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12-23\קבצים לאינטרנט 12-23\אישית לאינטרנט 12-23\"/>
    </mc:Choice>
  </mc:AlternateContent>
  <xr:revisionPtr revIDLastSave="0" documentId="8_{C4043C08-1C93-4E04-9A3D-B24E5FE948C5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קונצרני'!$A$6:$T$498</definedName>
    <definedName name="_xlnm._FilterDatabase" localSheetId="9" hidden="1">אופציות!$A$6:$K$98</definedName>
    <definedName name="_xlnm._FilterDatabase" localSheetId="21" hidden="1">הלוואות!$A$5:$Q$997</definedName>
    <definedName name="_xlnm._FilterDatabase" localSheetId="25" hidden="1">'השקעות אחרות '!$A$5:$J$97</definedName>
    <definedName name="_xlnm._FilterDatabase" localSheetId="23" hidden="1">'זכויות מקרקעין'!$A$5:$H$98</definedName>
    <definedName name="_xlnm._FilterDatabase" localSheetId="10" hidden="1">'חוזים עתידיים'!$A$6:$J$96</definedName>
    <definedName name="_xlnm._FilterDatabase" localSheetId="8" hidden="1">'כתבי אופציה'!$A$6:$K$98</definedName>
    <definedName name="_xlnm._FilterDatabase" localSheetId="12" hidden="1">'לא סחיר- תעודות התחייבות ממשלתי'!$A$6:$O$12</definedName>
    <definedName name="_xlnm._FilterDatabase" localSheetId="14" hidden="1">'לא סחיר - אג"ח קונצרני'!$A$6:$R$99</definedName>
    <definedName name="_xlnm._FilterDatabase" localSheetId="18" hidden="1">'לא סחיר - אופציות'!$A$6:$K$98</definedName>
    <definedName name="_xlnm._FilterDatabase" localSheetId="19" hidden="1">'לא סחיר - חוזים עתידיים'!$A$6:$J$998</definedName>
    <definedName name="_xlnm._FilterDatabase" localSheetId="17" hidden="1">'לא סחיר - כתבי אופציה'!$A$6:$K$98</definedName>
    <definedName name="_xlnm._FilterDatabase" localSheetId="15" hidden="1">'לא סחיר - מניות'!$A$6:$L$196</definedName>
    <definedName name="_xlnm._FilterDatabase" localSheetId="16" hidden="1">'לא סחיר - קרנות השקעה'!$A$6:$J$390</definedName>
    <definedName name="_xlnm._FilterDatabase" localSheetId="1" hidden="1">מזומנים!$A$5:$K$189</definedName>
    <definedName name="_xlnm._FilterDatabase" localSheetId="5" hidden="1">מניות!$A$216:$N$257</definedName>
    <definedName name="_xlnm._FilterDatabase" localSheetId="28" hidden="1">'עלות מתואמת אג"ח קונצרני ל.סחיר'!$A$5:$O$11</definedName>
    <definedName name="_xlnm._FilterDatabase" localSheetId="29" hidden="1">'עלות מתואמת מסגרות אשראי ללווים'!$A$5:$O$11</definedName>
    <definedName name="_xlnm._FilterDatabase" localSheetId="22" hidden="1">'פקדונות מעל 3 חודשים'!$A$5:$N$12</definedName>
    <definedName name="_xlnm._FilterDatabase" localSheetId="7" hidden="1">'קרנות נאמנות'!$A$6:$N$198</definedName>
    <definedName name="_xlnm._FilterDatabase" localSheetId="6" hidden="1">'קרנות סל'!$A$6:$M$198</definedName>
    <definedName name="_xlnm._FilterDatabase" localSheetId="2" hidden="1">'תעודות התחייבות ממשלתיות'!$A$6:$Q$197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ממשלתיות'!$A$5:$Q$25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אופציות'!$A$5:$K$42</definedName>
    <definedName name="Print_Area" localSheetId="4">'אג"ח קונצרני'!$A$5:$T$30</definedName>
    <definedName name="Print_Area" localSheetId="9">אופציות!$A$5:$K$39</definedName>
    <definedName name="Print_Area" localSheetId="21">הלוואות!$A$5:$P$51</definedName>
    <definedName name="Print_Area" localSheetId="24">'השקעה בחברות מוחזקות'!$A$5:$J$15</definedName>
    <definedName name="Print_Area" localSheetId="25">'השקעות אחרות '!$A$5:$J$14</definedName>
    <definedName name="Print_Area" localSheetId="23">'זכויות מקרקעין'!$A$5:$I$22</definedName>
    <definedName name="Print_Area" localSheetId="10">'חוזים עתידיים'!$A$5:$H$16</definedName>
    <definedName name="Print_Area" localSheetId="26">'יתרת התחייבות להשקעה'!$A$5:$C$14</definedName>
    <definedName name="Print_Area" localSheetId="8">'כתבי אופציה'!$A$5:$K$18</definedName>
    <definedName name="Print_Area" localSheetId="12">'לא סחיר- תעודות התחייבות ממשלתי'!$A$5:$O$22</definedName>
    <definedName name="Print_Area" localSheetId="14">'לא סחיר - אג"ח קונצרני'!$A$5:$R$29</definedName>
    <definedName name="Print_Area" localSheetId="18">'לא סחיר - אופציות'!$A$10:$A$41</definedName>
    <definedName name="Print_Area" localSheetId="19">'לא סחיר - חוזים עתידיים'!$A$5:$J$39</definedName>
    <definedName name="Print_Area" localSheetId="17">'לא סחיר - כתבי אופציה'!$A$5:$K$17</definedName>
    <definedName name="Print_Area" localSheetId="20">'לא סחיר - מוצרים מובנים'!$A$5:$P$34</definedName>
    <definedName name="Print_Area" localSheetId="15">'לא סחיר - מניות'!$A$5:$L$18</definedName>
    <definedName name="Print_Area" localSheetId="16">'לא סחיר - קרנות השקעה'!$A$5:$J$36</definedName>
    <definedName name="Print_Area" localSheetId="13">'לא סחיר - תעודות חוב מסחריות'!$A$5:$R$22</definedName>
    <definedName name="Print_Area" localSheetId="11">'מוצרים מובנים'!$A$5:$P$35</definedName>
    <definedName name="Print_Area" localSheetId="1">מזומנים!$A$5:$J$38</definedName>
    <definedName name="Print_Area" localSheetId="5">מניות!$A$5:$N$30</definedName>
    <definedName name="Print_Area" localSheetId="0">'סכום נכסי הקרן'!$B$5:$D$48</definedName>
    <definedName name="Print_Area" localSheetId="22">'פקדונות מעל 3 חודשים'!$A$5:$N$28</definedName>
    <definedName name="Print_Area" localSheetId="7">'קרנות נאמנות'!$A$5:$N$36</definedName>
    <definedName name="Print_Area" localSheetId="6">'קרנות סל'!$A$5:$M$42</definedName>
    <definedName name="Print_Area" localSheetId="2">'תעודות התחייבות ממשלתיות'!$A$6:$Q$10</definedName>
    <definedName name="Print_Area" localSheetId="3">'תעודות חוב מסחריות '!$A$5:$S$27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  <definedName name="_xlnm.Print_Area" localSheetId="4">'אג"ח קונצרני'!$A$1:$AZ$320</definedName>
    <definedName name="_xlnm.Print_Area" localSheetId="9">אופציות!$A$1:$AZ$25</definedName>
    <definedName name="_xlnm.Print_Area" localSheetId="21">הלוואות!$A$1:$AZ$379</definedName>
    <definedName name="_xlnm.Print_Area" localSheetId="24">'השקעה בחברות מוחזקות'!$A$1:$AZ$8</definedName>
    <definedName name="_xlnm.Print_Area" localSheetId="25">'השקעות אחרות '!$A$1:$AZ$21</definedName>
    <definedName name="_xlnm.Print_Area" localSheetId="23">'זכויות מקרקעין'!$A$1:$AZ$11</definedName>
    <definedName name="_xlnm.Print_Area" localSheetId="10">'חוזים עתידיים'!$A$1:$AZ$23</definedName>
    <definedName name="_xlnm.Print_Area" localSheetId="26">'יתרת התחייבות להשקעה'!$A$1:$AZ$123</definedName>
    <definedName name="_xlnm.Print_Area" localSheetId="8">'כתבי אופציה'!$A$1:$AZ$27</definedName>
    <definedName name="_xlnm.Print_Area" localSheetId="12">'לא סחיר- תעודות התחייבות ממשלתי'!$A$1:$AZ$20</definedName>
    <definedName name="_xlnm.Print_Area" localSheetId="14">'לא סחיר - אג"ח קונצרני'!$A$1:$AZ$47</definedName>
    <definedName name="_xlnm.Print_Area" localSheetId="18">'לא סחיר - אופציות'!$A$1:$AZ$20</definedName>
    <definedName name="_xlnm.Print_Area" localSheetId="19">'לא סחיר - חוזים עתידיים'!$A$1:$AZ$358</definedName>
    <definedName name="_xlnm.Print_Area" localSheetId="17">'לא סחיר - כתבי אופציה'!$A$1:$AZ$12</definedName>
    <definedName name="_xlnm.Print_Area" localSheetId="20">'לא סחיר - מוצרים מובנים'!$A$1:$AZ$13</definedName>
    <definedName name="_xlnm.Print_Area" localSheetId="15">'לא סחיר - מניות'!$A$1:$AZ$34</definedName>
    <definedName name="_xlnm.Print_Area" localSheetId="16">'לא סחיר - קרנות השקעה'!$A$1:$AZ$160</definedName>
    <definedName name="_xlnm.Print_Area" localSheetId="13">'לא סחיר - תעודות חוב מסחריות'!$A$1:$AZ$18</definedName>
    <definedName name="_xlnm.Print_Area" localSheetId="11">'מוצרים מובנים'!$A$1:$AZ$13</definedName>
    <definedName name="_xlnm.Print_Area" localSheetId="1">מזומנים!$A$1:$AZ$57</definedName>
    <definedName name="_xlnm.Print_Area" localSheetId="5">מניות!$A$1:$AZ$265</definedName>
    <definedName name="_xlnm.Print_Area" localSheetId="0">'סכום נכסי הקרן'!$A$1:$AZ$63</definedName>
    <definedName name="_xlnm.Print_Area" localSheetId="28">'עלות מתואמת אג"ח קונצרני ל.סחיר'!$A$1:$AZ$11</definedName>
    <definedName name="_xlnm.Print_Area" localSheetId="27">'עלות מתואמת אג"ח קונצרני סחיר'!$A$1:$AZ$11</definedName>
    <definedName name="_xlnm.Print_Area" localSheetId="29">'עלות מתואמת מסגרות אשראי ללווים'!$A$1:$AZ$11</definedName>
    <definedName name="_xlnm.Print_Area" localSheetId="22">'פקדונות מעל 3 חודשים'!$A$1:$AZ$12</definedName>
    <definedName name="_xlnm.Print_Area" localSheetId="7">'קרנות נאמנות'!$A$1:$AZ$30</definedName>
    <definedName name="_xlnm.Print_Area" localSheetId="6">'קרנות סל'!$A$1:$AZ$78</definedName>
    <definedName name="_xlnm.Print_Area" localSheetId="2">'תעודות התחייבות ממשלתיות'!$A$1:$AZ$51</definedName>
    <definedName name="_xlnm.Print_Area" localSheetId="3">'תעודות חוב מסחריות '!$A$1:$AZ$18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7" i="78" l="1"/>
  <c r="H9" i="81"/>
  <c r="H15" i="81"/>
  <c r="H8" i="81" l="1"/>
  <c r="C36" i="88"/>
  <c r="I21" i="81"/>
  <c r="I17" i="81"/>
  <c r="I12" i="81"/>
  <c r="I19" i="81"/>
  <c r="I14" i="81"/>
  <c r="I18" i="81"/>
  <c r="I13" i="81"/>
  <c r="I20" i="81"/>
  <c r="I16" i="81"/>
  <c r="I15" i="81"/>
  <c r="L11" i="69"/>
  <c r="L10" i="69" l="1"/>
  <c r="L9" i="69" l="1"/>
  <c r="C23" i="88" s="1"/>
  <c r="N12" i="69" l="1"/>
  <c r="N9" i="69"/>
  <c r="N11" i="69"/>
  <c r="N10" i="69"/>
  <c r="P154" i="61" l="1"/>
  <c r="P10" i="61" s="1"/>
  <c r="P9" i="61" s="1"/>
  <c r="I48" i="58"/>
  <c r="I47" i="58" s="1"/>
  <c r="O10" i="78" l="1"/>
  <c r="N31" i="78"/>
  <c r="O9" i="78" l="1"/>
  <c r="O8" i="78" s="1"/>
  <c r="L12" i="70"/>
  <c r="L11" i="70" s="1"/>
  <c r="L10" i="70" s="1"/>
  <c r="L9" i="70" s="1"/>
  <c r="Q11" i="70"/>
  <c r="Q10" i="70" s="1"/>
  <c r="O11" i="70"/>
  <c r="O10" i="70" s="1"/>
  <c r="O9" i="70" s="1"/>
  <c r="K216" i="62"/>
  <c r="K186" i="62"/>
  <c r="I17" i="58"/>
  <c r="I9" i="58" s="1"/>
  <c r="I8" i="58" s="1"/>
  <c r="J48" i="58" s="1"/>
  <c r="C42" i="88" l="1"/>
  <c r="C22" i="88"/>
  <c r="C11" i="88"/>
  <c r="C10" i="88"/>
  <c r="I11" i="81"/>
  <c r="I10" i="81"/>
  <c r="I9" i="81"/>
  <c r="I8" i="81"/>
  <c r="G11" i="80"/>
  <c r="G10" i="80"/>
  <c r="G9" i="80"/>
  <c r="G8" i="80"/>
  <c r="P372" i="78"/>
  <c r="P371" i="78"/>
  <c r="P370" i="78"/>
  <c r="P369" i="78"/>
  <c r="P368" i="78"/>
  <c r="P367" i="78"/>
  <c r="P366" i="78"/>
  <c r="P365" i="78"/>
  <c r="P364" i="78"/>
  <c r="P363" i="78"/>
  <c r="P362" i="78"/>
  <c r="P361" i="78"/>
  <c r="P360" i="78"/>
  <c r="P359" i="78"/>
  <c r="P358" i="78"/>
  <c r="P357" i="78"/>
  <c r="P356" i="78"/>
  <c r="P355" i="78"/>
  <c r="P354" i="78"/>
  <c r="P353" i="78"/>
  <c r="P352" i="78"/>
  <c r="P351" i="78"/>
  <c r="P350" i="78"/>
  <c r="P349" i="78"/>
  <c r="P348" i="78"/>
  <c r="P347" i="78"/>
  <c r="P346" i="78"/>
  <c r="P345" i="78"/>
  <c r="P344" i="78"/>
  <c r="P343" i="78"/>
  <c r="P342" i="78"/>
  <c r="P341" i="78"/>
  <c r="P340" i="78"/>
  <c r="P339" i="78"/>
  <c r="P338" i="78"/>
  <c r="P337" i="78"/>
  <c r="P336" i="78"/>
  <c r="P335" i="78"/>
  <c r="P334" i="78"/>
  <c r="P333" i="78"/>
  <c r="P332" i="78"/>
  <c r="P331" i="78"/>
  <c r="P330" i="78"/>
  <c r="P329" i="78"/>
  <c r="P328" i="78"/>
  <c r="P327" i="78"/>
  <c r="P326" i="78"/>
  <c r="P325" i="78"/>
  <c r="P324" i="78"/>
  <c r="P323" i="78"/>
  <c r="P322" i="78"/>
  <c r="P321" i="78"/>
  <c r="P320" i="78"/>
  <c r="P319" i="78"/>
  <c r="P318" i="78"/>
  <c r="P317" i="78"/>
  <c r="P316" i="78"/>
  <c r="P315" i="78"/>
  <c r="P314" i="78"/>
  <c r="P313" i="78"/>
  <c r="P312" i="78"/>
  <c r="P311" i="78"/>
  <c r="P310" i="78"/>
  <c r="P309" i="78"/>
  <c r="P308" i="78"/>
  <c r="P307" i="78"/>
  <c r="P306" i="78"/>
  <c r="P305" i="78"/>
  <c r="P304" i="78"/>
  <c r="P303" i="78"/>
  <c r="P302" i="78"/>
  <c r="P301" i="78"/>
  <c r="P300" i="78"/>
  <c r="P299" i="78"/>
  <c r="P298" i="78"/>
  <c r="P297" i="78"/>
  <c r="P296" i="78"/>
  <c r="P295" i="78"/>
  <c r="P294" i="78"/>
  <c r="P293" i="78"/>
  <c r="P292" i="78"/>
  <c r="P291" i="78"/>
  <c r="P290" i="78"/>
  <c r="P289" i="78"/>
  <c r="P288" i="78"/>
  <c r="P287" i="78"/>
  <c r="P286" i="78"/>
  <c r="P285" i="78"/>
  <c r="P284" i="78"/>
  <c r="P283" i="78"/>
  <c r="P281" i="78"/>
  <c r="P280" i="78"/>
  <c r="P277" i="78"/>
  <c r="P276" i="78"/>
  <c r="P275" i="78"/>
  <c r="P274" i="78"/>
  <c r="P273" i="78"/>
  <c r="P272" i="78"/>
  <c r="P271" i="78"/>
  <c r="P270" i="78"/>
  <c r="P269" i="78"/>
  <c r="P268" i="78"/>
  <c r="P267" i="78"/>
  <c r="P266" i="78"/>
  <c r="P265" i="78"/>
  <c r="P264" i="78"/>
  <c r="P263" i="78"/>
  <c r="P262" i="78"/>
  <c r="P261" i="78"/>
  <c r="P260" i="78"/>
  <c r="P259" i="78"/>
  <c r="P258" i="78"/>
  <c r="P257" i="78"/>
  <c r="P256" i="78"/>
  <c r="P255" i="78"/>
  <c r="P254" i="78"/>
  <c r="P253" i="78"/>
  <c r="P252" i="78"/>
  <c r="P251" i="78"/>
  <c r="P250" i="78"/>
  <c r="P249" i="78"/>
  <c r="P248" i="78"/>
  <c r="P247" i="78"/>
  <c r="P246" i="78"/>
  <c r="P245" i="78"/>
  <c r="P244" i="78"/>
  <c r="P243" i="78"/>
  <c r="P242" i="78"/>
  <c r="P241" i="78"/>
  <c r="P240" i="78"/>
  <c r="P239" i="78"/>
  <c r="P238" i="78"/>
  <c r="P237" i="78"/>
  <c r="P236" i="78"/>
  <c r="P235" i="78"/>
  <c r="P234" i="78"/>
  <c r="P233" i="78"/>
  <c r="P232" i="78"/>
  <c r="P231" i="78"/>
  <c r="P230" i="78"/>
  <c r="P229" i="78"/>
  <c r="P228" i="78"/>
  <c r="P227" i="78"/>
  <c r="P226" i="78"/>
  <c r="P225" i="78"/>
  <c r="P224" i="78"/>
  <c r="P223" i="78"/>
  <c r="P222" i="78"/>
  <c r="P221" i="78"/>
  <c r="P220" i="78"/>
  <c r="P219" i="78"/>
  <c r="P218" i="78"/>
  <c r="P217" i="78"/>
  <c r="P216" i="78"/>
  <c r="P215" i="78"/>
  <c r="P214" i="78"/>
  <c r="P213" i="78"/>
  <c r="P212" i="78"/>
  <c r="P211" i="78"/>
  <c r="P210" i="78"/>
  <c r="P209" i="78"/>
  <c r="P208" i="78"/>
  <c r="P207" i="78"/>
  <c r="P206" i="78"/>
  <c r="P205" i="78"/>
  <c r="P204" i="78"/>
  <c r="P203" i="78"/>
  <c r="P202" i="78"/>
  <c r="P201" i="78"/>
  <c r="P200" i="78"/>
  <c r="P199" i="78"/>
  <c r="P198" i="78"/>
  <c r="P197" i="78"/>
  <c r="P196" i="78"/>
  <c r="P195" i="78"/>
  <c r="P194" i="78"/>
  <c r="P193" i="78"/>
  <c r="P192" i="78"/>
  <c r="P191" i="78"/>
  <c r="P190" i="78"/>
  <c r="P189" i="78"/>
  <c r="P188" i="78"/>
  <c r="P187" i="78"/>
  <c r="P186" i="78"/>
  <c r="P185" i="78"/>
  <c r="P184" i="78"/>
  <c r="P183" i="78"/>
  <c r="P182" i="78"/>
  <c r="P181" i="78"/>
  <c r="P180" i="78"/>
  <c r="P179" i="78"/>
  <c r="P178" i="78"/>
  <c r="P177" i="78"/>
  <c r="P176" i="78"/>
  <c r="P175" i="78"/>
  <c r="P174" i="78"/>
  <c r="P173" i="78"/>
  <c r="P172" i="78"/>
  <c r="P171" i="78"/>
  <c r="P170" i="78"/>
  <c r="P169" i="78"/>
  <c r="P168" i="78"/>
  <c r="P167" i="78"/>
  <c r="P166" i="78"/>
  <c r="P165" i="78"/>
  <c r="P164" i="78"/>
  <c r="P163" i="78"/>
  <c r="P162" i="78"/>
  <c r="P161" i="78"/>
  <c r="P160" i="78"/>
  <c r="P159" i="78"/>
  <c r="P158" i="78"/>
  <c r="P157" i="78"/>
  <c r="P156" i="78"/>
  <c r="P155" i="78"/>
  <c r="P154" i="78"/>
  <c r="P153" i="78"/>
  <c r="P152" i="78"/>
  <c r="P151" i="78"/>
  <c r="P150" i="78"/>
  <c r="P149" i="78"/>
  <c r="P148" i="78"/>
  <c r="P147" i="78"/>
  <c r="P146" i="78"/>
  <c r="P145" i="78"/>
  <c r="P144" i="78"/>
  <c r="P143" i="78"/>
  <c r="P142" i="78"/>
  <c r="P141" i="78"/>
  <c r="P140" i="78"/>
  <c r="P139" i="78"/>
  <c r="P138" i="78"/>
  <c r="P137" i="78"/>
  <c r="P278" i="78"/>
  <c r="P136" i="78"/>
  <c r="P135" i="78"/>
  <c r="P134" i="78"/>
  <c r="P133" i="78"/>
  <c r="P132" i="78"/>
  <c r="P131" i="78"/>
  <c r="P130" i="78"/>
  <c r="P129" i="78"/>
  <c r="P128" i="78"/>
  <c r="P127" i="78"/>
  <c r="P126" i="78"/>
  <c r="P125" i="78"/>
  <c r="P124" i="78"/>
  <c r="P123" i="78"/>
  <c r="P122" i="78"/>
  <c r="P121" i="78"/>
  <c r="P120" i="78"/>
  <c r="P119" i="78"/>
  <c r="P118" i="78"/>
  <c r="P117" i="78"/>
  <c r="P116" i="78"/>
  <c r="P115" i="78"/>
  <c r="P114" i="78"/>
  <c r="P113" i="78"/>
  <c r="P112" i="78"/>
  <c r="P111" i="78"/>
  <c r="P110" i="78"/>
  <c r="P109" i="78"/>
  <c r="P108" i="78"/>
  <c r="P107" i="78"/>
  <c r="P106" i="78"/>
  <c r="P105" i="78"/>
  <c r="P104" i="78"/>
  <c r="P103" i="78"/>
  <c r="P102" i="78"/>
  <c r="P101" i="78"/>
  <c r="P100" i="78"/>
  <c r="P99" i="78"/>
  <c r="P98" i="78"/>
  <c r="P97" i="78"/>
  <c r="P96" i="78"/>
  <c r="P95" i="78"/>
  <c r="P94" i="78"/>
  <c r="P93" i="78"/>
  <c r="P92" i="78"/>
  <c r="P91" i="78"/>
  <c r="P90" i="78"/>
  <c r="P89" i="78"/>
  <c r="P88" i="78"/>
  <c r="P87" i="78"/>
  <c r="P86" i="78"/>
  <c r="P85" i="78"/>
  <c r="P84" i="78"/>
  <c r="P83" i="78"/>
  <c r="P82" i="78"/>
  <c r="P81" i="78"/>
  <c r="P80" i="78"/>
  <c r="P79" i="78"/>
  <c r="P78" i="78"/>
  <c r="P77" i="78"/>
  <c r="P76" i="78"/>
  <c r="P75" i="78"/>
  <c r="P74" i="78"/>
  <c r="P73" i="78"/>
  <c r="P72" i="78"/>
  <c r="P71" i="78"/>
  <c r="P70" i="78"/>
  <c r="P69" i="78"/>
  <c r="P68" i="78"/>
  <c r="P67" i="78"/>
  <c r="P66" i="78"/>
  <c r="P65" i="78"/>
  <c r="P64" i="78"/>
  <c r="P63" i="78"/>
  <c r="P62" i="78"/>
  <c r="P61" i="78"/>
  <c r="P60" i="78"/>
  <c r="P59" i="78"/>
  <c r="P58" i="78"/>
  <c r="P57" i="78"/>
  <c r="P56" i="78"/>
  <c r="P55" i="78"/>
  <c r="P54" i="78"/>
  <c r="P53" i="78"/>
  <c r="P52" i="78"/>
  <c r="P51" i="78"/>
  <c r="P50" i="78"/>
  <c r="P49" i="78"/>
  <c r="P48" i="78"/>
  <c r="P47" i="78"/>
  <c r="P45" i="78"/>
  <c r="P44" i="78"/>
  <c r="P43" i="78"/>
  <c r="P42" i="78"/>
  <c r="P41" i="78"/>
  <c r="P40" i="78"/>
  <c r="P39" i="78"/>
  <c r="P38" i="78"/>
  <c r="P37" i="78"/>
  <c r="P36" i="78"/>
  <c r="P35" i="78"/>
  <c r="P34" i="78"/>
  <c r="P33" i="78"/>
  <c r="P32" i="78"/>
  <c r="P31" i="78"/>
  <c r="P30" i="78"/>
  <c r="P29" i="78"/>
  <c r="P28" i="78"/>
  <c r="P27" i="78"/>
  <c r="P26" i="78"/>
  <c r="P25" i="78"/>
  <c r="P24" i="78"/>
  <c r="P23" i="78"/>
  <c r="P22" i="78"/>
  <c r="P21" i="78"/>
  <c r="P20" i="78"/>
  <c r="P19" i="78"/>
  <c r="P18" i="78"/>
  <c r="P17" i="78"/>
  <c r="P16" i="78"/>
  <c r="P15" i="78"/>
  <c r="P14" i="78"/>
  <c r="P13" i="78"/>
  <c r="P12" i="78"/>
  <c r="P11" i="78"/>
  <c r="P10" i="78"/>
  <c r="P9" i="78"/>
  <c r="P8" i="78"/>
  <c r="I351" i="76"/>
  <c r="I350" i="76"/>
  <c r="I349" i="76"/>
  <c r="I347" i="76"/>
  <c r="I346" i="76"/>
  <c r="I345" i="76"/>
  <c r="I344" i="76"/>
  <c r="I343" i="76"/>
  <c r="I342" i="76"/>
  <c r="I341" i="76"/>
  <c r="I340" i="76"/>
  <c r="I339" i="76"/>
  <c r="I337" i="76"/>
  <c r="I336" i="76"/>
  <c r="I335" i="76"/>
  <c r="I334" i="76"/>
  <c r="I332" i="76"/>
  <c r="I331" i="76"/>
  <c r="I330" i="76"/>
  <c r="I329" i="76"/>
  <c r="I328" i="76"/>
  <c r="I327" i="76"/>
  <c r="I326" i="76"/>
  <c r="I325" i="76"/>
  <c r="I324" i="76"/>
  <c r="I323" i="76"/>
  <c r="I322" i="76"/>
  <c r="I321" i="76"/>
  <c r="I320" i="76"/>
  <c r="I319" i="76"/>
  <c r="I318" i="76"/>
  <c r="I317" i="76"/>
  <c r="I316" i="76"/>
  <c r="I315" i="76"/>
  <c r="I314" i="76"/>
  <c r="I313" i="76"/>
  <c r="I312" i="76"/>
  <c r="I311" i="76"/>
  <c r="I310" i="76"/>
  <c r="I309" i="76"/>
  <c r="I308" i="76"/>
  <c r="I307" i="76"/>
  <c r="I306" i="76"/>
  <c r="I305" i="76"/>
  <c r="I304" i="76"/>
  <c r="I303" i="76"/>
  <c r="I302" i="76"/>
  <c r="I301" i="76"/>
  <c r="I300" i="76"/>
  <c r="I299" i="76"/>
  <c r="I298" i="76"/>
  <c r="I297" i="76"/>
  <c r="I296" i="76"/>
  <c r="I295" i="76"/>
  <c r="I294" i="76"/>
  <c r="I293" i="76"/>
  <c r="I292" i="76"/>
  <c r="I291" i="76"/>
  <c r="I290" i="76"/>
  <c r="I289" i="76"/>
  <c r="I288" i="76"/>
  <c r="I287" i="76"/>
  <c r="I286" i="76"/>
  <c r="I285" i="76"/>
  <c r="I284" i="76"/>
  <c r="I283" i="76"/>
  <c r="I282" i="76"/>
  <c r="I281" i="76"/>
  <c r="I280" i="76"/>
  <c r="I279" i="76"/>
  <c r="I278" i="76"/>
  <c r="I277" i="76"/>
  <c r="I276" i="76"/>
  <c r="I275" i="76"/>
  <c r="I274" i="76"/>
  <c r="I273" i="76"/>
  <c r="I272" i="76"/>
  <c r="I271" i="76"/>
  <c r="I270" i="76"/>
  <c r="I269" i="76"/>
  <c r="I268" i="76"/>
  <c r="I267" i="76"/>
  <c r="I266" i="76"/>
  <c r="I265" i="76"/>
  <c r="I264" i="76"/>
  <c r="I263" i="76"/>
  <c r="I262" i="76"/>
  <c r="I261" i="76"/>
  <c r="I260" i="76"/>
  <c r="I259" i="76"/>
  <c r="I258" i="76"/>
  <c r="I257" i="76"/>
  <c r="I256" i="76"/>
  <c r="I255" i="76"/>
  <c r="I254" i="76"/>
  <c r="I253" i="76"/>
  <c r="I252" i="76"/>
  <c r="I251" i="76"/>
  <c r="I250" i="76"/>
  <c r="I249" i="76"/>
  <c r="I248" i="76"/>
  <c r="I247" i="76"/>
  <c r="I246" i="76"/>
  <c r="I245" i="76"/>
  <c r="I244" i="76"/>
  <c r="I243" i="76"/>
  <c r="I242" i="76"/>
  <c r="I241" i="76"/>
  <c r="I240" i="76"/>
  <c r="I239" i="76"/>
  <c r="I238" i="76"/>
  <c r="I237" i="76"/>
  <c r="I236" i="76"/>
  <c r="I235" i="76"/>
  <c r="I234" i="76"/>
  <c r="I232" i="76"/>
  <c r="I231" i="76"/>
  <c r="I230" i="76"/>
  <c r="I229" i="76"/>
  <c r="I228" i="76"/>
  <c r="I227" i="76"/>
  <c r="I226" i="76"/>
  <c r="I225" i="76"/>
  <c r="I224" i="76"/>
  <c r="I223" i="76"/>
  <c r="I222" i="76"/>
  <c r="I221" i="76"/>
  <c r="I220" i="76"/>
  <c r="I219" i="76"/>
  <c r="I218" i="76"/>
  <c r="I217" i="76"/>
  <c r="I216" i="76"/>
  <c r="I215" i="76"/>
  <c r="I214" i="76"/>
  <c r="I213" i="76"/>
  <c r="I212" i="76"/>
  <c r="I211" i="76"/>
  <c r="I210" i="76"/>
  <c r="I209" i="76"/>
  <c r="I208" i="76"/>
  <c r="I207" i="76"/>
  <c r="I206" i="76"/>
  <c r="I205" i="76"/>
  <c r="I204" i="76"/>
  <c r="I203" i="76"/>
  <c r="I202" i="76"/>
  <c r="I201" i="76"/>
  <c r="I200" i="76"/>
  <c r="I199" i="76"/>
  <c r="I198" i="76"/>
  <c r="I197" i="76"/>
  <c r="I196" i="76"/>
  <c r="I195" i="76"/>
  <c r="I194" i="76"/>
  <c r="I193" i="76"/>
  <c r="I192" i="76"/>
  <c r="I191" i="76"/>
  <c r="I190" i="76"/>
  <c r="I189" i="76"/>
  <c r="I188" i="76"/>
  <c r="I187" i="76"/>
  <c r="I186" i="76"/>
  <c r="I185" i="76"/>
  <c r="I184" i="76"/>
  <c r="I183" i="76"/>
  <c r="I182" i="76"/>
  <c r="I181" i="76"/>
  <c r="I180" i="76"/>
  <c r="I179" i="76"/>
  <c r="I178" i="76"/>
  <c r="I177" i="76"/>
  <c r="I176" i="76"/>
  <c r="I175" i="76"/>
  <c r="I174" i="76"/>
  <c r="I173" i="76"/>
  <c r="I172" i="76"/>
  <c r="I171" i="76"/>
  <c r="I170" i="76"/>
  <c r="I169" i="76"/>
  <c r="I168" i="76"/>
  <c r="I167" i="76"/>
  <c r="I166" i="76"/>
  <c r="I165" i="76"/>
  <c r="I164" i="76"/>
  <c r="I163" i="76"/>
  <c r="I162" i="76"/>
  <c r="I161" i="76"/>
  <c r="I160" i="76"/>
  <c r="I159" i="76"/>
  <c r="I158" i="76"/>
  <c r="I157" i="76"/>
  <c r="I156" i="76"/>
  <c r="I155" i="76"/>
  <c r="I154" i="76"/>
  <c r="I153" i="76"/>
  <c r="I152" i="76"/>
  <c r="I151" i="76"/>
  <c r="I150" i="76"/>
  <c r="I149" i="76"/>
  <c r="I148" i="76"/>
  <c r="I147" i="76"/>
  <c r="I146" i="76"/>
  <c r="I145" i="76"/>
  <c r="I144" i="76"/>
  <c r="I143" i="76"/>
  <c r="I142" i="76"/>
  <c r="I141" i="76"/>
  <c r="I140" i="76"/>
  <c r="I139" i="76"/>
  <c r="I138" i="76"/>
  <c r="I137" i="76"/>
  <c r="I136" i="76"/>
  <c r="I135" i="76"/>
  <c r="I134" i="76"/>
  <c r="I133" i="76"/>
  <c r="I132" i="76"/>
  <c r="I131" i="76"/>
  <c r="I130" i="76"/>
  <c r="I129" i="76"/>
  <c r="I128" i="76"/>
  <c r="I127" i="76"/>
  <c r="I126" i="76"/>
  <c r="I125" i="76"/>
  <c r="I124" i="76"/>
  <c r="I123" i="76"/>
  <c r="I122" i="76"/>
  <c r="I121" i="76"/>
  <c r="I120" i="76"/>
  <c r="I119" i="76"/>
  <c r="I118" i="76"/>
  <c r="I117" i="76"/>
  <c r="I116" i="76"/>
  <c r="I115" i="76"/>
  <c r="I114" i="76"/>
  <c r="I113" i="76"/>
  <c r="I112" i="76"/>
  <c r="I111" i="76"/>
  <c r="I110" i="76"/>
  <c r="I109" i="76"/>
  <c r="I108" i="76"/>
  <c r="I107" i="76"/>
  <c r="I106" i="76"/>
  <c r="I105" i="76"/>
  <c r="I104" i="76"/>
  <c r="I103" i="76"/>
  <c r="I102" i="76"/>
  <c r="I101" i="76"/>
  <c r="I100" i="76"/>
  <c r="I99" i="76"/>
  <c r="I98" i="76"/>
  <c r="I97" i="76"/>
  <c r="I96" i="76"/>
  <c r="I95" i="76"/>
  <c r="I94" i="76"/>
  <c r="I93" i="76"/>
  <c r="I92" i="76"/>
  <c r="I91" i="76"/>
  <c r="I90" i="76"/>
  <c r="I89" i="76"/>
  <c r="I88" i="76"/>
  <c r="I87" i="76"/>
  <c r="I86" i="76"/>
  <c r="I85" i="76"/>
  <c r="I84" i="76"/>
  <c r="I83" i="76"/>
  <c r="I82" i="76"/>
  <c r="I81" i="76"/>
  <c r="I80" i="76"/>
  <c r="I79" i="76"/>
  <c r="I78" i="76"/>
  <c r="I77" i="76"/>
  <c r="I76" i="76"/>
  <c r="I75" i="76"/>
  <c r="I74" i="76"/>
  <c r="I73" i="76"/>
  <c r="I72" i="76"/>
  <c r="I71" i="76"/>
  <c r="I70" i="76"/>
  <c r="I69" i="76"/>
  <c r="I68" i="76"/>
  <c r="I67" i="76"/>
  <c r="I66" i="76"/>
  <c r="I65" i="76"/>
  <c r="I64" i="76"/>
  <c r="I63" i="76"/>
  <c r="I62" i="76"/>
  <c r="I61" i="76"/>
  <c r="I60" i="76"/>
  <c r="I59" i="76"/>
  <c r="I58" i="76"/>
  <c r="I57" i="76"/>
  <c r="I56" i="76"/>
  <c r="I55" i="76"/>
  <c r="I54" i="76"/>
  <c r="I53" i="76"/>
  <c r="I52" i="76"/>
  <c r="I51" i="76"/>
  <c r="I50" i="76"/>
  <c r="I49" i="76"/>
  <c r="I48" i="76"/>
  <c r="I47" i="76"/>
  <c r="I46" i="76"/>
  <c r="I45" i="76"/>
  <c r="I44" i="76"/>
  <c r="I43" i="76"/>
  <c r="I42" i="76"/>
  <c r="I41" i="76"/>
  <c r="I40" i="76"/>
  <c r="I39" i="76"/>
  <c r="I38" i="76"/>
  <c r="I37" i="76"/>
  <c r="I36" i="76"/>
  <c r="I35" i="76"/>
  <c r="I34" i="76"/>
  <c r="I33" i="76"/>
  <c r="I32" i="76"/>
  <c r="I31" i="76"/>
  <c r="I30" i="76"/>
  <c r="I29" i="76"/>
  <c r="I28" i="76"/>
  <c r="I27" i="76"/>
  <c r="I26" i="76"/>
  <c r="I25" i="76"/>
  <c r="I24" i="76"/>
  <c r="I23" i="76"/>
  <c r="I22" i="76"/>
  <c r="I21" i="76"/>
  <c r="I19" i="76"/>
  <c r="I18" i="76"/>
  <c r="I17" i="76"/>
  <c r="I16" i="76"/>
  <c r="I15" i="76"/>
  <c r="I14" i="76"/>
  <c r="I13" i="76"/>
  <c r="I12" i="76"/>
  <c r="I11" i="76"/>
  <c r="I10" i="76"/>
  <c r="I9" i="76"/>
  <c r="J13" i="75"/>
  <c r="J12" i="75"/>
  <c r="J11" i="75"/>
  <c r="J10" i="75"/>
  <c r="J9" i="75"/>
  <c r="I154" i="73"/>
  <c r="I153" i="73"/>
  <c r="I152" i="73"/>
  <c r="I151" i="73"/>
  <c r="I150" i="73"/>
  <c r="I149" i="73"/>
  <c r="I148" i="73"/>
  <c r="I147" i="73"/>
  <c r="I146" i="73"/>
  <c r="I145" i="73"/>
  <c r="I144" i="73"/>
  <c r="I143" i="73"/>
  <c r="I142" i="73"/>
  <c r="I141" i="73"/>
  <c r="I140" i="73"/>
  <c r="I139" i="73"/>
  <c r="I138" i="73"/>
  <c r="I137" i="73"/>
  <c r="I136" i="73"/>
  <c r="I135" i="73"/>
  <c r="I134" i="73"/>
  <c r="I133" i="73"/>
  <c r="I132" i="73"/>
  <c r="I131" i="73"/>
  <c r="I130" i="73"/>
  <c r="I129" i="73"/>
  <c r="I128" i="73"/>
  <c r="I127" i="73"/>
  <c r="I126" i="73"/>
  <c r="I125" i="73"/>
  <c r="I124" i="73"/>
  <c r="I123" i="73"/>
  <c r="I122" i="73"/>
  <c r="I121" i="73"/>
  <c r="I120" i="73"/>
  <c r="I119" i="73"/>
  <c r="I118" i="73"/>
  <c r="I117" i="73"/>
  <c r="I116" i="73"/>
  <c r="I115" i="73"/>
  <c r="I114" i="73"/>
  <c r="I113" i="73"/>
  <c r="I112" i="73"/>
  <c r="I111" i="73"/>
  <c r="I110" i="73"/>
  <c r="I109" i="73"/>
  <c r="I108" i="73"/>
  <c r="I107" i="73"/>
  <c r="I106" i="73"/>
  <c r="I105" i="73"/>
  <c r="I104" i="73"/>
  <c r="I103" i="73"/>
  <c r="I102" i="73"/>
  <c r="I101" i="73"/>
  <c r="I100" i="73"/>
  <c r="I99" i="73"/>
  <c r="I98" i="73"/>
  <c r="I97" i="73"/>
  <c r="I96" i="73"/>
  <c r="I95" i="73"/>
  <c r="I94" i="73"/>
  <c r="I93" i="73"/>
  <c r="I92" i="73"/>
  <c r="I91" i="73"/>
  <c r="I90" i="73"/>
  <c r="I89" i="73"/>
  <c r="I88" i="73"/>
  <c r="I87" i="73"/>
  <c r="I86" i="73"/>
  <c r="I85" i="73"/>
  <c r="I84" i="73"/>
  <c r="I83" i="73"/>
  <c r="I82" i="73"/>
  <c r="I81" i="73"/>
  <c r="I80" i="73"/>
  <c r="I79" i="73"/>
  <c r="I78" i="73"/>
  <c r="I77" i="73"/>
  <c r="I76" i="73"/>
  <c r="I75" i="73"/>
  <c r="I74" i="73"/>
  <c r="I73" i="73"/>
  <c r="I72" i="73"/>
  <c r="I71" i="73"/>
  <c r="I70" i="73"/>
  <c r="I69" i="73"/>
  <c r="I68" i="73"/>
  <c r="I67" i="73"/>
  <c r="I66" i="73"/>
  <c r="I65" i="73"/>
  <c r="I64" i="73"/>
  <c r="I63" i="73"/>
  <c r="I62" i="73"/>
  <c r="I61" i="73"/>
  <c r="I60" i="73"/>
  <c r="I59" i="73"/>
  <c r="I58" i="73"/>
  <c r="I57" i="73"/>
  <c r="I56" i="73"/>
  <c r="I55" i="73"/>
  <c r="I54" i="73"/>
  <c r="I53" i="73"/>
  <c r="I51" i="73"/>
  <c r="I50" i="73"/>
  <c r="I48" i="73"/>
  <c r="I47" i="73"/>
  <c r="I46" i="73"/>
  <c r="I45" i="73"/>
  <c r="I43" i="73"/>
  <c r="I42" i="73"/>
  <c r="I41" i="73"/>
  <c r="I40" i="73"/>
  <c r="I39" i="73"/>
  <c r="I38" i="73"/>
  <c r="I37" i="73"/>
  <c r="I36" i="73"/>
  <c r="I35" i="73"/>
  <c r="I34" i="73"/>
  <c r="I33" i="73"/>
  <c r="I32" i="73"/>
  <c r="I31" i="73"/>
  <c r="I29" i="73"/>
  <c r="I28" i="73"/>
  <c r="I27" i="73"/>
  <c r="I26" i="73"/>
  <c r="I25" i="73"/>
  <c r="I24" i="73"/>
  <c r="I23" i="73"/>
  <c r="I22" i="73"/>
  <c r="I20" i="73"/>
  <c r="I19" i="73"/>
  <c r="I17" i="73"/>
  <c r="I16" i="73"/>
  <c r="I15" i="73"/>
  <c r="I14" i="73"/>
  <c r="I13" i="73"/>
  <c r="I12" i="73"/>
  <c r="I11" i="73"/>
  <c r="I10" i="73"/>
  <c r="I9" i="73"/>
  <c r="K27" i="72"/>
  <c r="K26" i="72"/>
  <c r="K25" i="72"/>
  <c r="K24" i="72"/>
  <c r="K23" i="72"/>
  <c r="K22" i="72"/>
  <c r="K20" i="72"/>
  <c r="K19" i="72"/>
  <c r="K18" i="72"/>
  <c r="K17" i="72"/>
  <c r="K16" i="72"/>
  <c r="K15" i="72"/>
  <c r="K14" i="72"/>
  <c r="K13" i="72"/>
  <c r="K12" i="72"/>
  <c r="K11" i="72"/>
  <c r="K10" i="72"/>
  <c r="K9" i="72"/>
  <c r="Q38" i="71"/>
  <c r="Q39" i="71"/>
  <c r="Q37" i="71"/>
  <c r="Q36" i="71"/>
  <c r="Q34" i="71"/>
  <c r="Q33" i="71"/>
  <c r="Q30" i="71"/>
  <c r="Q29" i="71"/>
  <c r="Q28" i="71"/>
  <c r="Q27" i="71"/>
  <c r="Q26" i="71"/>
  <c r="Q25" i="71"/>
  <c r="Q24" i="71"/>
  <c r="Q23" i="71"/>
  <c r="Q31" i="71"/>
  <c r="Q22" i="71"/>
  <c r="Q20" i="71"/>
  <c r="Q19" i="71"/>
  <c r="Q18" i="71"/>
  <c r="Q17" i="71"/>
  <c r="Q16" i="71"/>
  <c r="Q15" i="71"/>
  <c r="Q14" i="71"/>
  <c r="Q13" i="71"/>
  <c r="Q12" i="71"/>
  <c r="Q11" i="71"/>
  <c r="Q10" i="71"/>
  <c r="Q9" i="71"/>
  <c r="I16" i="67"/>
  <c r="I15" i="67"/>
  <c r="I14" i="67"/>
  <c r="I13" i="67"/>
  <c r="I12" i="67"/>
  <c r="I11" i="67"/>
  <c r="I10" i="67"/>
  <c r="I9" i="67"/>
  <c r="J18" i="66"/>
  <c r="J17" i="66"/>
  <c r="J16" i="66"/>
  <c r="J15" i="66"/>
  <c r="J13" i="66"/>
  <c r="J12" i="66"/>
  <c r="J11" i="66"/>
  <c r="J10" i="66"/>
  <c r="J9" i="66"/>
  <c r="J20" i="65"/>
  <c r="J19" i="65"/>
  <c r="J18" i="65"/>
  <c r="J17" i="65"/>
  <c r="J15" i="65"/>
  <c r="J14" i="65"/>
  <c r="J13" i="65"/>
  <c r="J12" i="65"/>
  <c r="J11" i="65"/>
  <c r="J10" i="65"/>
  <c r="J9" i="65"/>
  <c r="M23" i="64"/>
  <c r="M22" i="64"/>
  <c r="M21" i="64"/>
  <c r="M20" i="64"/>
  <c r="M19" i="64"/>
  <c r="M17" i="64"/>
  <c r="M16" i="64"/>
  <c r="M15" i="64"/>
  <c r="M14" i="64"/>
  <c r="M13" i="64"/>
  <c r="M12" i="64"/>
  <c r="M11" i="64"/>
  <c r="M10" i="64"/>
  <c r="M9" i="64"/>
  <c r="L70" i="63"/>
  <c r="L69" i="63"/>
  <c r="L68" i="63"/>
  <c r="L67" i="63"/>
  <c r="L66" i="63"/>
  <c r="L65" i="63"/>
  <c r="L64" i="63"/>
  <c r="L63" i="63"/>
  <c r="L62" i="63"/>
  <c r="L61" i="63"/>
  <c r="L60" i="63"/>
  <c r="L59" i="63"/>
  <c r="L58" i="63"/>
  <c r="L57" i="63"/>
  <c r="L56" i="63"/>
  <c r="L55" i="63"/>
  <c r="L54" i="63"/>
  <c r="L53" i="63"/>
  <c r="L52" i="63"/>
  <c r="L51" i="63"/>
  <c r="L50" i="63"/>
  <c r="L49" i="63"/>
  <c r="L48" i="63"/>
  <c r="L47" i="63"/>
  <c r="L46" i="63"/>
  <c r="L45" i="63"/>
  <c r="L44" i="63"/>
  <c r="L43" i="63"/>
  <c r="L42" i="63"/>
  <c r="L41" i="63"/>
  <c r="L40" i="63"/>
  <c r="L39" i="63"/>
  <c r="L38" i="63"/>
  <c r="L37" i="63"/>
  <c r="L36" i="63"/>
  <c r="L35" i="63"/>
  <c r="L34" i="63"/>
  <c r="L33" i="63"/>
  <c r="L32" i="63"/>
  <c r="L31" i="63"/>
  <c r="L30" i="63"/>
  <c r="L28" i="63"/>
  <c r="L27" i="63"/>
  <c r="L26" i="63"/>
  <c r="L25" i="63"/>
  <c r="L24" i="63"/>
  <c r="L22" i="63"/>
  <c r="L21" i="63"/>
  <c r="L20" i="63"/>
  <c r="L19" i="63"/>
  <c r="L18" i="63"/>
  <c r="L17" i="63"/>
  <c r="L16" i="63"/>
  <c r="L15" i="63"/>
  <c r="L14" i="63"/>
  <c r="L13" i="63"/>
  <c r="L12" i="63"/>
  <c r="L11" i="63"/>
  <c r="L10" i="63"/>
  <c r="L9" i="63"/>
  <c r="M257" i="62"/>
  <c r="M256" i="62"/>
  <c r="M255" i="62"/>
  <c r="M254" i="62"/>
  <c r="M253" i="62"/>
  <c r="M252" i="62"/>
  <c r="M251" i="62"/>
  <c r="M250" i="62"/>
  <c r="M249" i="62"/>
  <c r="M248" i="62"/>
  <c r="M247" i="62"/>
  <c r="M245" i="62"/>
  <c r="M244" i="62"/>
  <c r="M243" i="62"/>
  <c r="M242" i="62"/>
  <c r="M241" i="62"/>
  <c r="M240" i="62"/>
  <c r="M239" i="62"/>
  <c r="M238" i="62"/>
  <c r="M237" i="62"/>
  <c r="M236" i="62"/>
  <c r="M235" i="62"/>
  <c r="M233" i="62"/>
  <c r="M232" i="62"/>
  <c r="M231" i="62"/>
  <c r="M230" i="62"/>
  <c r="M229" i="62"/>
  <c r="M228" i="62"/>
  <c r="M227" i="62"/>
  <c r="M226" i="62"/>
  <c r="M225" i="62"/>
  <c r="M224" i="62"/>
  <c r="M223" i="62"/>
  <c r="M222" i="62"/>
  <c r="M221" i="62"/>
  <c r="M220" i="62"/>
  <c r="M219" i="62"/>
  <c r="M218" i="62"/>
  <c r="M217" i="62"/>
  <c r="M216" i="62"/>
  <c r="M214" i="62"/>
  <c r="M213" i="62"/>
  <c r="M212" i="62"/>
  <c r="M211" i="62"/>
  <c r="M210" i="62"/>
  <c r="M209" i="62"/>
  <c r="M208" i="62"/>
  <c r="M207" i="62"/>
  <c r="M206" i="62"/>
  <c r="M205" i="62"/>
  <c r="M204" i="62"/>
  <c r="M246" i="62"/>
  <c r="M203" i="62"/>
  <c r="M202" i="62"/>
  <c r="M201" i="62"/>
  <c r="M200" i="62"/>
  <c r="M199" i="62"/>
  <c r="M198" i="62"/>
  <c r="M197" i="62"/>
  <c r="M196" i="62"/>
  <c r="M195" i="62"/>
  <c r="M194" i="62"/>
  <c r="M193" i="62"/>
  <c r="M234" i="62"/>
  <c r="M192" i="62"/>
  <c r="M191" i="62"/>
  <c r="M190" i="62"/>
  <c r="M189" i="62"/>
  <c r="M188" i="62"/>
  <c r="M187" i="62"/>
  <c r="M186" i="62"/>
  <c r="M185" i="62"/>
  <c r="M183" i="62"/>
  <c r="M182" i="62"/>
  <c r="M181" i="62"/>
  <c r="M180" i="62"/>
  <c r="M179" i="62"/>
  <c r="M178" i="62"/>
  <c r="M177" i="62"/>
  <c r="M176" i="62"/>
  <c r="M175" i="62"/>
  <c r="M174" i="62"/>
  <c r="M173" i="62"/>
  <c r="M172" i="62"/>
  <c r="M171" i="62"/>
  <c r="M170" i="62"/>
  <c r="M169" i="62"/>
  <c r="M168" i="62"/>
  <c r="M167" i="62"/>
  <c r="M166" i="62"/>
  <c r="M165" i="62"/>
  <c r="M164" i="62"/>
  <c r="M163" i="62"/>
  <c r="M162" i="62"/>
  <c r="M161" i="62"/>
  <c r="M160" i="62"/>
  <c r="M159" i="62"/>
  <c r="M158" i="62"/>
  <c r="M157" i="62"/>
  <c r="M156" i="62"/>
  <c r="M155" i="62"/>
  <c r="M154" i="62"/>
  <c r="M153" i="62"/>
  <c r="M152" i="62"/>
  <c r="M151" i="62"/>
  <c r="M150" i="62"/>
  <c r="M149" i="62"/>
  <c r="M148" i="62"/>
  <c r="M147" i="62"/>
  <c r="M146" i="62"/>
  <c r="M145" i="62"/>
  <c r="M144" i="62"/>
  <c r="M143" i="62"/>
  <c r="M142" i="62"/>
  <c r="M141" i="62"/>
  <c r="M140" i="62"/>
  <c r="M139" i="62"/>
  <c r="M138" i="62"/>
  <c r="M137" i="62"/>
  <c r="M136" i="62"/>
  <c r="M135" i="62"/>
  <c r="M134" i="62"/>
  <c r="M133" i="62"/>
  <c r="M132" i="62"/>
  <c r="M131" i="62"/>
  <c r="M130" i="62"/>
  <c r="M129" i="62"/>
  <c r="M128" i="62"/>
  <c r="M127" i="62"/>
  <c r="M126" i="62"/>
  <c r="M125" i="62"/>
  <c r="M124" i="62"/>
  <c r="M123" i="62"/>
  <c r="M122" i="62"/>
  <c r="M121" i="62"/>
  <c r="M120" i="62"/>
  <c r="M119" i="62"/>
  <c r="M118" i="62"/>
  <c r="M117" i="62"/>
  <c r="M116" i="62"/>
  <c r="M115" i="62"/>
  <c r="M113" i="62"/>
  <c r="M112" i="62"/>
  <c r="M111" i="62"/>
  <c r="M110" i="62"/>
  <c r="M109" i="62"/>
  <c r="M108" i="62"/>
  <c r="M107" i="62"/>
  <c r="M106" i="62"/>
  <c r="M105" i="62"/>
  <c r="M104" i="62"/>
  <c r="M103" i="62"/>
  <c r="M102" i="62"/>
  <c r="M101" i="62"/>
  <c r="M100" i="62"/>
  <c r="M99" i="62"/>
  <c r="M98" i="62"/>
  <c r="M97" i="62"/>
  <c r="M96" i="62"/>
  <c r="M95" i="62"/>
  <c r="M94" i="62"/>
  <c r="M93" i="62"/>
  <c r="M92" i="62"/>
  <c r="M91" i="62"/>
  <c r="M90" i="62"/>
  <c r="M89" i="62"/>
  <c r="M88" i="62"/>
  <c r="M87" i="62"/>
  <c r="M86" i="62"/>
  <c r="M85" i="62"/>
  <c r="M84" i="62"/>
  <c r="M83" i="62"/>
  <c r="M82" i="62"/>
  <c r="M81" i="62"/>
  <c r="M80" i="62"/>
  <c r="M79" i="62"/>
  <c r="M78" i="62"/>
  <c r="M77" i="62"/>
  <c r="M76" i="62"/>
  <c r="M75" i="62"/>
  <c r="M74" i="62"/>
  <c r="M73" i="62"/>
  <c r="M72" i="62"/>
  <c r="M71" i="62"/>
  <c r="M70" i="62"/>
  <c r="M69" i="62"/>
  <c r="M68" i="62"/>
  <c r="M67" i="62"/>
  <c r="M66" i="62"/>
  <c r="M65" i="62"/>
  <c r="M64" i="62"/>
  <c r="M63" i="62"/>
  <c r="M62" i="62"/>
  <c r="M61" i="62"/>
  <c r="M60" i="62"/>
  <c r="M59" i="62"/>
  <c r="M58" i="62"/>
  <c r="M57" i="62"/>
  <c r="M56" i="62"/>
  <c r="M55" i="62"/>
  <c r="M54" i="62"/>
  <c r="M53" i="62"/>
  <c r="M52" i="62"/>
  <c r="M51" i="62"/>
  <c r="M50" i="62"/>
  <c r="M49" i="62"/>
  <c r="M48" i="62"/>
  <c r="M47" i="62"/>
  <c r="M45" i="62"/>
  <c r="M44" i="62"/>
  <c r="M43" i="62"/>
  <c r="M42" i="62"/>
  <c r="M41" i="62"/>
  <c r="M40" i="62"/>
  <c r="M39" i="62"/>
  <c r="M38" i="62"/>
  <c r="M37" i="62"/>
  <c r="M36" i="62"/>
  <c r="M35" i="62"/>
  <c r="M34" i="62"/>
  <c r="M33" i="62"/>
  <c r="M32" i="62"/>
  <c r="M31" i="62"/>
  <c r="M30" i="62"/>
  <c r="M29" i="62"/>
  <c r="M28" i="62"/>
  <c r="M27" i="62"/>
  <c r="M26" i="62"/>
  <c r="M25" i="62"/>
  <c r="M24" i="62"/>
  <c r="M23" i="62"/>
  <c r="M22" i="62"/>
  <c r="M21" i="62"/>
  <c r="M20" i="62"/>
  <c r="M19" i="62"/>
  <c r="M18" i="62"/>
  <c r="M17" i="62"/>
  <c r="M16" i="62"/>
  <c r="M15" i="62"/>
  <c r="M14" i="62"/>
  <c r="M13" i="62"/>
  <c r="M12" i="62"/>
  <c r="M11" i="62"/>
  <c r="M10" i="62"/>
  <c r="M9" i="62"/>
  <c r="S312" i="61"/>
  <c r="S311" i="61"/>
  <c r="S310" i="61"/>
  <c r="S309" i="61"/>
  <c r="S308" i="61"/>
  <c r="S307" i="61"/>
  <c r="S306" i="61"/>
  <c r="S305" i="61"/>
  <c r="S304" i="61"/>
  <c r="S303" i="61"/>
  <c r="S302" i="61"/>
  <c r="S301" i="61"/>
  <c r="S300" i="61"/>
  <c r="S299" i="61"/>
  <c r="S298" i="61"/>
  <c r="S297" i="61"/>
  <c r="S296" i="61"/>
  <c r="S295" i="61"/>
  <c r="S294" i="61"/>
  <c r="S293" i="61"/>
  <c r="S292" i="61"/>
  <c r="S291" i="61"/>
  <c r="S290" i="61"/>
  <c r="S289" i="61"/>
  <c r="S288" i="61"/>
  <c r="S287" i="61"/>
  <c r="S286" i="61"/>
  <c r="S285" i="61"/>
  <c r="S284" i="61"/>
  <c r="S283" i="61"/>
  <c r="S282" i="61"/>
  <c r="S281" i="61"/>
  <c r="S280" i="61"/>
  <c r="S279" i="61"/>
  <c r="S278" i="61"/>
  <c r="S277" i="61"/>
  <c r="S276" i="61"/>
  <c r="S275" i="61"/>
  <c r="S274" i="61"/>
  <c r="S273" i="61"/>
  <c r="S272" i="61"/>
  <c r="S271" i="61"/>
  <c r="S270" i="61"/>
  <c r="S269" i="61"/>
  <c r="S268" i="61"/>
  <c r="S267" i="61"/>
  <c r="S266" i="61"/>
  <c r="S265" i="61"/>
  <c r="S264" i="61"/>
  <c r="S263" i="61"/>
  <c r="S262" i="61"/>
  <c r="S261" i="61"/>
  <c r="S260" i="61"/>
  <c r="S259" i="61"/>
  <c r="S258" i="61"/>
  <c r="S257" i="61"/>
  <c r="S256" i="61"/>
  <c r="S255" i="61"/>
  <c r="S254" i="61"/>
  <c r="S253" i="61"/>
  <c r="S252" i="61"/>
  <c r="S251" i="61"/>
  <c r="S250" i="61"/>
  <c r="S249" i="61"/>
  <c r="S248" i="61"/>
  <c r="S247" i="61"/>
  <c r="S246" i="61"/>
  <c r="S245" i="61"/>
  <c r="S244" i="61"/>
  <c r="S243" i="61"/>
  <c r="S242" i="61"/>
  <c r="S241" i="61"/>
  <c r="S240" i="61"/>
  <c r="S239" i="61"/>
  <c r="S238" i="61"/>
  <c r="S237" i="61"/>
  <c r="S236" i="61"/>
  <c r="S235" i="61"/>
  <c r="S234" i="61"/>
  <c r="S233" i="61"/>
  <c r="S232" i="61"/>
  <c r="S231" i="61"/>
  <c r="S230" i="61"/>
  <c r="S228" i="61"/>
  <c r="S227" i="61"/>
  <c r="S226" i="61"/>
  <c r="S225" i="61"/>
  <c r="S224" i="61"/>
  <c r="S223" i="61"/>
  <c r="S222" i="61"/>
  <c r="S221" i="61"/>
  <c r="S220" i="61"/>
  <c r="S219" i="61"/>
  <c r="S218" i="61"/>
  <c r="S216" i="61"/>
  <c r="S215" i="61"/>
  <c r="S213" i="61"/>
  <c r="S212" i="61"/>
  <c r="S211" i="61"/>
  <c r="S210" i="61"/>
  <c r="S209" i="61"/>
  <c r="S208" i="61"/>
  <c r="S207" i="61"/>
  <c r="S206" i="61"/>
  <c r="S205" i="61"/>
  <c r="S204" i="61"/>
  <c r="S203" i="61"/>
  <c r="S202" i="61"/>
  <c r="S201" i="61"/>
  <c r="S200" i="61"/>
  <c r="S199" i="61"/>
  <c r="S198" i="61"/>
  <c r="S197" i="61"/>
  <c r="S196" i="61"/>
  <c r="S195" i="61"/>
  <c r="S194" i="61"/>
  <c r="S193" i="61"/>
  <c r="S192" i="61"/>
  <c r="S191" i="61"/>
  <c r="S190" i="61"/>
  <c r="S189" i="61"/>
  <c r="S188" i="61"/>
  <c r="S187" i="61"/>
  <c r="S186" i="61"/>
  <c r="S185" i="61"/>
  <c r="S184" i="61"/>
  <c r="S183" i="61"/>
  <c r="S182" i="61"/>
  <c r="S181" i="61"/>
  <c r="S180" i="61"/>
  <c r="S179" i="61"/>
  <c r="S178" i="61"/>
  <c r="S177" i="61"/>
  <c r="S176" i="61"/>
  <c r="S175" i="61"/>
  <c r="S174" i="61"/>
  <c r="S173" i="61"/>
  <c r="S172" i="61"/>
  <c r="S171" i="61"/>
  <c r="S170" i="61"/>
  <c r="S169" i="61"/>
  <c r="S168" i="61"/>
  <c r="S167" i="61"/>
  <c r="S166" i="61"/>
  <c r="S165" i="61"/>
  <c r="S164" i="61"/>
  <c r="S163" i="61"/>
  <c r="S162" i="61"/>
  <c r="S161" i="61"/>
  <c r="S160" i="61"/>
  <c r="S159" i="61"/>
  <c r="S158" i="61"/>
  <c r="S157" i="61"/>
  <c r="S156" i="61"/>
  <c r="S155" i="61"/>
  <c r="S154" i="61"/>
  <c r="S152" i="61"/>
  <c r="S151" i="61"/>
  <c r="S150" i="61"/>
  <c r="S149" i="61"/>
  <c r="S148" i="61"/>
  <c r="S147" i="61"/>
  <c r="S146" i="61"/>
  <c r="S145" i="61"/>
  <c r="S144" i="61"/>
  <c r="S143" i="61"/>
  <c r="S142" i="61"/>
  <c r="S141" i="61"/>
  <c r="S140" i="61"/>
  <c r="S139" i="61"/>
  <c r="S138" i="61"/>
  <c r="S137" i="61"/>
  <c r="S136" i="61"/>
  <c r="S135" i="61"/>
  <c r="S134" i="61"/>
  <c r="S133" i="61"/>
  <c r="S132" i="61"/>
  <c r="S131" i="61"/>
  <c r="S130" i="61"/>
  <c r="S129" i="61"/>
  <c r="S128" i="61"/>
  <c r="S127" i="61"/>
  <c r="S126" i="61"/>
  <c r="S125" i="61"/>
  <c r="S124" i="61"/>
  <c r="S123" i="61"/>
  <c r="S122" i="61"/>
  <c r="S121" i="61"/>
  <c r="S120" i="61"/>
  <c r="S119" i="61"/>
  <c r="S118" i="61"/>
  <c r="S117" i="61"/>
  <c r="S116" i="61"/>
  <c r="S115" i="61"/>
  <c r="S114" i="61"/>
  <c r="S113" i="61"/>
  <c r="S112" i="61"/>
  <c r="S111" i="61"/>
  <c r="S110" i="61"/>
  <c r="S109" i="61"/>
  <c r="S108" i="61"/>
  <c r="S107" i="61"/>
  <c r="S106" i="61"/>
  <c r="S105" i="61"/>
  <c r="S104" i="61"/>
  <c r="S103" i="61"/>
  <c r="S102" i="61"/>
  <c r="S101" i="61"/>
  <c r="S100" i="61"/>
  <c r="S99" i="61"/>
  <c r="S98" i="61"/>
  <c r="S97" i="61"/>
  <c r="S96" i="61"/>
  <c r="S95" i="61"/>
  <c r="S94" i="61"/>
  <c r="S93" i="61"/>
  <c r="S92" i="61"/>
  <c r="S91" i="61"/>
  <c r="S90" i="61"/>
  <c r="S89" i="61"/>
  <c r="S88" i="61"/>
  <c r="S87" i="61"/>
  <c r="S86" i="61"/>
  <c r="S85" i="61"/>
  <c r="S84" i="61"/>
  <c r="S83" i="61"/>
  <c r="S82" i="61"/>
  <c r="S81" i="61"/>
  <c r="S80" i="61"/>
  <c r="S79" i="61"/>
  <c r="S78" i="61"/>
  <c r="S77" i="61"/>
  <c r="S76" i="61"/>
  <c r="S75" i="61"/>
  <c r="S74" i="61"/>
  <c r="S73" i="61"/>
  <c r="S72" i="61"/>
  <c r="S71" i="61"/>
  <c r="S70" i="61"/>
  <c r="S69" i="61"/>
  <c r="S68" i="61"/>
  <c r="S67" i="61"/>
  <c r="S66" i="61"/>
  <c r="S65" i="61"/>
  <c r="S64" i="61"/>
  <c r="S63" i="61"/>
  <c r="S62" i="61"/>
  <c r="S61" i="61"/>
  <c r="S60" i="61"/>
  <c r="S59" i="61"/>
  <c r="S58" i="61"/>
  <c r="S57" i="61"/>
  <c r="S56" i="61"/>
  <c r="S55" i="61"/>
  <c r="S54" i="61"/>
  <c r="S53" i="61"/>
  <c r="S52" i="61"/>
  <c r="S51" i="61"/>
  <c r="S50" i="61"/>
  <c r="S49" i="61"/>
  <c r="S48" i="61"/>
  <c r="S47" i="61"/>
  <c r="S46" i="61"/>
  <c r="S45" i="61"/>
  <c r="S44" i="61"/>
  <c r="S43" i="61"/>
  <c r="S42" i="61"/>
  <c r="S41" i="61"/>
  <c r="S40" i="61"/>
  <c r="S39" i="61"/>
  <c r="S38" i="61"/>
  <c r="S37" i="61"/>
  <c r="S36" i="61"/>
  <c r="S35" i="61"/>
  <c r="S34" i="61"/>
  <c r="S33" i="61"/>
  <c r="S32" i="61"/>
  <c r="S31" i="61"/>
  <c r="S30" i="61"/>
  <c r="S29" i="61"/>
  <c r="S28" i="61"/>
  <c r="S27" i="61"/>
  <c r="S26" i="61"/>
  <c r="S25" i="61"/>
  <c r="S24" i="61"/>
  <c r="S23" i="61"/>
  <c r="S22" i="61"/>
  <c r="S21" i="61"/>
  <c r="S20" i="61"/>
  <c r="S19" i="61"/>
  <c r="S18" i="61"/>
  <c r="S17" i="61"/>
  <c r="S16" i="61"/>
  <c r="S15" i="61"/>
  <c r="S14" i="61"/>
  <c r="S13" i="61"/>
  <c r="S12" i="61"/>
  <c r="S11" i="61"/>
  <c r="S10" i="61"/>
  <c r="S9" i="61"/>
  <c r="P45" i="59"/>
  <c r="P44" i="59"/>
  <c r="P43" i="59"/>
  <c r="P42" i="59"/>
  <c r="P40" i="59"/>
  <c r="P39" i="59"/>
  <c r="P38" i="59"/>
  <c r="P36" i="59"/>
  <c r="P35" i="59"/>
  <c r="P34" i="59"/>
  <c r="P33" i="59"/>
  <c r="P32" i="59"/>
  <c r="P31" i="59"/>
  <c r="P30" i="59"/>
  <c r="P29" i="59"/>
  <c r="P28" i="59"/>
  <c r="P27" i="59"/>
  <c r="P26" i="59"/>
  <c r="P25" i="59"/>
  <c r="P24" i="59"/>
  <c r="P23" i="59"/>
  <c r="P22" i="59"/>
  <c r="P21" i="59"/>
  <c r="P19" i="59"/>
  <c r="P18" i="59"/>
  <c r="P17" i="59"/>
  <c r="P16" i="59"/>
  <c r="P15" i="59"/>
  <c r="P14" i="59"/>
  <c r="P13" i="59"/>
  <c r="P12" i="59"/>
  <c r="P11" i="59"/>
  <c r="P10" i="59"/>
  <c r="P9" i="59"/>
  <c r="J47" i="58"/>
  <c r="J51" i="58"/>
  <c r="J50" i="58"/>
  <c r="J49" i="58"/>
  <c r="J45" i="58"/>
  <c r="J44" i="58"/>
  <c r="J43" i="58"/>
  <c r="J42" i="58"/>
  <c r="J41" i="58"/>
  <c r="J40" i="58"/>
  <c r="J39" i="58"/>
  <c r="J38" i="58"/>
  <c r="J37" i="58"/>
  <c r="J36" i="58"/>
  <c r="J35" i="58"/>
  <c r="J34" i="58"/>
  <c r="J33" i="58"/>
  <c r="J32" i="58"/>
  <c r="J31" i="58"/>
  <c r="J30" i="58"/>
  <c r="J29" i="58"/>
  <c r="J28" i="58"/>
  <c r="J27" i="58"/>
  <c r="J26" i="58"/>
  <c r="J25" i="58"/>
  <c r="J24" i="58"/>
  <c r="J23" i="58"/>
  <c r="J22" i="58"/>
  <c r="J21" i="58"/>
  <c r="J20" i="58"/>
  <c r="J19" i="58"/>
  <c r="J18" i="58"/>
  <c r="J17" i="58"/>
  <c r="J15" i="58"/>
  <c r="J14" i="58"/>
  <c r="J13" i="58"/>
  <c r="J12" i="58"/>
  <c r="J11" i="58"/>
  <c r="J10" i="58"/>
  <c r="J9" i="58"/>
  <c r="J8" i="58"/>
  <c r="C9" i="88" l="1"/>
  <c r="C41" i="88" l="1"/>
  <c r="J18" i="81" l="1"/>
  <c r="J13" i="81"/>
  <c r="J19" i="81"/>
  <c r="J14" i="81"/>
  <c r="J20" i="81"/>
  <c r="J16" i="81"/>
  <c r="J17" i="81"/>
  <c r="J12" i="81"/>
  <c r="J21" i="81"/>
  <c r="J15" i="81"/>
  <c r="K48" i="58"/>
  <c r="O11" i="69"/>
  <c r="D23" i="88"/>
  <c r="O12" i="69"/>
  <c r="O10" i="69"/>
  <c r="O9" i="69"/>
  <c r="R10" i="70"/>
  <c r="R9" i="70"/>
  <c r="R12" i="70"/>
  <c r="R11" i="70"/>
  <c r="J10" i="81"/>
  <c r="D41" i="88"/>
  <c r="D32" i="88"/>
  <c r="D26" i="88"/>
  <c r="D20" i="88"/>
  <c r="D16" i="88"/>
  <c r="D11" i="88"/>
  <c r="J8" i="81"/>
  <c r="H10" i="80"/>
  <c r="H8" i="80"/>
  <c r="Q371" i="78"/>
  <c r="Q369" i="78"/>
  <c r="Q367" i="78"/>
  <c r="Q365" i="78"/>
  <c r="Q363" i="78"/>
  <c r="Q361" i="78"/>
  <c r="Q359" i="78"/>
  <c r="Q357" i="78"/>
  <c r="Q355" i="78"/>
  <c r="Q353" i="78"/>
  <c r="Q351" i="78"/>
  <c r="Q349" i="78"/>
  <c r="Q347" i="78"/>
  <c r="Q345" i="78"/>
  <c r="Q343" i="78"/>
  <c r="Q341" i="78"/>
  <c r="Q339" i="78"/>
  <c r="Q337" i="78"/>
  <c r="Q335" i="78"/>
  <c r="Q333" i="78"/>
  <c r="Q331" i="78"/>
  <c r="Q329" i="78"/>
  <c r="Q327" i="78"/>
  <c r="Q325" i="78"/>
  <c r="Q323" i="78"/>
  <c r="Q321" i="78"/>
  <c r="Q319" i="78"/>
  <c r="Q317" i="78"/>
  <c r="Q315" i="78"/>
  <c r="Q313" i="78"/>
  <c r="Q311" i="78"/>
  <c r="Q309" i="78"/>
  <c r="Q307" i="78"/>
  <c r="Q305" i="78"/>
  <c r="Q303" i="78"/>
  <c r="Q301" i="78"/>
  <c r="Q299" i="78"/>
  <c r="Q297" i="78"/>
  <c r="Q295" i="78"/>
  <c r="Q293" i="78"/>
  <c r="Q291" i="78"/>
  <c r="Q289" i="78"/>
  <c r="Q287" i="78"/>
  <c r="Q285" i="78"/>
  <c r="Q283" i="78"/>
  <c r="Q280" i="78"/>
  <c r="Q276" i="78"/>
  <c r="Q274" i="78"/>
  <c r="Q272" i="78"/>
  <c r="Q270" i="78"/>
  <c r="Q268" i="78"/>
  <c r="Q266" i="78"/>
  <c r="Q264" i="78"/>
  <c r="Q262" i="78"/>
  <c r="Q260" i="78"/>
  <c r="Q258" i="78"/>
  <c r="Q256" i="78"/>
  <c r="Q253" i="78"/>
  <c r="Q251" i="78"/>
  <c r="Q249" i="78"/>
  <c r="Q247" i="78"/>
  <c r="Q245" i="78"/>
  <c r="Q243" i="78"/>
  <c r="Q241" i="78"/>
  <c r="Q239" i="78"/>
  <c r="Q237" i="78"/>
  <c r="Q235" i="78"/>
  <c r="Q233" i="78"/>
  <c r="Q231" i="78"/>
  <c r="Q229" i="78"/>
  <c r="Q227" i="78"/>
  <c r="Q225" i="78"/>
  <c r="Q223" i="78"/>
  <c r="Q221" i="78"/>
  <c r="Q219" i="78"/>
  <c r="D37" i="88"/>
  <c r="D30" i="88"/>
  <c r="D25" i="88"/>
  <c r="D19" i="88"/>
  <c r="D15" i="88"/>
  <c r="D36" i="88"/>
  <c r="D24" i="88"/>
  <c r="D14" i="88"/>
  <c r="H9" i="80"/>
  <c r="Q366" i="78"/>
  <c r="Q358" i="78"/>
  <c r="Q350" i="78"/>
  <c r="Q342" i="78"/>
  <c r="Q334" i="78"/>
  <c r="Q326" i="78"/>
  <c r="Q318" i="78"/>
  <c r="Q310" i="78"/>
  <c r="Q302" i="78"/>
  <c r="Q294" i="78"/>
  <c r="Q286" i="78"/>
  <c r="Q275" i="78"/>
  <c r="Q267" i="78"/>
  <c r="Q259" i="78"/>
  <c r="Q252" i="78"/>
  <c r="Q244" i="78"/>
  <c r="Q236" i="78"/>
  <c r="Q228" i="78"/>
  <c r="Q220" i="78"/>
  <c r="D34" i="88"/>
  <c r="D22" i="88"/>
  <c r="D12" i="88"/>
  <c r="H11" i="80"/>
  <c r="Q368" i="78"/>
  <c r="Q360" i="78"/>
  <c r="Q352" i="78"/>
  <c r="Q344" i="78"/>
  <c r="Q336" i="78"/>
  <c r="Q328" i="78"/>
  <c r="Q320" i="78"/>
  <c r="Q312" i="78"/>
  <c r="Q304" i="78"/>
  <c r="Q296" i="78"/>
  <c r="Q288" i="78"/>
  <c r="Q277" i="78"/>
  <c r="Q269" i="78"/>
  <c r="Q261" i="78"/>
  <c r="Q254" i="78"/>
  <c r="Q246" i="78"/>
  <c r="Q238" i="78"/>
  <c r="Q230" i="78"/>
  <c r="Q222" i="78"/>
  <c r="Q217" i="78"/>
  <c r="Q215" i="78"/>
  <c r="Q213" i="78"/>
  <c r="Q211" i="78"/>
  <c r="Q209" i="78"/>
  <c r="Q207" i="78"/>
  <c r="Q205" i="78"/>
  <c r="Q203" i="78"/>
  <c r="Q201" i="78"/>
  <c r="Q199" i="78"/>
  <c r="Q197" i="78"/>
  <c r="Q195" i="78"/>
  <c r="Q193" i="78"/>
  <c r="Q191" i="78"/>
  <c r="Q189" i="78"/>
  <c r="Q187" i="78"/>
  <c r="Q185" i="78"/>
  <c r="Q183" i="78"/>
  <c r="Q181" i="78"/>
  <c r="Q179" i="78"/>
  <c r="Q177" i="78"/>
  <c r="Q175" i="78"/>
  <c r="Q173" i="78"/>
  <c r="Q171" i="78"/>
  <c r="Q169" i="78"/>
  <c r="Q167" i="78"/>
  <c r="Q165" i="78"/>
  <c r="Q163" i="78"/>
  <c r="Q161" i="78"/>
  <c r="Q159" i="78"/>
  <c r="Q157" i="78"/>
  <c r="Q155" i="78"/>
  <c r="Q153" i="78"/>
  <c r="Q151" i="78"/>
  <c r="Q149" i="78"/>
  <c r="Q147" i="78"/>
  <c r="Q145" i="78"/>
  <c r="Q143" i="78"/>
  <c r="Q141" i="78"/>
  <c r="Q139" i="78"/>
  <c r="Q137" i="78"/>
  <c r="Q136" i="78"/>
  <c r="Q134" i="78"/>
  <c r="Q132" i="78"/>
  <c r="Q130" i="78"/>
  <c r="Q128" i="78"/>
  <c r="Q126" i="78"/>
  <c r="Q124" i="78"/>
  <c r="Q122" i="78"/>
  <c r="Q120" i="78"/>
  <c r="Q118" i="78"/>
  <c r="Q116" i="78"/>
  <c r="Q114" i="78"/>
  <c r="Q112" i="78"/>
  <c r="Q110" i="78"/>
  <c r="Q108" i="78"/>
  <c r="Q106" i="78"/>
  <c r="Q104" i="78"/>
  <c r="Q102" i="78"/>
  <c r="Q100" i="78"/>
  <c r="Q98" i="78"/>
  <c r="Q96" i="78"/>
  <c r="D29" i="88"/>
  <c r="D18" i="88"/>
  <c r="J9" i="81"/>
  <c r="Q370" i="78"/>
  <c r="Q362" i="78"/>
  <c r="Q354" i="78"/>
  <c r="Q346" i="78"/>
  <c r="Q338" i="78"/>
  <c r="Q330" i="78"/>
  <c r="Q322" i="78"/>
  <c r="Q314" i="78"/>
  <c r="Q306" i="78"/>
  <c r="Q298" i="78"/>
  <c r="Q290" i="78"/>
  <c r="Q281" i="78"/>
  <c r="Q271" i="78"/>
  <c r="Q263" i="78"/>
  <c r="Q255" i="78"/>
  <c r="Q248" i="78"/>
  <c r="Q240" i="78"/>
  <c r="Q232" i="78"/>
  <c r="Q224" i="78"/>
  <c r="D27" i="88"/>
  <c r="Q364" i="78"/>
  <c r="Q332" i="78"/>
  <c r="Q300" i="78"/>
  <c r="Q265" i="78"/>
  <c r="D17" i="88"/>
  <c r="Q356" i="78"/>
  <c r="Q324" i="78"/>
  <c r="Q292" i="78"/>
  <c r="J11" i="81"/>
  <c r="Q348" i="78"/>
  <c r="Q316" i="78"/>
  <c r="Q284" i="78"/>
  <c r="Q250" i="78"/>
  <c r="Q218" i="78"/>
  <c r="Q210" i="78"/>
  <c r="Q202" i="78"/>
  <c r="Q194" i="78"/>
  <c r="Q186" i="78"/>
  <c r="Q178" i="78"/>
  <c r="Q170" i="78"/>
  <c r="Q162" i="78"/>
  <c r="Q154" i="78"/>
  <c r="Q146" i="78"/>
  <c r="Q138" i="78"/>
  <c r="Q131" i="78"/>
  <c r="Q123" i="78"/>
  <c r="Q115" i="78"/>
  <c r="Q107" i="78"/>
  <c r="Q99" i="78"/>
  <c r="Q94" i="78"/>
  <c r="Q92" i="78"/>
  <c r="Q90" i="78"/>
  <c r="Q88" i="78"/>
  <c r="Q86" i="78"/>
  <c r="Q84" i="78"/>
  <c r="Q82" i="78"/>
  <c r="Q80" i="78"/>
  <c r="Q78" i="78"/>
  <c r="Q76" i="78"/>
  <c r="Q74" i="78"/>
  <c r="Q72" i="78"/>
  <c r="Q70" i="78"/>
  <c r="Q68" i="78"/>
  <c r="Q66" i="78"/>
  <c r="Q64" i="78"/>
  <c r="Q62" i="78"/>
  <c r="Q60" i="78"/>
  <c r="Q58" i="78"/>
  <c r="Q56" i="78"/>
  <c r="Q54" i="78"/>
  <c r="Q52" i="78"/>
  <c r="Q50" i="78"/>
  <c r="Q48" i="78"/>
  <c r="Q45" i="78"/>
  <c r="Q43" i="78"/>
  <c r="Q41" i="78"/>
  <c r="Q39" i="78"/>
  <c r="Q37" i="78"/>
  <c r="Q35" i="78"/>
  <c r="Q33" i="78"/>
  <c r="Q31" i="78"/>
  <c r="Q29" i="78"/>
  <c r="Q27" i="78"/>
  <c r="Q25" i="78"/>
  <c r="Q23" i="78"/>
  <c r="Q21" i="78"/>
  <c r="Q19" i="78"/>
  <c r="Q17" i="78"/>
  <c r="Q15" i="78"/>
  <c r="Q13" i="78"/>
  <c r="Q11" i="78"/>
  <c r="Q9" i="78"/>
  <c r="J351" i="76"/>
  <c r="J349" i="76"/>
  <c r="J346" i="76"/>
  <c r="J344" i="76"/>
  <c r="J342" i="76"/>
  <c r="J340" i="76"/>
  <c r="J337" i="76"/>
  <c r="J335" i="76"/>
  <c r="J332" i="76"/>
  <c r="J330" i="76"/>
  <c r="J328" i="76"/>
  <c r="J326" i="76"/>
  <c r="J324" i="76"/>
  <c r="J322" i="76"/>
  <c r="J320" i="76"/>
  <c r="J318" i="76"/>
  <c r="J316" i="76"/>
  <c r="J314" i="76"/>
  <c r="J312" i="76"/>
  <c r="J310" i="76"/>
  <c r="Q372" i="78"/>
  <c r="Q340" i="78"/>
  <c r="Q308" i="78"/>
  <c r="Q273" i="78"/>
  <c r="Q242" i="78"/>
  <c r="Q212" i="78"/>
  <c r="Q204" i="78"/>
  <c r="Q196" i="78"/>
  <c r="Q188" i="78"/>
  <c r="Q180" i="78"/>
  <c r="Q172" i="78"/>
  <c r="Q164" i="78"/>
  <c r="Q156" i="78"/>
  <c r="Q148" i="78"/>
  <c r="Q140" i="78"/>
  <c r="Q133" i="78"/>
  <c r="Q125" i="78"/>
  <c r="Q117" i="78"/>
  <c r="Q109" i="78"/>
  <c r="Q101" i="78"/>
  <c r="Q234" i="78"/>
  <c r="Q216" i="78"/>
  <c r="Q200" i="78"/>
  <c r="Q184" i="78"/>
  <c r="Q168" i="78"/>
  <c r="Q152" i="78"/>
  <c r="Q278" i="78"/>
  <c r="Q121" i="78"/>
  <c r="Q105" i="78"/>
  <c r="Q93" i="78"/>
  <c r="Q85" i="78"/>
  <c r="Q77" i="78"/>
  <c r="Q69" i="78"/>
  <c r="Q61" i="78"/>
  <c r="Q53" i="78"/>
  <c r="Q44" i="78"/>
  <c r="Q36" i="78"/>
  <c r="Q28" i="78"/>
  <c r="Q20" i="78"/>
  <c r="Q12" i="78"/>
  <c r="J347" i="76"/>
  <c r="J339" i="76"/>
  <c r="J329" i="76"/>
  <c r="J321" i="76"/>
  <c r="J313" i="76"/>
  <c r="J308" i="76"/>
  <c r="J306" i="76"/>
  <c r="J304" i="76"/>
  <c r="J302" i="76"/>
  <c r="J300" i="76"/>
  <c r="J298" i="76"/>
  <c r="J296" i="76"/>
  <c r="J294" i="76"/>
  <c r="J292" i="76"/>
  <c r="J290" i="76"/>
  <c r="J288" i="76"/>
  <c r="J286" i="76"/>
  <c r="J284" i="76"/>
  <c r="J282" i="76"/>
  <c r="J280" i="76"/>
  <c r="J278" i="76"/>
  <c r="J276" i="76"/>
  <c r="J274" i="76"/>
  <c r="J272" i="76"/>
  <c r="J270" i="76"/>
  <c r="J268" i="76"/>
  <c r="J266" i="76"/>
  <c r="J264" i="76"/>
  <c r="J262" i="76"/>
  <c r="J260" i="76"/>
  <c r="J258" i="76"/>
  <c r="J256" i="76"/>
  <c r="J254" i="76"/>
  <c r="J252" i="76"/>
  <c r="J250" i="76"/>
  <c r="J248" i="76"/>
  <c r="J246" i="76"/>
  <c r="J244" i="76"/>
  <c r="J242" i="76"/>
  <c r="J240" i="76"/>
  <c r="J238" i="76"/>
  <c r="J236" i="76"/>
  <c r="J234" i="76"/>
  <c r="J231" i="76"/>
  <c r="J229" i="76"/>
  <c r="J227" i="76"/>
  <c r="J225" i="76"/>
  <c r="J223" i="76"/>
  <c r="J221" i="76"/>
  <c r="J219" i="76"/>
  <c r="J217" i="76"/>
  <c r="J215" i="76"/>
  <c r="J213" i="76"/>
  <c r="J211" i="76"/>
  <c r="J209" i="76"/>
  <c r="J207" i="76"/>
  <c r="J205" i="76"/>
  <c r="J203" i="76"/>
  <c r="J201" i="76"/>
  <c r="J199" i="76"/>
  <c r="J197" i="76"/>
  <c r="J195" i="76"/>
  <c r="J193" i="76"/>
  <c r="J191" i="76"/>
  <c r="J189" i="76"/>
  <c r="J187" i="76"/>
  <c r="J185" i="76"/>
  <c r="J183" i="76"/>
  <c r="J181" i="76"/>
  <c r="J179" i="76"/>
  <c r="J177" i="76"/>
  <c r="J175" i="76"/>
  <c r="J173" i="76"/>
  <c r="J171" i="76"/>
  <c r="J169" i="76"/>
  <c r="J167" i="76"/>
  <c r="J165" i="76"/>
  <c r="J163" i="76"/>
  <c r="J161" i="76"/>
  <c r="J159" i="76"/>
  <c r="J157" i="76"/>
  <c r="J155" i="76"/>
  <c r="J153" i="76"/>
  <c r="J151" i="76"/>
  <c r="J149" i="76"/>
  <c r="J147" i="76"/>
  <c r="J145" i="76"/>
  <c r="J143" i="76"/>
  <c r="J141" i="76"/>
  <c r="J139" i="76"/>
  <c r="J137" i="76"/>
  <c r="J135" i="76"/>
  <c r="J133" i="76"/>
  <c r="J131" i="76"/>
  <c r="J129" i="76"/>
  <c r="J127" i="76"/>
  <c r="J125" i="76"/>
  <c r="J123" i="76"/>
  <c r="J121" i="76"/>
  <c r="J119" i="76"/>
  <c r="J117" i="76"/>
  <c r="J115" i="76"/>
  <c r="J113" i="76"/>
  <c r="J111" i="76"/>
  <c r="J109" i="76"/>
  <c r="J107" i="76"/>
  <c r="J105" i="76"/>
  <c r="J103" i="76"/>
  <c r="J101" i="76"/>
  <c r="J99" i="76"/>
  <c r="J97" i="76"/>
  <c r="J95" i="76"/>
  <c r="J93" i="76"/>
  <c r="J91" i="76"/>
  <c r="J89" i="76"/>
  <c r="J87" i="76"/>
  <c r="J85" i="76"/>
  <c r="J83" i="76"/>
  <c r="J81" i="76"/>
  <c r="J79" i="76"/>
  <c r="J77" i="76"/>
  <c r="J75" i="76"/>
  <c r="J73" i="76"/>
  <c r="J71" i="76"/>
  <c r="J69" i="76"/>
  <c r="J67" i="76"/>
  <c r="J65" i="76"/>
  <c r="J63" i="76"/>
  <c r="J61" i="76"/>
  <c r="J59" i="76"/>
  <c r="J57" i="76"/>
  <c r="J55" i="76"/>
  <c r="J53" i="76"/>
  <c r="Q226" i="78"/>
  <c r="Q206" i="78"/>
  <c r="Q190" i="78"/>
  <c r="Q174" i="78"/>
  <c r="Q158" i="78"/>
  <c r="Q142" i="78"/>
  <c r="Q127" i="78"/>
  <c r="Q111" i="78"/>
  <c r="Q95" i="78"/>
  <c r="Q87" i="78"/>
  <c r="Q79" i="78"/>
  <c r="Q71" i="78"/>
  <c r="Q63" i="78"/>
  <c r="Q55" i="78"/>
  <c r="Q47" i="78"/>
  <c r="Q38" i="78"/>
  <c r="Q30" i="78"/>
  <c r="Q22" i="78"/>
  <c r="Q14" i="78"/>
  <c r="J350" i="76"/>
  <c r="J341" i="76"/>
  <c r="J331" i="76"/>
  <c r="J323" i="76"/>
  <c r="J315" i="76"/>
  <c r="Q208" i="78"/>
  <c r="Q192" i="78"/>
  <c r="Q176" i="78"/>
  <c r="Q160" i="78"/>
  <c r="Q144" i="78"/>
  <c r="Q129" i="78"/>
  <c r="Q113" i="78"/>
  <c r="Q97" i="78"/>
  <c r="Q89" i="78"/>
  <c r="Q81" i="78"/>
  <c r="Q73" i="78"/>
  <c r="Q65" i="78"/>
  <c r="Q57" i="78"/>
  <c r="Q49" i="78"/>
  <c r="Q40" i="78"/>
  <c r="Q32" i="78"/>
  <c r="Q24" i="78"/>
  <c r="Q16" i="78"/>
  <c r="Q8" i="78"/>
  <c r="J343" i="76"/>
  <c r="J334" i="76"/>
  <c r="J325" i="76"/>
  <c r="J317" i="76"/>
  <c r="J309" i="76"/>
  <c r="J307" i="76"/>
  <c r="J305" i="76"/>
  <c r="J303" i="76"/>
  <c r="J301" i="76"/>
  <c r="J299" i="76"/>
  <c r="J297" i="76"/>
  <c r="J295" i="76"/>
  <c r="J293" i="76"/>
  <c r="J291" i="76"/>
  <c r="J289" i="76"/>
  <c r="J287" i="76"/>
  <c r="J285" i="76"/>
  <c r="J283" i="76"/>
  <c r="J281" i="76"/>
  <c r="J279" i="76"/>
  <c r="J277" i="76"/>
  <c r="J275" i="76"/>
  <c r="J273" i="76"/>
  <c r="J271" i="76"/>
  <c r="J269" i="76"/>
  <c r="J267" i="76"/>
  <c r="J265" i="76"/>
  <c r="J263" i="76"/>
  <c r="J261" i="76"/>
  <c r="J259" i="76"/>
  <c r="J257" i="76"/>
  <c r="J255" i="76"/>
  <c r="J253" i="76"/>
  <c r="J251" i="76"/>
  <c r="J249" i="76"/>
  <c r="J247" i="76"/>
  <c r="J245" i="76"/>
  <c r="J243" i="76"/>
  <c r="J241" i="76"/>
  <c r="J239" i="76"/>
  <c r="J237" i="76"/>
  <c r="J235" i="76"/>
  <c r="J232" i="76"/>
  <c r="J230" i="76"/>
  <c r="J228" i="76"/>
  <c r="J226" i="76"/>
  <c r="J224" i="76"/>
  <c r="J222" i="76"/>
  <c r="J220" i="76"/>
  <c r="J218" i="76"/>
  <c r="J216" i="76"/>
  <c r="J214" i="76"/>
  <c r="J212" i="76"/>
  <c r="J210" i="76"/>
  <c r="J208" i="76"/>
  <c r="J206" i="76"/>
  <c r="J204" i="76"/>
  <c r="J202" i="76"/>
  <c r="J200" i="76"/>
  <c r="J198" i="76"/>
  <c r="J196" i="76"/>
  <c r="J194" i="76"/>
  <c r="J192" i="76"/>
  <c r="J190" i="76"/>
  <c r="J188" i="76"/>
  <c r="J186" i="76"/>
  <c r="J184" i="76"/>
  <c r="J182" i="76"/>
  <c r="J180" i="76"/>
  <c r="J178" i="76"/>
  <c r="J176" i="76"/>
  <c r="J174" i="76"/>
  <c r="J172" i="76"/>
  <c r="J170" i="76"/>
  <c r="J168" i="76"/>
  <c r="J166" i="76"/>
  <c r="J164" i="76"/>
  <c r="J162" i="76"/>
  <c r="J160" i="76"/>
  <c r="J158" i="76"/>
  <c r="J156" i="76"/>
  <c r="J154" i="76"/>
  <c r="J152" i="76"/>
  <c r="J150" i="76"/>
  <c r="J148" i="76"/>
  <c r="J146" i="76"/>
  <c r="J144" i="76"/>
  <c r="J142" i="76"/>
  <c r="J140" i="76"/>
  <c r="J138" i="76"/>
  <c r="J136" i="76"/>
  <c r="J134" i="76"/>
  <c r="J132" i="76"/>
  <c r="J130" i="76"/>
  <c r="J128" i="76"/>
  <c r="J126" i="76"/>
  <c r="J124" i="76"/>
  <c r="J122" i="76"/>
  <c r="J120" i="76"/>
  <c r="J118" i="76"/>
  <c r="J116" i="76"/>
  <c r="J114" i="76"/>
  <c r="J112" i="76"/>
  <c r="J110" i="76"/>
  <c r="J108" i="76"/>
  <c r="J106" i="76"/>
  <c r="J104" i="76"/>
  <c r="J102" i="76"/>
  <c r="J100" i="76"/>
  <c r="J98" i="76"/>
  <c r="J96" i="76"/>
  <c r="J94" i="76"/>
  <c r="J92" i="76"/>
  <c r="J90" i="76"/>
  <c r="J88" i="76"/>
  <c r="J86" i="76"/>
  <c r="J84" i="76"/>
  <c r="J82" i="76"/>
  <c r="J80" i="76"/>
  <c r="J78" i="76"/>
  <c r="J76" i="76"/>
  <c r="J74" i="76"/>
  <c r="J72" i="76"/>
  <c r="J70" i="76"/>
  <c r="J68" i="76"/>
  <c r="J66" i="76"/>
  <c r="J64" i="76"/>
  <c r="J60" i="76"/>
  <c r="J58" i="76"/>
  <c r="J56" i="76"/>
  <c r="J54" i="76"/>
  <c r="J52" i="76"/>
  <c r="J50" i="76"/>
  <c r="J48" i="76"/>
  <c r="J46" i="76"/>
  <c r="J44" i="76"/>
  <c r="J42" i="76"/>
  <c r="J40" i="76"/>
  <c r="J38" i="76"/>
  <c r="J36" i="76"/>
  <c r="J34" i="76"/>
  <c r="J32" i="76"/>
  <c r="J30" i="76"/>
  <c r="J28" i="76"/>
  <c r="J26" i="76"/>
  <c r="J24" i="76"/>
  <c r="J22" i="76"/>
  <c r="J19" i="76"/>
  <c r="J17" i="76"/>
  <c r="J15" i="76"/>
  <c r="J13" i="76"/>
  <c r="Q214" i="78"/>
  <c r="Q150" i="78"/>
  <c r="Q91" i="78"/>
  <c r="Q59" i="78"/>
  <c r="Q26" i="78"/>
  <c r="J336" i="76"/>
  <c r="J62" i="76"/>
  <c r="J51" i="76"/>
  <c r="J43" i="76"/>
  <c r="J35" i="76"/>
  <c r="J27" i="76"/>
  <c r="J18" i="76"/>
  <c r="Q198" i="78"/>
  <c r="Q135" i="78"/>
  <c r="Q83" i="78"/>
  <c r="Q51" i="78"/>
  <c r="Q18" i="78"/>
  <c r="J327" i="76"/>
  <c r="J45" i="76"/>
  <c r="J37" i="76"/>
  <c r="J29" i="76"/>
  <c r="J21" i="76"/>
  <c r="J12" i="76"/>
  <c r="J10" i="76"/>
  <c r="K13" i="75"/>
  <c r="K11" i="75"/>
  <c r="K9" i="75"/>
  <c r="J153" i="73"/>
  <c r="J151" i="73"/>
  <c r="J149" i="73"/>
  <c r="J147" i="73"/>
  <c r="J145" i="73"/>
  <c r="J143" i="73"/>
  <c r="J140" i="73"/>
  <c r="J138" i="73"/>
  <c r="J136" i="73"/>
  <c r="J134" i="73"/>
  <c r="J132" i="73"/>
  <c r="J130" i="73"/>
  <c r="J128" i="73"/>
  <c r="J126" i="73"/>
  <c r="J124" i="73"/>
  <c r="J123" i="73"/>
  <c r="J121" i="73"/>
  <c r="J119" i="73"/>
  <c r="J117" i="73"/>
  <c r="J115" i="73"/>
  <c r="J113" i="73"/>
  <c r="J111" i="73"/>
  <c r="J109" i="73"/>
  <c r="J107" i="73"/>
  <c r="J105" i="73"/>
  <c r="J103" i="73"/>
  <c r="J101" i="73"/>
  <c r="J99" i="73"/>
  <c r="J97" i="73"/>
  <c r="J96" i="73"/>
  <c r="J94" i="73"/>
  <c r="J92" i="73"/>
  <c r="J90" i="73"/>
  <c r="J88" i="73"/>
  <c r="J86" i="73"/>
  <c r="J84" i="73"/>
  <c r="J82" i="73"/>
  <c r="J80" i="73"/>
  <c r="J78" i="73"/>
  <c r="J76" i="73"/>
  <c r="J74" i="73"/>
  <c r="J72" i="73"/>
  <c r="J70" i="73"/>
  <c r="J68" i="73"/>
  <c r="J66" i="73"/>
  <c r="J65" i="73"/>
  <c r="J63" i="73"/>
  <c r="J61" i="73"/>
  <c r="J59" i="73"/>
  <c r="J58" i="73"/>
  <c r="J56" i="73"/>
  <c r="J54" i="73"/>
  <c r="J51" i="73"/>
  <c r="J48" i="73"/>
  <c r="J46" i="73"/>
  <c r="J43" i="73"/>
  <c r="J42" i="73"/>
  <c r="J40" i="73"/>
  <c r="J38" i="73"/>
  <c r="J36" i="73"/>
  <c r="J34" i="73"/>
  <c r="J32" i="73"/>
  <c r="J29" i="73"/>
  <c r="J27" i="73"/>
  <c r="J25" i="73"/>
  <c r="J23" i="73"/>
  <c r="J20" i="73"/>
  <c r="J17" i="73"/>
  <c r="J15" i="73"/>
  <c r="J13" i="73"/>
  <c r="J11" i="73"/>
  <c r="J9" i="73"/>
  <c r="L26" i="72"/>
  <c r="L24" i="72"/>
  <c r="L22" i="72"/>
  <c r="L19" i="72"/>
  <c r="L17" i="72"/>
  <c r="L15" i="72"/>
  <c r="L13" i="72"/>
  <c r="L11" i="72"/>
  <c r="L10" i="72"/>
  <c r="R38" i="71"/>
  <c r="R37" i="71"/>
  <c r="R34" i="71"/>
  <c r="R30" i="71"/>
  <c r="R28" i="71"/>
  <c r="R26" i="71"/>
  <c r="R24" i="71"/>
  <c r="R31" i="71"/>
  <c r="R20" i="71"/>
  <c r="R18" i="71"/>
  <c r="R16" i="71"/>
  <c r="R14" i="71"/>
  <c r="R12" i="71"/>
  <c r="R10" i="71"/>
  <c r="J16" i="67"/>
  <c r="J14" i="67"/>
  <c r="J12" i="67"/>
  <c r="J10" i="67"/>
  <c r="K18" i="66"/>
  <c r="K16" i="66"/>
  <c r="K13" i="66"/>
  <c r="K11" i="66"/>
  <c r="K9" i="66"/>
  <c r="K19" i="65"/>
  <c r="K17" i="65"/>
  <c r="K14" i="65"/>
  <c r="K12" i="65"/>
  <c r="K10" i="65"/>
  <c r="N23" i="64"/>
  <c r="N21" i="64"/>
  <c r="N19" i="64"/>
  <c r="N16" i="64"/>
  <c r="N14" i="64"/>
  <c r="N12" i="64"/>
  <c r="N10" i="64"/>
  <c r="M70" i="63"/>
  <c r="Q182" i="78"/>
  <c r="Q119" i="78"/>
  <c r="Q75" i="78"/>
  <c r="Q42" i="78"/>
  <c r="Q10" i="78"/>
  <c r="J319" i="76"/>
  <c r="J47" i="76"/>
  <c r="J39" i="76"/>
  <c r="J31" i="76"/>
  <c r="J23" i="76"/>
  <c r="J14" i="76"/>
  <c r="J79" i="73"/>
  <c r="J22" i="73"/>
  <c r="J14" i="73"/>
  <c r="Q257" i="78"/>
  <c r="Q166" i="78"/>
  <c r="Q103" i="78"/>
  <c r="Q67" i="78"/>
  <c r="Q34" i="78"/>
  <c r="J345" i="76"/>
  <c r="J311" i="76"/>
  <c r="J49" i="76"/>
  <c r="J41" i="76"/>
  <c r="J33" i="76"/>
  <c r="J25" i="76"/>
  <c r="J16" i="76"/>
  <c r="J11" i="76"/>
  <c r="J9" i="76"/>
  <c r="K12" i="75"/>
  <c r="K10" i="75"/>
  <c r="J154" i="73"/>
  <c r="J152" i="73"/>
  <c r="J150" i="73"/>
  <c r="J148" i="73"/>
  <c r="J146" i="73"/>
  <c r="J144" i="73"/>
  <c r="J142" i="73"/>
  <c r="J141" i="73"/>
  <c r="J139" i="73"/>
  <c r="J137" i="73"/>
  <c r="J135" i="73"/>
  <c r="J133" i="73"/>
  <c r="J131" i="73"/>
  <c r="J129" i="73"/>
  <c r="J127" i="73"/>
  <c r="J125" i="73"/>
  <c r="J122" i="73"/>
  <c r="J120" i="73"/>
  <c r="J118" i="73"/>
  <c r="J116" i="73"/>
  <c r="J114" i="73"/>
  <c r="J112" i="73"/>
  <c r="J110" i="73"/>
  <c r="J108" i="73"/>
  <c r="J106" i="73"/>
  <c r="J104" i="73"/>
  <c r="J102" i="73"/>
  <c r="J100" i="73"/>
  <c r="J98" i="73"/>
  <c r="J95" i="73"/>
  <c r="J93" i="73"/>
  <c r="J91" i="73"/>
  <c r="J89" i="73"/>
  <c r="J87" i="73"/>
  <c r="J85" i="73"/>
  <c r="J83" i="73"/>
  <c r="J81" i="73"/>
  <c r="J77" i="73"/>
  <c r="J75" i="73"/>
  <c r="J73" i="73"/>
  <c r="J71" i="73"/>
  <c r="J69" i="73"/>
  <c r="J67" i="73"/>
  <c r="J64" i="73"/>
  <c r="J62" i="73"/>
  <c r="J60" i="73"/>
  <c r="J57" i="73"/>
  <c r="J55" i="73"/>
  <c r="J53" i="73"/>
  <c r="J50" i="73"/>
  <c r="J47" i="73"/>
  <c r="J45" i="73"/>
  <c r="J41" i="73"/>
  <c r="J39" i="73"/>
  <c r="J37" i="73"/>
  <c r="J35" i="73"/>
  <c r="J33" i="73"/>
  <c r="J31" i="73"/>
  <c r="J28" i="73"/>
  <c r="J26" i="73"/>
  <c r="J24" i="73"/>
  <c r="J19" i="73"/>
  <c r="J16" i="73"/>
  <c r="J10" i="73"/>
  <c r="L20" i="72"/>
  <c r="L12" i="72"/>
  <c r="R36" i="71"/>
  <c r="R25" i="71"/>
  <c r="R17" i="71"/>
  <c r="R9" i="71"/>
  <c r="J9" i="67"/>
  <c r="K10" i="66"/>
  <c r="K13" i="65"/>
  <c r="N20" i="64"/>
  <c r="N11" i="64"/>
  <c r="M68" i="63"/>
  <c r="M66" i="63"/>
  <c r="M64" i="63"/>
  <c r="M62" i="63"/>
  <c r="M60" i="63"/>
  <c r="M58" i="63"/>
  <c r="M56" i="63"/>
  <c r="M54" i="63"/>
  <c r="M52" i="63"/>
  <c r="M50" i="63"/>
  <c r="M48" i="63"/>
  <c r="M46" i="63"/>
  <c r="M44" i="63"/>
  <c r="M42" i="63"/>
  <c r="M40" i="63"/>
  <c r="M38" i="63"/>
  <c r="M36" i="63"/>
  <c r="M34" i="63"/>
  <c r="M32" i="63"/>
  <c r="M30" i="63"/>
  <c r="M27" i="63"/>
  <c r="M25" i="63"/>
  <c r="M22" i="63"/>
  <c r="M20" i="63"/>
  <c r="M18" i="63"/>
  <c r="M16" i="63"/>
  <c r="M14" i="63"/>
  <c r="M12" i="63"/>
  <c r="M10" i="63"/>
  <c r="N257" i="62"/>
  <c r="N255" i="62"/>
  <c r="N253" i="62"/>
  <c r="N251" i="62"/>
  <c r="N249" i="62"/>
  <c r="N247" i="62"/>
  <c r="N244" i="62"/>
  <c r="N242" i="62"/>
  <c r="N240" i="62"/>
  <c r="N238" i="62"/>
  <c r="N236" i="62"/>
  <c r="N233" i="62"/>
  <c r="N231" i="62"/>
  <c r="N229" i="62"/>
  <c r="N227" i="62"/>
  <c r="N225" i="62"/>
  <c r="N223" i="62"/>
  <c r="N221" i="62"/>
  <c r="N219" i="62"/>
  <c r="N217" i="62"/>
  <c r="N214" i="62"/>
  <c r="N212" i="62"/>
  <c r="N210" i="62"/>
  <c r="N208" i="62"/>
  <c r="N206" i="62"/>
  <c r="N204" i="62"/>
  <c r="N203" i="62"/>
  <c r="N201" i="62"/>
  <c r="N199" i="62"/>
  <c r="N197" i="62"/>
  <c r="N195" i="62"/>
  <c r="N193" i="62"/>
  <c r="N192" i="62"/>
  <c r="N190" i="62"/>
  <c r="N188" i="62"/>
  <c r="N186" i="62"/>
  <c r="N183" i="62"/>
  <c r="N181" i="62"/>
  <c r="N179" i="62"/>
  <c r="N177" i="62"/>
  <c r="N175" i="62"/>
  <c r="N173" i="62"/>
  <c r="N171" i="62"/>
  <c r="N169" i="62"/>
  <c r="N165" i="62"/>
  <c r="N163" i="62"/>
  <c r="N161" i="62"/>
  <c r="N159" i="62"/>
  <c r="N157" i="62"/>
  <c r="N155" i="62"/>
  <c r="N153" i="62"/>
  <c r="N151" i="62"/>
  <c r="N149" i="62"/>
  <c r="N147" i="62"/>
  <c r="N145" i="62"/>
  <c r="N143" i="62"/>
  <c r="N141" i="62"/>
  <c r="N139" i="62"/>
  <c r="N137" i="62"/>
  <c r="N135" i="62"/>
  <c r="N133" i="62"/>
  <c r="N131" i="62"/>
  <c r="N127" i="62"/>
  <c r="N125" i="62"/>
  <c r="N121" i="62"/>
  <c r="N117" i="62"/>
  <c r="N112" i="62"/>
  <c r="N108" i="62"/>
  <c r="N104" i="62"/>
  <c r="N100" i="62"/>
  <c r="N94" i="62"/>
  <c r="N90" i="62"/>
  <c r="N86" i="62"/>
  <c r="N82" i="62"/>
  <c r="N78" i="62"/>
  <c r="N74" i="62"/>
  <c r="N70" i="62"/>
  <c r="N66" i="62"/>
  <c r="N62" i="62"/>
  <c r="N58" i="62"/>
  <c r="N54" i="62"/>
  <c r="N48" i="62"/>
  <c r="N43" i="62"/>
  <c r="N39" i="62"/>
  <c r="N35" i="62"/>
  <c r="N31" i="62"/>
  <c r="N27" i="62"/>
  <c r="N23" i="62"/>
  <c r="N19" i="62"/>
  <c r="N15" i="62"/>
  <c r="N11" i="62"/>
  <c r="T311" i="61"/>
  <c r="T307" i="61"/>
  <c r="T305" i="61"/>
  <c r="T303" i="61"/>
  <c r="T301" i="61"/>
  <c r="T299" i="61"/>
  <c r="T297" i="61"/>
  <c r="T295" i="61"/>
  <c r="T293" i="61"/>
  <c r="T291" i="61"/>
  <c r="T289" i="61"/>
  <c r="T287" i="61"/>
  <c r="T285" i="61"/>
  <c r="T283" i="61"/>
  <c r="T281" i="61"/>
  <c r="T279" i="61"/>
  <c r="T277" i="61"/>
  <c r="T275" i="61"/>
  <c r="T273" i="61"/>
  <c r="T271" i="61"/>
  <c r="T269" i="61"/>
  <c r="T267" i="61"/>
  <c r="T265" i="61"/>
  <c r="T263" i="61"/>
  <c r="T261" i="61"/>
  <c r="T259" i="61"/>
  <c r="T257" i="61"/>
  <c r="T255" i="61"/>
  <c r="T253" i="61"/>
  <c r="T251" i="61"/>
  <c r="T249" i="61"/>
  <c r="T247" i="61"/>
  <c r="T245" i="61"/>
  <c r="T243" i="61"/>
  <c r="T241" i="61"/>
  <c r="T239" i="61"/>
  <c r="T237" i="61"/>
  <c r="T235" i="61"/>
  <c r="J12" i="73"/>
  <c r="L23" i="72"/>
  <c r="L14" i="72"/>
  <c r="R39" i="71"/>
  <c r="R27" i="71"/>
  <c r="R19" i="71"/>
  <c r="R11" i="71"/>
  <c r="J11" i="67"/>
  <c r="K12" i="66"/>
  <c r="K15" i="65"/>
  <c r="N22" i="64"/>
  <c r="N13" i="64"/>
  <c r="R22" i="71"/>
  <c r="J13" i="67"/>
  <c r="K18" i="65"/>
  <c r="N15" i="64"/>
  <c r="M69" i="63"/>
  <c r="M65" i="63"/>
  <c r="M63" i="63"/>
  <c r="M61" i="63"/>
  <c r="M57" i="63"/>
  <c r="M55" i="63"/>
  <c r="M51" i="63"/>
  <c r="M47" i="63"/>
  <c r="M45" i="63"/>
  <c r="M41" i="63"/>
  <c r="M37" i="63"/>
  <c r="M33" i="63"/>
  <c r="M28" i="63"/>
  <c r="M24" i="63"/>
  <c r="M19" i="63"/>
  <c r="M15" i="63"/>
  <c r="M11" i="63"/>
  <c r="N256" i="62"/>
  <c r="N252" i="62"/>
  <c r="N248" i="62"/>
  <c r="N243" i="62"/>
  <c r="N239" i="62"/>
  <c r="N235" i="62"/>
  <c r="N228" i="62"/>
  <c r="N226" i="62"/>
  <c r="N222" i="62"/>
  <c r="N218" i="62"/>
  <c r="N216" i="62"/>
  <c r="N211" i="62"/>
  <c r="N207" i="62"/>
  <c r="N246" i="62"/>
  <c r="N200" i="62"/>
  <c r="N196" i="62"/>
  <c r="N234" i="62"/>
  <c r="N189" i="62"/>
  <c r="N185" i="62"/>
  <c r="N180" i="62"/>
  <c r="N176" i="62"/>
  <c r="N172" i="62"/>
  <c r="N168" i="62"/>
  <c r="N166" i="62"/>
  <c r="N162" i="62"/>
  <c r="N158" i="62"/>
  <c r="N154" i="62"/>
  <c r="N152" i="62"/>
  <c r="N148" i="62"/>
  <c r="N144" i="62"/>
  <c r="N142" i="62"/>
  <c r="N138" i="62"/>
  <c r="N134" i="62"/>
  <c r="N130" i="62"/>
  <c r="N126" i="62"/>
  <c r="N122" i="62"/>
  <c r="N118" i="62"/>
  <c r="N116" i="62"/>
  <c r="N111" i="62"/>
  <c r="N107" i="62"/>
  <c r="N103" i="62"/>
  <c r="N99" i="62"/>
  <c r="N95" i="62"/>
  <c r="N93" i="62"/>
  <c r="N89" i="62"/>
  <c r="N85" i="62"/>
  <c r="N81" i="62"/>
  <c r="N77" i="62"/>
  <c r="N73" i="62"/>
  <c r="N69" i="62"/>
  <c r="N67" i="62"/>
  <c r="N63" i="62"/>
  <c r="N59" i="62"/>
  <c r="N55" i="62"/>
  <c r="N53" i="62"/>
  <c r="N49" i="62"/>
  <c r="N44" i="62"/>
  <c r="N40" i="62"/>
  <c r="N36" i="62"/>
  <c r="N30" i="62"/>
  <c r="N26" i="62"/>
  <c r="N20" i="62"/>
  <c r="N18" i="62"/>
  <c r="N14" i="62"/>
  <c r="N10" i="62"/>
  <c r="T310" i="61"/>
  <c r="T300" i="61"/>
  <c r="T296" i="61"/>
  <c r="T292" i="61"/>
  <c r="T288" i="61"/>
  <c r="T284" i="61"/>
  <c r="T282" i="61"/>
  <c r="T278" i="61"/>
  <c r="T274" i="61"/>
  <c r="T270" i="61"/>
  <c r="T266" i="61"/>
  <c r="T262" i="61"/>
  <c r="T258" i="61"/>
  <c r="T254" i="61"/>
  <c r="T250" i="61"/>
  <c r="T246" i="61"/>
  <c r="T240" i="61"/>
  <c r="T236" i="61"/>
  <c r="T234" i="61"/>
  <c r="T230" i="61"/>
  <c r="T225" i="61"/>
  <c r="T221" i="61"/>
  <c r="L25" i="72"/>
  <c r="L16" i="72"/>
  <c r="L9" i="72"/>
  <c r="R29" i="71"/>
  <c r="R13" i="71"/>
  <c r="K15" i="66"/>
  <c r="K9" i="65"/>
  <c r="M67" i="63"/>
  <c r="M59" i="63"/>
  <c r="M53" i="63"/>
  <c r="M49" i="63"/>
  <c r="M43" i="63"/>
  <c r="M39" i="63"/>
  <c r="M35" i="63"/>
  <c r="M31" i="63"/>
  <c r="M26" i="63"/>
  <c r="M21" i="63"/>
  <c r="M17" i="63"/>
  <c r="M13" i="63"/>
  <c r="M9" i="63"/>
  <c r="N254" i="62"/>
  <c r="N250" i="62"/>
  <c r="N245" i="62"/>
  <c r="N241" i="62"/>
  <c r="N237" i="62"/>
  <c r="N232" i="62"/>
  <c r="N230" i="62"/>
  <c r="N224" i="62"/>
  <c r="N220" i="62"/>
  <c r="N213" i="62"/>
  <c r="N209" i="62"/>
  <c r="N205" i="62"/>
  <c r="N202" i="62"/>
  <c r="N198" i="62"/>
  <c r="N194" i="62"/>
  <c r="N191" i="62"/>
  <c r="N187" i="62"/>
  <c r="N182" i="62"/>
  <c r="N178" i="62"/>
  <c r="N174" i="62"/>
  <c r="N170" i="62"/>
  <c r="N164" i="62"/>
  <c r="N160" i="62"/>
  <c r="N156" i="62"/>
  <c r="N150" i="62"/>
  <c r="N146" i="62"/>
  <c r="N140" i="62"/>
  <c r="N136" i="62"/>
  <c r="N132" i="62"/>
  <c r="N128" i="62"/>
  <c r="N124" i="62"/>
  <c r="N120" i="62"/>
  <c r="N113" i="62"/>
  <c r="N109" i="62"/>
  <c r="N105" i="62"/>
  <c r="N101" i="62"/>
  <c r="N97" i="62"/>
  <c r="N91" i="62"/>
  <c r="N87" i="62"/>
  <c r="N83" i="62"/>
  <c r="N79" i="62"/>
  <c r="N75" i="62"/>
  <c r="N71" i="62"/>
  <c r="N65" i="62"/>
  <c r="N61" i="62"/>
  <c r="N57" i="62"/>
  <c r="N51" i="62"/>
  <c r="N47" i="62"/>
  <c r="N42" i="62"/>
  <c r="N38" i="62"/>
  <c r="N34" i="62"/>
  <c r="N32" i="62"/>
  <c r="N28" i="62"/>
  <c r="N24" i="62"/>
  <c r="N22" i="62"/>
  <c r="N16" i="62"/>
  <c r="N12" i="62"/>
  <c r="T312" i="61"/>
  <c r="T308" i="61"/>
  <c r="T306" i="61"/>
  <c r="T304" i="61"/>
  <c r="T302" i="61"/>
  <c r="T298" i="61"/>
  <c r="T294" i="61"/>
  <c r="T290" i="61"/>
  <c r="T286" i="61"/>
  <c r="T280" i="61"/>
  <c r="T276" i="61"/>
  <c r="T272" i="61"/>
  <c r="T268" i="61"/>
  <c r="T264" i="61"/>
  <c r="T260" i="61"/>
  <c r="T256" i="61"/>
  <c r="T252" i="61"/>
  <c r="T248" i="61"/>
  <c r="T244" i="61"/>
  <c r="T242" i="61"/>
  <c r="T238" i="61"/>
  <c r="T232" i="61"/>
  <c r="T227" i="61"/>
  <c r="T223" i="61"/>
  <c r="T219" i="61"/>
  <c r="L27" i="72"/>
  <c r="L18" i="72"/>
  <c r="R33" i="71"/>
  <c r="R23" i="71"/>
  <c r="R15" i="71"/>
  <c r="J15" i="67"/>
  <c r="K17" i="66"/>
  <c r="K20" i="65"/>
  <c r="K11" i="65"/>
  <c r="N17" i="64"/>
  <c r="N9" i="64"/>
  <c r="N167" i="62"/>
  <c r="N129" i="62"/>
  <c r="N123" i="62"/>
  <c r="N119" i="62"/>
  <c r="N115" i="62"/>
  <c r="N110" i="62"/>
  <c r="N106" i="62"/>
  <c r="N102" i="62"/>
  <c r="N98" i="62"/>
  <c r="N96" i="62"/>
  <c r="N92" i="62"/>
  <c r="N88" i="62"/>
  <c r="N84" i="62"/>
  <c r="N80" i="62"/>
  <c r="N76" i="62"/>
  <c r="N72" i="62"/>
  <c r="N68" i="62"/>
  <c r="N64" i="62"/>
  <c r="N60" i="62"/>
  <c r="N56" i="62"/>
  <c r="N52" i="62"/>
  <c r="N50" i="62"/>
  <c r="N45" i="62"/>
  <c r="N41" i="62"/>
  <c r="N37" i="62"/>
  <c r="N33" i="62"/>
  <c r="N29" i="62"/>
  <c r="N25" i="62"/>
  <c r="N21" i="62"/>
  <c r="N17" i="62"/>
  <c r="N13" i="62"/>
  <c r="N9" i="62"/>
  <c r="T309" i="61"/>
  <c r="T228" i="61"/>
  <c r="T220" i="61"/>
  <c r="T213" i="61"/>
  <c r="T201" i="61"/>
  <c r="T197" i="61"/>
  <c r="T193" i="61"/>
  <c r="T189" i="61"/>
  <c r="T185" i="61"/>
  <c r="T181" i="61"/>
  <c r="T177" i="61"/>
  <c r="T173" i="61"/>
  <c r="T169" i="61"/>
  <c r="T165" i="61"/>
  <c r="T161" i="61"/>
  <c r="T157" i="61"/>
  <c r="T152" i="61"/>
  <c r="T148" i="61"/>
  <c r="T144" i="61"/>
  <c r="T140" i="61"/>
  <c r="T138" i="61"/>
  <c r="T134" i="61"/>
  <c r="T130" i="61"/>
  <c r="T126" i="61"/>
  <c r="T122" i="61"/>
  <c r="T118" i="61"/>
  <c r="T112" i="61"/>
  <c r="T108" i="61"/>
  <c r="T106" i="61"/>
  <c r="T102" i="61"/>
  <c r="T98" i="61"/>
  <c r="T94" i="61"/>
  <c r="T88" i="61"/>
  <c r="T84" i="61"/>
  <c r="T82" i="61"/>
  <c r="T78" i="61"/>
  <c r="T74" i="61"/>
  <c r="T70" i="61"/>
  <c r="T66" i="61"/>
  <c r="T62" i="61"/>
  <c r="T58" i="61"/>
  <c r="T54" i="61"/>
  <c r="T50" i="61"/>
  <c r="T46" i="61"/>
  <c r="T42" i="61"/>
  <c r="T38" i="61"/>
  <c r="T34" i="61"/>
  <c r="T30" i="61"/>
  <c r="T26" i="61"/>
  <c r="T22" i="61"/>
  <c r="T18" i="61"/>
  <c r="T14" i="61"/>
  <c r="T10" i="61"/>
  <c r="Q43" i="59"/>
  <c r="Q24" i="59"/>
  <c r="Q17" i="59"/>
  <c r="Q13" i="59"/>
  <c r="Q9" i="59"/>
  <c r="K51" i="58"/>
  <c r="K49" i="58"/>
  <c r="K42" i="58"/>
  <c r="K38" i="58"/>
  <c r="K34" i="58"/>
  <c r="K30" i="58"/>
  <c r="K26" i="58"/>
  <c r="K22" i="58"/>
  <c r="K18" i="58"/>
  <c r="K13" i="58"/>
  <c r="K9" i="58"/>
  <c r="T15" i="61"/>
  <c r="Q18" i="59"/>
  <c r="K47" i="58"/>
  <c r="K45" i="58"/>
  <c r="K41" i="58"/>
  <c r="K37" i="58"/>
  <c r="K33" i="58"/>
  <c r="K27" i="58"/>
  <c r="K23" i="58"/>
  <c r="K19" i="58"/>
  <c r="K14" i="58"/>
  <c r="K8" i="58"/>
  <c r="T231" i="61"/>
  <c r="T222" i="61"/>
  <c r="T216" i="61"/>
  <c r="T211" i="61"/>
  <c r="T209" i="61"/>
  <c r="T207" i="61"/>
  <c r="T205" i="61"/>
  <c r="T203" i="61"/>
  <c r="T199" i="61"/>
  <c r="T195" i="61"/>
  <c r="T191" i="61"/>
  <c r="T187" i="61"/>
  <c r="T183" i="61"/>
  <c r="T179" i="61"/>
  <c r="T175" i="61"/>
  <c r="T171" i="61"/>
  <c r="T167" i="61"/>
  <c r="T163" i="61"/>
  <c r="T159" i="61"/>
  <c r="T155" i="61"/>
  <c r="T150" i="61"/>
  <c r="T146" i="61"/>
  <c r="T142" i="61"/>
  <c r="T136" i="61"/>
  <c r="T132" i="61"/>
  <c r="T128" i="61"/>
  <c r="T124" i="61"/>
  <c r="T120" i="61"/>
  <c r="T116" i="61"/>
  <c r="T114" i="61"/>
  <c r="T110" i="61"/>
  <c r="T104" i="61"/>
  <c r="T100" i="61"/>
  <c r="T96" i="61"/>
  <c r="T92" i="61"/>
  <c r="T90" i="61"/>
  <c r="T86" i="61"/>
  <c r="T80" i="61"/>
  <c r="T76" i="61"/>
  <c r="T72" i="61"/>
  <c r="T68" i="61"/>
  <c r="T64" i="61"/>
  <c r="T60" i="61"/>
  <c r="T56" i="61"/>
  <c r="T52" i="61"/>
  <c r="T48" i="61"/>
  <c r="T44" i="61"/>
  <c r="T40" i="61"/>
  <c r="T36" i="61"/>
  <c r="T32" i="61"/>
  <c r="T28" i="61"/>
  <c r="T24" i="61"/>
  <c r="T20" i="61"/>
  <c r="T16" i="61"/>
  <c r="T12" i="61"/>
  <c r="Q45" i="59"/>
  <c r="Q42" i="59"/>
  <c r="Q39" i="59"/>
  <c r="Q36" i="59"/>
  <c r="Q34" i="59"/>
  <c r="Q32" i="59"/>
  <c r="Q30" i="59"/>
  <c r="Q28" i="59"/>
  <c r="Q26" i="59"/>
  <c r="Q22" i="59"/>
  <c r="Q19" i="59"/>
  <c r="Q15" i="59"/>
  <c r="Q11" i="59"/>
  <c r="K44" i="58"/>
  <c r="K40" i="58"/>
  <c r="K36" i="58"/>
  <c r="K32" i="58"/>
  <c r="K28" i="58"/>
  <c r="K24" i="58"/>
  <c r="K20" i="58"/>
  <c r="K15" i="58"/>
  <c r="K11" i="58"/>
  <c r="T29" i="61"/>
  <c r="Q31" i="59"/>
  <c r="Q21" i="59"/>
  <c r="Q14" i="59"/>
  <c r="Q10" i="59"/>
  <c r="K50" i="58"/>
  <c r="K43" i="58"/>
  <c r="K39" i="58"/>
  <c r="K35" i="58"/>
  <c r="K29" i="58"/>
  <c r="K25" i="58"/>
  <c r="K17" i="58"/>
  <c r="K10" i="58"/>
  <c r="T233" i="61"/>
  <c r="T224" i="61"/>
  <c r="T226" i="61"/>
  <c r="T218" i="61"/>
  <c r="T215" i="61"/>
  <c r="T212" i="61"/>
  <c r="T210" i="61"/>
  <c r="T208" i="61"/>
  <c r="T206" i="61"/>
  <c r="T204" i="61"/>
  <c r="T202" i="61"/>
  <c r="T200" i="61"/>
  <c r="T198" i="61"/>
  <c r="T194" i="61"/>
  <c r="T192" i="61"/>
  <c r="T190" i="61"/>
  <c r="T188" i="61"/>
  <c r="T186" i="61"/>
  <c r="T184" i="61"/>
  <c r="T182" i="61"/>
  <c r="T180" i="61"/>
  <c r="T178" i="61"/>
  <c r="T176" i="61"/>
  <c r="T174" i="61"/>
  <c r="T172" i="61"/>
  <c r="T170" i="61"/>
  <c r="T168" i="61"/>
  <c r="T166" i="61"/>
  <c r="T164" i="61"/>
  <c r="T162" i="61"/>
  <c r="T160" i="61"/>
  <c r="T158" i="61"/>
  <c r="T156" i="61"/>
  <c r="T154" i="61"/>
  <c r="T151" i="61"/>
  <c r="T149" i="61"/>
  <c r="T147" i="61"/>
  <c r="T145" i="61"/>
  <c r="T143" i="61"/>
  <c r="T141" i="61"/>
  <c r="T139" i="61"/>
  <c r="T137" i="61"/>
  <c r="T135" i="61"/>
  <c r="T133" i="61"/>
  <c r="T131" i="61"/>
  <c r="T129" i="61"/>
  <c r="T127" i="61"/>
  <c r="T125" i="61"/>
  <c r="T123" i="61"/>
  <c r="T121" i="61"/>
  <c r="T119" i="61"/>
  <c r="T117" i="61"/>
  <c r="T115" i="61"/>
  <c r="T113" i="61"/>
  <c r="T111" i="61"/>
  <c r="T109" i="61"/>
  <c r="T107" i="61"/>
  <c r="T105" i="61"/>
  <c r="T103" i="61"/>
  <c r="T101" i="61"/>
  <c r="T99" i="61"/>
  <c r="T97" i="61"/>
  <c r="T95" i="61"/>
  <c r="T93" i="61"/>
  <c r="T91" i="61"/>
  <c r="T89" i="61"/>
  <c r="T87" i="61"/>
  <c r="T85" i="61"/>
  <c r="T83" i="61"/>
  <c r="T81" i="61"/>
  <c r="T79" i="61"/>
  <c r="T77" i="61"/>
  <c r="T75" i="61"/>
  <c r="T73" i="61"/>
  <c r="T71" i="61"/>
  <c r="T69" i="61"/>
  <c r="T67" i="61"/>
  <c r="T65" i="61"/>
  <c r="T63" i="61"/>
  <c r="T61" i="61"/>
  <c r="T59" i="61"/>
  <c r="T57" i="61"/>
  <c r="T55" i="61"/>
  <c r="T53" i="61"/>
  <c r="T51" i="61"/>
  <c r="T49" i="61"/>
  <c r="T47" i="61"/>
  <c r="T45" i="61"/>
  <c r="T43" i="61"/>
  <c r="T41" i="61"/>
  <c r="T39" i="61"/>
  <c r="T37" i="61"/>
  <c r="T35" i="61"/>
  <c r="T33" i="61"/>
  <c r="T31" i="61"/>
  <c r="T27" i="61"/>
  <c r="T25" i="61"/>
  <c r="T23" i="61"/>
  <c r="T21" i="61"/>
  <c r="T19" i="61"/>
  <c r="T17" i="61"/>
  <c r="T13" i="61"/>
  <c r="T11" i="61"/>
  <c r="T9" i="61"/>
  <c r="Q44" i="59"/>
  <c r="Q40" i="59"/>
  <c r="Q38" i="59"/>
  <c r="Q35" i="59"/>
  <c r="Q33" i="59"/>
  <c r="Q29" i="59"/>
  <c r="Q27" i="59"/>
  <c r="Q25" i="59"/>
  <c r="Q23" i="59"/>
  <c r="Q16" i="59"/>
  <c r="Q12" i="59"/>
  <c r="K31" i="58"/>
  <c r="K21" i="58"/>
  <c r="K12" i="58"/>
  <c r="T196" i="61"/>
  <c r="D10" i="88"/>
  <c r="D9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5">
    <s v="Migdal Hashkaot Neches Boded"/>
    <s v="{[Time].[Hie Time].[Yom].&amp;[20231231]}"/>
    <s v="{[Medida].[Medida].&amp;[2]}"/>
    <s v="{[Keren].[Keren].[All]}"/>
    <s v="{[Cheshbon KM].[Hie Peilut].[Peilut 2].&amp;[Kod_Peilut_L2_99361]&amp;[Kod_Peilut_L1_99360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6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>
        <n x="1" s="1"/>
        <n x="2" s="1"/>
        <n x="3" s="1"/>
        <n x="4" s="1"/>
        <n x="5" s="1"/>
        <n x="29"/>
        <n x="6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si="7">
        <n x="1" s="1"/>
        <n x="2" s="1"/>
        <n x="3" s="1"/>
        <n x="4" s="1"/>
        <n x="5" s="1"/>
        <n x="32"/>
        <n x="6"/>
      </t>
    </mdx>
    <mdx n="0" f="v">
      <t c="3" si="35">
        <n x="1" s="1"/>
        <n x="33"/>
        <n x="34"/>
      </t>
    </mdx>
    <mdx n="0" f="v">
      <t c="3" si="35">
        <n x="1" s="1"/>
        <n x="36"/>
        <n x="34"/>
      </t>
    </mdx>
    <mdx n="0" f="v">
      <t c="3" si="35">
        <n x="1" s="1"/>
        <n x="37"/>
        <n x="34"/>
      </t>
    </mdx>
    <mdx n="0" f="v">
      <t c="3" si="35">
        <n x="1" s="1"/>
        <n x="38"/>
        <n x="34"/>
      </t>
    </mdx>
    <mdx n="0" f="v">
      <t c="3" si="35">
        <n x="1" s="1"/>
        <n x="39"/>
        <n x="34"/>
      </t>
    </mdx>
    <mdx n="0" f="v">
      <t c="3" si="35">
        <n x="1" s="1"/>
        <n x="40"/>
        <n x="34"/>
      </t>
    </mdx>
    <mdx n="0" f="v">
      <t c="3" si="35">
        <n x="1" s="1"/>
        <n x="41"/>
        <n x="34"/>
      </t>
    </mdx>
    <mdx n="0" f="v">
      <t c="3" si="35">
        <n x="1" s="1"/>
        <n x="42"/>
        <n x="34"/>
      </t>
    </mdx>
    <mdx n="0" f="v">
      <t c="3" si="35">
        <n x="1" s="1"/>
        <n x="43"/>
        <n x="34"/>
      </t>
    </mdx>
    <mdx n="0" f="v">
      <t c="3" si="35">
        <n x="1" s="1"/>
        <n x="44"/>
        <n x="34"/>
      </t>
    </mdx>
  </mdxMetadata>
  <valueMetadata count="3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</valueMetadata>
</metadata>
</file>

<file path=xl/sharedStrings.xml><?xml version="1.0" encoding="utf-8"?>
<sst xmlns="http://schemas.openxmlformats.org/spreadsheetml/2006/main" count="16131" uniqueCount="3068">
  <si>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</si>
  <si>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</si>
  <si>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</si>
  <si>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</si>
  <si>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</si>
  <si>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</si>
  <si>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</si>
  <si>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</si>
  <si>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</si>
  <si>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</si>
  <si>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</si>
  <si>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</si>
  <si>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</si>
  <si>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</si>
  <si>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</si>
  <si>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</si>
  <si>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</si>
  <si>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</si>
  <si>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</si>
  <si>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</si>
  <si>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</si>
  <si>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</si>
  <si>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</si>
  <si>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</si>
  <si>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</si>
  <si>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</si>
  <si>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</si>
  <si>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</si>
  <si>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</si>
  <si>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</si>
  <si>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</si>
  <si>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</si>
  <si>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</si>
  <si>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</si>
  <si>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</si>
  <si>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</si>
  <si>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</si>
  <si>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</si>
  <si>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</si>
  <si>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</si>
  <si>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</si>
  <si>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</si>
  <si>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</si>
  <si>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</si>
  <si>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</si>
  <si>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</si>
  <si>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</si>
  <si>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</si>
  <si>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</si>
  <si>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</si>
  <si>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</si>
  <si>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</si>
  <si>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</si>
  <si>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</si>
  <si>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</si>
  <si>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</si>
  <si>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</si>
  <si>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</si>
  <si>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</si>
  <si>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</si>
  <si>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</si>
  <si>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</si>
  <si>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</si>
  <si>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</si>
  <si>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</si>
  <si>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</si>
  <si>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</si>
  <si>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</si>
  <si>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</si>
  <si>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</si>
  <si>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</si>
  <si>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</si>
  <si>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</si>
  <si>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</si>
  <si>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</si>
  <si>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</si>
  <si>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</si>
  <si>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</si>
  <si>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</si>
  <si>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</si>
  <si>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</si>
  <si>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</si>
  <si>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</si>
  <si>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</si>
  <si>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</si>
  <si>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</si>
  <si>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</si>
  <si>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</si>
  <si>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</si>
  <si>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</si>
  <si>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</si>
  <si>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</si>
  <si>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</si>
  <si>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</si>
  <si>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</si>
  <si>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</si>
  <si>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</si>
  <si>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</si>
  <si>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</si>
  <si>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</si>
  <si>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</si>
  <si>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</si>
  <si>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</si>
  <si>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</si>
  <si>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</si>
  <si>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</si>
  <si>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</si>
  <si>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</si>
  <si>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</si>
  <si>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</si>
  <si>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</si>
  <si>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</si>
  <si>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</si>
  <si>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</si>
  <si>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</si>
  <si>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</si>
  <si>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</si>
  <si>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</si>
  <si>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</si>
  <si>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</si>
  <si>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</si>
  <si>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</si>
  <si>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</si>
  <si>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</si>
  <si>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</si>
  <si>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</si>
  <si>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</si>
  <si>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</si>
  <si>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</si>
  <si>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</si>
  <si>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</si>
  <si>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</si>
  <si>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</si>
  <si>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</si>
  <si>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</si>
  <si>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</si>
  <si>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</si>
  <si>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</si>
  <si>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</si>
  <si>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</si>
  <si>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</si>
  <si>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</si>
  <si>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</si>
  <si>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</si>
  <si>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</si>
  <si>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</si>
  <si>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</si>
  <si>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</si>
  <si>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</si>
  <si>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</si>
  <si>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</si>
  <si>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</si>
  <si>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</si>
  <si>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</si>
  <si>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</si>
  <si>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</si>
  <si>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</si>
  <si>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</si>
  <si>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</si>
  <si>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</si>
  <si>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</si>
  <si>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</si>
  <si>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</si>
  <si>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</si>
  <si>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</si>
  <si>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</si>
  <si>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</si>
  <si>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</si>
  <si>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</si>
  <si>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</si>
  <si>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</si>
  <si>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ריבית אפקטיבית</t>
  </si>
  <si>
    <t>עלות מתואמת</t>
  </si>
  <si>
    <t>(7) אופציות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</si>
  <si>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</si>
  <si>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</si>
  <si>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</si>
  <si>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</si>
  <si>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</si>
  <si>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</si>
  <si>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</si>
  <si>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</si>
  <si>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גידור</t>
  </si>
  <si>
    <t>סה"כ קרנות נדל"ן</t>
  </si>
  <si>
    <t>סה"כ קרנות השקעה אחרות</t>
  </si>
  <si>
    <t>סה"כ בחו"ל:</t>
  </si>
  <si>
    <t>סה"כ בישראל: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</si>
  <si>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</si>
  <si>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</si>
  <si>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</si>
  <si>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</si>
  <si>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</si>
  <si>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</si>
  <si>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</si>
  <si>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</si>
  <si>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</si>
  <si>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</si>
  <si>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</si>
  <si>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</si>
  <si>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</si>
  <si>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</si>
  <si>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</si>
  <si>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</si>
  <si>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</si>
  <si>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</si>
  <si>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</si>
  <si>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</si>
  <si>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</si>
  <si>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</si>
  <si>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</si>
  <si>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</si>
  <si>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</si>
  <si>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</si>
  <si>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</si>
  <si>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5. קרנות סל</t>
  </si>
  <si>
    <t>ענף משק</t>
  </si>
  <si>
    <t>31/12/2023</t>
  </si>
  <si>
    <t>מ.ק.מ. 1214</t>
  </si>
  <si>
    <t>8241218</t>
  </si>
  <si>
    <t>RF</t>
  </si>
  <si>
    <t>מ.ק.מ. 214</t>
  </si>
  <si>
    <t>8240210</t>
  </si>
  <si>
    <t>מ.ק.מ. 314</t>
  </si>
  <si>
    <t>8240319</t>
  </si>
  <si>
    <t>מ.ק.מ. 414</t>
  </si>
  <si>
    <t>8240418</t>
  </si>
  <si>
    <t>מ.ק.מ. 524</t>
  </si>
  <si>
    <t>8240525</t>
  </si>
  <si>
    <t>מ.ק.מ. 614</t>
  </si>
  <si>
    <t>8240616</t>
  </si>
  <si>
    <t>מ.ק.מ. 914</t>
  </si>
  <si>
    <t>8240913</t>
  </si>
  <si>
    <t>ממשל שקלית 0142</t>
  </si>
  <si>
    <t>1125400</t>
  </si>
  <si>
    <t>ממשל שקלית 0226</t>
  </si>
  <si>
    <t>1174697</t>
  </si>
  <si>
    <t>ממשל שקלית 0229</t>
  </si>
  <si>
    <t>1194802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</si>
  <si>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</si>
  <si>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</si>
  <si>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</si>
  <si>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</si>
  <si>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</si>
  <si>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</si>
  <si>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</si>
  <si>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</si>
  <si>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</si>
  <si>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</si>
  <si>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</si>
  <si>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</si>
  <si>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</si>
  <si>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</si>
  <si>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</si>
  <si>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</si>
  <si>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</si>
  <si>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</si>
  <si>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</si>
  <si>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</si>
  <si>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</si>
  <si>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</si>
  <si>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</si>
  <si>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</si>
  <si>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</si>
  <si>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</si>
  <si>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</si>
  <si>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</si>
  <si>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</si>
  <si>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</si>
  <si>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</si>
  <si>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</si>
  <si>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ISRAEL 6.5 11/06/31</t>
  </si>
  <si>
    <t>XS2715285230</t>
  </si>
  <si>
    <t>מז טפ הנ אגח 68</t>
  </si>
  <si>
    <t>1202142</t>
  </si>
  <si>
    <t>520032046</t>
  </si>
  <si>
    <t>בנקים</t>
  </si>
  <si>
    <t>Aaa.il</t>
  </si>
  <si>
    <t>מז טפ הנפק 45</t>
  </si>
  <si>
    <t>2310217</t>
  </si>
  <si>
    <t>מקורות אגח 11</t>
  </si>
  <si>
    <t>1158476</t>
  </si>
  <si>
    <t>520010869</t>
  </si>
  <si>
    <t>ilAAA</t>
  </si>
  <si>
    <t>מעלות S&amp;P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</si>
  <si>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</si>
  <si>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</si>
  <si>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</si>
  <si>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</si>
  <si>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</si>
  <si>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</si>
  <si>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</si>
  <si>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</si>
  <si>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</si>
  <si>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</si>
  <si>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</si>
  <si>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</si>
  <si>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</si>
  <si>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34</t>
  </si>
  <si>
    <t>1196781</t>
  </si>
  <si>
    <t>חשמל אגח 35</t>
  </si>
  <si>
    <t>1196799</t>
  </si>
  <si>
    <t>עזריאלי אגח ד</t>
  </si>
  <si>
    <t>1138650</t>
  </si>
  <si>
    <t>510960719</t>
  </si>
  <si>
    <t>נדל"ן מניב בישראל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</si>
  <si>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</si>
  <si>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</si>
  <si>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</si>
  <si>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</si>
  <si>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</si>
  <si>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</si>
  <si>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ilAA+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</si>
  <si>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</si>
  <si>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</si>
  <si>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</si>
  <si>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</si>
  <si>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</si>
  <si>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</si>
  <si>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</si>
  <si>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</si>
  <si>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</si>
  <si>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</si>
  <si>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</si>
  <si>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</si>
  <si>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</si>
  <si>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</si>
  <si>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</si>
  <si>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</si>
  <si>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</si>
  <si>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</si>
  <si>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</si>
  <si>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</si>
  <si>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</si>
  <si>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</si>
  <si>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</si>
  <si>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</si>
  <si>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</si>
  <si>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</si>
  <si>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</si>
  <si>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</si>
  <si>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</si>
  <si>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</si>
  <si>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</si>
  <si>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</si>
  <si>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הפניקס אגח 5</t>
  </si>
  <si>
    <t>7670284</t>
  </si>
  <si>
    <t>520017450</t>
  </si>
  <si>
    <t>ביטוח</t>
  </si>
  <si>
    <t>ישרס אגח טו</t>
  </si>
  <si>
    <t>6130207</t>
  </si>
  <si>
    <t>520017807</t>
  </si>
  <si>
    <t>ישרס אגח יח</t>
  </si>
  <si>
    <t>6130280</t>
  </si>
  <si>
    <t>לאומי התח נד402</t>
  </si>
  <si>
    <t>6040398</t>
  </si>
  <si>
    <t>520018078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</si>
  <si>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</si>
  <si>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</si>
  <si>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</si>
  <si>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</si>
  <si>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</si>
  <si>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</si>
  <si>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</si>
  <si>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</si>
  <si>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</si>
  <si>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</si>
  <si>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</si>
  <si>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</si>
  <si>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</si>
  <si>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</si>
  <si>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</si>
  <si>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</si>
  <si>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</si>
  <si>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טז*</t>
  </si>
  <si>
    <t>3230265</t>
  </si>
  <si>
    <t>520037789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</si>
  <si>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</si>
  <si>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</si>
  <si>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</si>
  <si>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</si>
  <si>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</si>
  <si>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</si>
  <si>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</si>
  <si>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</si>
  <si>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</si>
  <si>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</si>
  <si>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</si>
  <si>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</si>
  <si>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</si>
  <si>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</si>
  <si>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הת נד יא</t>
  </si>
  <si>
    <t>1201466</t>
  </si>
  <si>
    <t>520000118</t>
  </si>
  <si>
    <t>פועלים הת נדח ט</t>
  </si>
  <si>
    <t>1199884</t>
  </si>
  <si>
    <t>פועלים הת נדח י</t>
  </si>
  <si>
    <t>1199892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</si>
  <si>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</si>
  <si>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</si>
  <si>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</si>
  <si>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</si>
  <si>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</si>
  <si>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</si>
  <si>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</si>
  <si>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</si>
  <si>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</si>
  <si>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</si>
  <si>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</si>
  <si>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</si>
  <si>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</si>
  <si>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</si>
  <si>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</si>
  <si>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</si>
  <si>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</si>
  <si>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</si>
  <si>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</si>
  <si>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</si>
  <si>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520034372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</si>
  <si>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</si>
  <si>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</si>
  <si>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</si>
  <si>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</si>
  <si>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</si>
  <si>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</si>
  <si>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</si>
  <si>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10*</t>
  </si>
  <si>
    <t>2300184</t>
  </si>
  <si>
    <t>520031931</t>
  </si>
  <si>
    <t>Aa3.il</t>
  </si>
  <si>
    <t>בזק אגח 12*</t>
  </si>
  <si>
    <t>2300242</t>
  </si>
  <si>
    <t>בזק אגח 14*</t>
  </si>
  <si>
    <t>2300317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</si>
  <si>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</si>
  <si>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</si>
  <si>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</si>
  <si>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</si>
  <si>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</si>
  <si>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</si>
  <si>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</si>
  <si>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</si>
  <si>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</si>
  <si>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</si>
  <si>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</si>
  <si>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</si>
  <si>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513141879</t>
  </si>
  <si>
    <t>בינל הנפ התח כז</t>
  </si>
  <si>
    <t>1189497</t>
  </si>
  <si>
    <t>בינל הנפק התחכה</t>
  </si>
  <si>
    <t>1167030</t>
  </si>
  <si>
    <t>דיסקונט מנ נד ו</t>
  </si>
  <si>
    <t>7480197</t>
  </si>
  <si>
    <t>520029935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</si>
  <si>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</si>
  <si>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</si>
  <si>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</si>
  <si>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</si>
  <si>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</si>
  <si>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</si>
  <si>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הראל הנפק אגח ז</t>
  </si>
  <si>
    <t>1126077</t>
  </si>
  <si>
    <t>513834200</t>
  </si>
  <si>
    <t>ישרס אגח טז</t>
  </si>
  <si>
    <t>6130223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</si>
  <si>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</si>
  <si>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</si>
  <si>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</si>
  <si>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</si>
  <si>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</si>
  <si>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</si>
  <si>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</si>
  <si>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</si>
  <si>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</si>
  <si>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</si>
  <si>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</si>
  <si>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</si>
  <si>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 הת 69</t>
  </si>
  <si>
    <t>1202159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</si>
  <si>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</si>
  <si>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</si>
  <si>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</si>
  <si>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</si>
  <si>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</si>
  <si>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</si>
  <si>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</si>
  <si>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</si>
  <si>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</si>
  <si>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</si>
  <si>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</si>
  <si>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</si>
  <si>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</si>
  <si>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</si>
  <si>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</si>
  <si>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</si>
  <si>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</si>
  <si>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</si>
  <si>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</si>
  <si>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</si>
  <si>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</si>
  <si>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</si>
  <si>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</si>
  <si>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</si>
  <si>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</si>
  <si>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</si>
  <si>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</si>
  <si>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</si>
  <si>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</si>
  <si>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אלון רבוע אגח ט</t>
  </si>
  <si>
    <t>1197284</t>
  </si>
  <si>
    <t>520042847</t>
  </si>
  <si>
    <t>השקעה ואחזקות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</si>
  <si>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</si>
  <si>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</si>
  <si>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</si>
  <si>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</si>
  <si>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</si>
  <si>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</si>
  <si>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</si>
  <si>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</si>
  <si>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אגחג*</t>
  </si>
  <si>
    <t>1184555</t>
  </si>
  <si>
    <t>515846558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</si>
  <si>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</si>
  <si>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</si>
  <si>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</si>
  <si>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</si>
  <si>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</si>
  <si>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</si>
  <si>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</si>
  <si>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</si>
  <si>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</si>
  <si>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</si>
  <si>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</si>
  <si>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</si>
  <si>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</si>
  <si>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</si>
  <si>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</si>
  <si>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</si>
  <si>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</si>
  <si>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</si>
  <si>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</si>
  <si>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</si>
  <si>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</si>
  <si>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</si>
  <si>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</si>
  <si>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</si>
  <si>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</si>
  <si>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</si>
  <si>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</si>
  <si>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סלקום אגח ח*</t>
  </si>
  <si>
    <t>1132828</t>
  </si>
  <si>
    <t>511930125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</si>
  <si>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</si>
  <si>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</si>
  <si>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</si>
  <si>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</si>
  <si>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</si>
  <si>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</si>
  <si>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</si>
  <si>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510560188</t>
  </si>
  <si>
    <t>נדל"ן מניב בחו"ל</t>
  </si>
  <si>
    <t>A2.il</t>
  </si>
  <si>
    <t>אפי נכסים אגחטו</t>
  </si>
  <si>
    <t>1199603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</si>
  <si>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</si>
  <si>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</si>
  <si>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</si>
  <si>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</si>
  <si>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</si>
  <si>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</si>
  <si>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 אגח ד</t>
  </si>
  <si>
    <t>1182989</t>
  </si>
  <si>
    <t>510381601</t>
  </si>
  <si>
    <t>בנייה</t>
  </si>
  <si>
    <t>ilA</t>
  </si>
  <si>
    <t>אשטרום קב אגח ה</t>
  </si>
  <si>
    <t>1199579</t>
  </si>
  <si>
    <t>ג'י סיטי אגח טו*</t>
  </si>
  <si>
    <t>1260769</t>
  </si>
  <si>
    <t>520033234</t>
  </si>
  <si>
    <t>הכשרת ישוב אג21</t>
  </si>
  <si>
    <t>6120224</t>
  </si>
  <si>
    <t>520020116</t>
  </si>
  <si>
    <t>נכסים ובנ אגח י</t>
  </si>
  <si>
    <t>1193630</t>
  </si>
  <si>
    <t>520025438</t>
  </si>
  <si>
    <t>פתאל החז אגח ד*</t>
  </si>
  <si>
    <t>1188192</t>
  </si>
  <si>
    <t>512607888</t>
  </si>
  <si>
    <t>מלונאות ותיירות</t>
  </si>
  <si>
    <t>או פי סי אגח ב*</t>
  </si>
  <si>
    <t>1166057</t>
  </si>
  <si>
    <t>514401702</t>
  </si>
  <si>
    <t>ilA-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</si>
  <si>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</si>
  <si>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</si>
  <si>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</si>
  <si>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</si>
  <si>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</si>
  <si>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</si>
  <si>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</si>
  <si>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ישוב אג23</t>
  </si>
  <si>
    <t>6120323</t>
  </si>
  <si>
    <t>הכשרת ישוב אג24</t>
  </si>
  <si>
    <t>1191519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</si>
  <si>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</si>
  <si>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</si>
  <si>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</si>
  <si>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</si>
  <si>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</si>
  <si>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</si>
  <si>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</si>
  <si>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</si>
  <si>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</si>
  <si>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ארי נדלן אגח א</t>
  </si>
  <si>
    <t>3660156</t>
  </si>
  <si>
    <t>520038332</t>
  </si>
  <si>
    <t>NR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</si>
  <si>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</si>
  <si>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</si>
  <si>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</si>
  <si>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</si>
  <si>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</si>
  <si>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</si>
  <si>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</si>
  <si>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</si>
  <si>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</si>
  <si>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תעש אוירית אגחד</t>
  </si>
  <si>
    <t>1133131</t>
  </si>
  <si>
    <t>520027194</t>
  </si>
  <si>
    <t>ביטחוניות</t>
  </si>
  <si>
    <t>גב ים אגח ח</t>
  </si>
  <si>
    <t>7590151</t>
  </si>
  <si>
    <t>הפניקס אגח 6</t>
  </si>
  <si>
    <t>7670334</t>
  </si>
  <si>
    <t>הראל השק אגח א</t>
  </si>
  <si>
    <t>5850110</t>
  </si>
  <si>
    <t>520033986</t>
  </si>
  <si>
    <t>וילאר אגח ח</t>
  </si>
  <si>
    <t>4160156</t>
  </si>
  <si>
    <t>520038910</t>
  </si>
  <si>
    <t>שלמה החז אגח יט</t>
  </si>
  <si>
    <t>1192731</t>
  </si>
  <si>
    <t>בזק אגח 13*</t>
  </si>
  <si>
    <t>2300309</t>
  </si>
  <si>
    <t>גמא אגח ג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</si>
  <si>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</si>
  <si>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</si>
  <si>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</si>
  <si>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</si>
  <si>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</si>
  <si>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</si>
  <si>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יד</t>
  </si>
  <si>
    <t>1143122</t>
  </si>
  <si>
    <t>הראל הנפ אגח יח</t>
  </si>
  <si>
    <t>1182666</t>
  </si>
  <si>
    <t>כלל ביטוח אגח א</t>
  </si>
  <si>
    <t>1193481</t>
  </si>
  <si>
    <t>520036120</t>
  </si>
  <si>
    <t>כלל מימו אגח יא</t>
  </si>
  <si>
    <t>1160647</t>
  </si>
  <si>
    <t>כלל מימו אגח יב</t>
  </si>
  <si>
    <t>1179928</t>
  </si>
  <si>
    <t>מנורה הון התח ה</t>
  </si>
  <si>
    <t>1143411</t>
  </si>
  <si>
    <t>513937714</t>
  </si>
  <si>
    <t>מנורה הון התח ז</t>
  </si>
  <si>
    <t>1184191</t>
  </si>
  <si>
    <t>פניקס הון אגח ט</t>
  </si>
  <si>
    <t>1155522</t>
  </si>
  <si>
    <t>פניקס הון אגחיא</t>
  </si>
  <si>
    <t>1159359</t>
  </si>
  <si>
    <t>קרסו מוט' אגח א</t>
  </si>
  <si>
    <t>1136464</t>
  </si>
  <si>
    <t>514065283</t>
  </si>
  <si>
    <t>קרסו מוט' אגח ב</t>
  </si>
  <si>
    <t>1139591</t>
  </si>
  <si>
    <t>קרסו מוט' אגח ג</t>
  </si>
  <si>
    <t>1141829</t>
  </si>
  <si>
    <t>קרסו מוט' אגח ד</t>
  </si>
  <si>
    <t>1173566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</si>
  <si>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</si>
  <si>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</si>
  <si>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</si>
  <si>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</si>
  <si>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</si>
  <si>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</si>
  <si>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</si>
  <si>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</si>
  <si>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אלון רבוע אגח ח</t>
  </si>
  <si>
    <t>1197276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</si>
  <si>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</si>
  <si>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</si>
  <si>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</si>
  <si>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</si>
  <si>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</si>
  <si>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</si>
  <si>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</si>
  <si>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</si>
  <si>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</si>
  <si>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520036435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</si>
  <si>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</si>
  <si>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</si>
  <si>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</si>
  <si>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</si>
  <si>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</si>
  <si>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</si>
  <si>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פז נפט אגח ח*</t>
  </si>
  <si>
    <t>1162817</t>
  </si>
  <si>
    <t>פרטנר אגח ו*</t>
  </si>
  <si>
    <t>1141415</t>
  </si>
  <si>
    <t>520044314</t>
  </si>
  <si>
    <t>שפיר הנדס אגח ג*</t>
  </si>
  <si>
    <t>1178417</t>
  </si>
  <si>
    <t>514892801</t>
  </si>
  <si>
    <t>מתכת ומוצרי בניה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</si>
  <si>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</si>
  <si>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</si>
  <si>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</si>
  <si>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</si>
  <si>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</si>
  <si>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</si>
  <si>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</si>
  <si>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</si>
  <si>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אגחו*</t>
  </si>
  <si>
    <t>7200173</t>
  </si>
  <si>
    <t>520041146</t>
  </si>
  <si>
    <t>אנרג'יקס אג ב*</t>
  </si>
  <si>
    <t>1168483</t>
  </si>
  <si>
    <t>513901371</t>
  </si>
  <si>
    <t>אשטרום קב אגח ג</t>
  </si>
  <si>
    <t>1140102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</si>
  <si>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</si>
  <si>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</si>
  <si>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</si>
  <si>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</si>
  <si>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</si>
  <si>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</si>
  <si>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</si>
  <si>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פתאל החז אגח ב*</t>
  </si>
  <si>
    <t>1150812</t>
  </si>
  <si>
    <t>פתאל החז אגח ג*</t>
  </si>
  <si>
    <t>1161785</t>
  </si>
  <si>
    <t>קרסו נדלן אגח א*</t>
  </si>
  <si>
    <t>1190008</t>
  </si>
  <si>
    <t>510488190</t>
  </si>
  <si>
    <t>או.פי.סי אגח ג*</t>
  </si>
  <si>
    <t>1180355</t>
  </si>
  <si>
    <t>אקרו אגח א</t>
  </si>
  <si>
    <t>1188572</t>
  </si>
  <si>
    <t>511996803</t>
  </si>
  <si>
    <t>ג'י סיטי אג יז*</t>
  </si>
  <si>
    <t>1198142</t>
  </si>
  <si>
    <t>קרדן נדלן אגח ה*</t>
  </si>
  <si>
    <t>1172725</t>
  </si>
  <si>
    <t>520041005</t>
  </si>
  <si>
    <t>שוב אנרגיה אגחא*</t>
  </si>
  <si>
    <t>1198571</t>
  </si>
  <si>
    <t>510459928</t>
  </si>
  <si>
    <t>אלומיי אג ד</t>
  </si>
  <si>
    <t>1172956</t>
  </si>
  <si>
    <t>520039868</t>
  </si>
  <si>
    <t>אלומיי אגח ג</t>
  </si>
  <si>
    <t>1159375</t>
  </si>
  <si>
    <t>אלומיי אגח ה</t>
  </si>
  <si>
    <t>1193275</t>
  </si>
  <si>
    <t>ריט אזורים אג ב*</t>
  </si>
  <si>
    <t>1183581</t>
  </si>
  <si>
    <t>516117181</t>
  </si>
  <si>
    <t>אלביט מע' אגח ג</t>
  </si>
  <si>
    <t>1178250</t>
  </si>
  <si>
    <t>520043027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</si>
  <si>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</si>
  <si>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</si>
  <si>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</si>
  <si>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</si>
  <si>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</si>
  <si>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</si>
  <si>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</si>
  <si>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Banks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</si>
  <si>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</si>
  <si>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</si>
  <si>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</si>
  <si>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</si>
  <si>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</si>
  <si>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</si>
  <si>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</si>
  <si>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520027830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</si>
  <si>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</si>
  <si>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</si>
  <si>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</si>
  <si>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</si>
  <si>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</si>
  <si>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</si>
  <si>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</si>
  <si>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BB-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</si>
  <si>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</si>
  <si>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</si>
  <si>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</si>
  <si>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</si>
  <si>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</si>
  <si>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</si>
  <si>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</si>
  <si>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</si>
  <si>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</si>
  <si>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</si>
  <si>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</si>
  <si>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</si>
  <si>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</si>
  <si>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</si>
  <si>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</si>
  <si>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</si>
  <si>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</si>
  <si>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</si>
  <si>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</si>
  <si>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</si>
  <si>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</si>
  <si>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</si>
  <si>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</si>
  <si>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</si>
  <si>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</si>
  <si>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</si>
  <si>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</si>
  <si>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</si>
  <si>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</si>
  <si>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</si>
  <si>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</si>
  <si>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</si>
  <si>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</si>
  <si>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SCGAU 5.125 09/2080</t>
  </si>
  <si>
    <t>USQ8053LAB01</t>
  </si>
  <si>
    <t>AER 3.3 01/32</t>
  </si>
  <si>
    <t>US00774MAX39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</si>
  <si>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</si>
  <si>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</si>
  <si>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</si>
  <si>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</si>
  <si>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</si>
  <si>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</si>
  <si>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</si>
  <si>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INTNED 4.125 08/33</t>
  </si>
  <si>
    <t>XS2524746687</t>
  </si>
  <si>
    <t>MQGAU 6.798 01/33</t>
  </si>
  <si>
    <t>USQ568A9SS79</t>
  </si>
  <si>
    <t>PRU 6 09/52</t>
  </si>
  <si>
    <t>US744320BK76</t>
  </si>
  <si>
    <t>TD 8.125 10/82</t>
  </si>
  <si>
    <t>US89117F8Z56</t>
  </si>
  <si>
    <t>TPR 7.85 11/27/33</t>
  </si>
  <si>
    <t>US876030AF42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</si>
  <si>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</si>
  <si>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</si>
  <si>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</si>
  <si>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</si>
  <si>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</si>
  <si>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</si>
  <si>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</si>
  <si>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</si>
  <si>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ENBCN 5.5 07/77</t>
  </si>
  <si>
    <t>US29250NAS45</t>
  </si>
  <si>
    <t>ENBCN 6 01/27 01/77</t>
  </si>
  <si>
    <t>US29250NAN57</t>
  </si>
  <si>
    <t>FS KKR CAPITAL 4.25 2/25 01/25</t>
  </si>
  <si>
    <t>US30313RAA77</t>
  </si>
  <si>
    <t>FSK 7.875 01/15/29</t>
  </si>
  <si>
    <t>US302635AM98</t>
  </si>
  <si>
    <t>IBSEM 4.875 PERP</t>
  </si>
  <si>
    <t>XS2580221658</t>
  </si>
  <si>
    <t>Electric Utilities</t>
  </si>
  <si>
    <t>J 5.9 03/33</t>
  </si>
  <si>
    <t>US469814AA50</t>
  </si>
  <si>
    <t>KD 3.15 10/31</t>
  </si>
  <si>
    <t>US50155QAL41</t>
  </si>
  <si>
    <t>LKQ 6.25 6/33</t>
  </si>
  <si>
    <t>US501889AF63</t>
  </si>
  <si>
    <t>MTZ 4.5 08/28</t>
  </si>
  <si>
    <t>US576323AP42</t>
  </si>
  <si>
    <t>NGLS 6.875 01/29</t>
  </si>
  <si>
    <t>US87612BBN10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</si>
  <si>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</si>
  <si>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</si>
  <si>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</si>
  <si>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</si>
  <si>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</si>
  <si>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</si>
  <si>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</si>
  <si>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</si>
  <si>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</si>
  <si>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</si>
  <si>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</si>
  <si>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</si>
  <si>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</si>
  <si>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</si>
  <si>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</si>
  <si>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VW 4.625 PERP 06/28</t>
  </si>
  <si>
    <t>XS1799939027</t>
  </si>
  <si>
    <t>VW 7.875</t>
  </si>
  <si>
    <t>XS2675884733</t>
  </si>
  <si>
    <t>WBD 4.279 03/15/32</t>
  </si>
  <si>
    <t>US55903VBC63</t>
  </si>
  <si>
    <t>AER 6.5 06/45</t>
  </si>
  <si>
    <t>US00773HAA59</t>
  </si>
  <si>
    <t>BB+</t>
  </si>
  <si>
    <t>AY 4.125 06/28</t>
  </si>
  <si>
    <t>US04916WAA27</t>
  </si>
  <si>
    <t>Independent Power and Renewabl</t>
  </si>
  <si>
    <t>BAYNGR 6.625 09/25/2083</t>
  </si>
  <si>
    <t>XS2684826014</t>
  </si>
  <si>
    <t>BNP 7.75 PERP</t>
  </si>
  <si>
    <t>USF1067PAC08</t>
  </si>
  <si>
    <t>Ba1</t>
  </si>
  <si>
    <t>BRITEL 8.375 09/28</t>
  </si>
  <si>
    <t>XS2636324274</t>
  </si>
  <si>
    <t>ENELIM 6.625 PERP</t>
  </si>
  <si>
    <t>XS2576550243</t>
  </si>
  <si>
    <t>F 6.125 05/15/28</t>
  </si>
  <si>
    <t>XS2623496085</t>
  </si>
  <si>
    <t>F 7.35 11/27</t>
  </si>
  <si>
    <t>US345397C353</t>
  </si>
  <si>
    <t>INTNED 7.5 PERP</t>
  </si>
  <si>
    <t>XS2585240984</t>
  </si>
  <si>
    <t>NWSA 5.125 02/32</t>
  </si>
  <si>
    <t>US65249BAB53</t>
  </si>
  <si>
    <t>Media</t>
  </si>
  <si>
    <t>RRX 6.4 4/2033</t>
  </si>
  <si>
    <t>US758750AF08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</si>
  <si>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</si>
  <si>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</si>
  <si>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</si>
  <si>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</si>
  <si>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</si>
  <si>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</si>
  <si>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</si>
  <si>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</si>
  <si>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</si>
  <si>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</si>
  <si>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</si>
  <si>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</si>
  <si>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ZFFNGR 6.125 03/29</t>
  </si>
  <si>
    <t>XS2681541327</t>
  </si>
  <si>
    <t>ACFP 7.25 PERP</t>
  </si>
  <si>
    <t>FR001400L5X1</t>
  </si>
  <si>
    <t>Hotels Restaurants &amp; Leisure</t>
  </si>
  <si>
    <t>BB</t>
  </si>
  <si>
    <t>ALLISON TRANS 3.75 01/31</t>
  </si>
  <si>
    <t>US019736AG29</t>
  </si>
  <si>
    <t>Ba2</t>
  </si>
  <si>
    <t>CHARLES RIVER LAB 4 03/31</t>
  </si>
  <si>
    <t>US159864AJ65</t>
  </si>
  <si>
    <t>GPK 3.75 02/30</t>
  </si>
  <si>
    <t>US38869AAD90</t>
  </si>
  <si>
    <t>HESM 5.125 06/28</t>
  </si>
  <si>
    <t>US428104AA14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</si>
  <si>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</si>
  <si>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</si>
  <si>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</si>
  <si>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</si>
  <si>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</si>
  <si>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</si>
  <si>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</si>
  <si>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</si>
  <si>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</si>
  <si>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</si>
  <si>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</si>
  <si>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</si>
  <si>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</si>
  <si>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ENOIGA 8.5 09/33</t>
  </si>
  <si>
    <t>IL0011971442</t>
  </si>
  <si>
    <t>LLOYDS 8.5</t>
  </si>
  <si>
    <t>XS2529511722</t>
  </si>
  <si>
    <t>LLOYDS 8.5 PERP_28</t>
  </si>
  <si>
    <t>XS2575900977</t>
  </si>
  <si>
    <t>ATRFIN 2.625 09/27</t>
  </si>
  <si>
    <t>XS2294495838</t>
  </si>
  <si>
    <t>B1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</si>
  <si>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</si>
  <si>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</si>
  <si>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</si>
  <si>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</si>
  <si>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</si>
  <si>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</si>
  <si>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</si>
  <si>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</si>
  <si>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</si>
  <si>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</si>
  <si>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</si>
  <si>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</si>
  <si>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</si>
  <si>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</si>
  <si>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</si>
  <si>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</si>
  <si>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</si>
  <si>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אלביט מערכות</t>
  </si>
  <si>
    <t>1081124</t>
  </si>
  <si>
    <t>אלקטרה*</t>
  </si>
  <si>
    <t>739037</t>
  </si>
  <si>
    <t>520028911</t>
  </si>
  <si>
    <t>אמות</t>
  </si>
  <si>
    <t>1097278</t>
  </si>
  <si>
    <t>אנלייט אנרגיה*</t>
  </si>
  <si>
    <t>720011</t>
  </si>
  <si>
    <t>אנרג'יאן*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</si>
  <si>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</si>
  <si>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</si>
  <si>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</si>
  <si>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</si>
  <si>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</si>
  <si>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</si>
  <si>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</si>
  <si>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</si>
  <si>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בזק*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</si>
  <si>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</si>
  <si>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</si>
  <si>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</si>
  <si>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</si>
  <si>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</si>
  <si>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</si>
  <si>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</si>
  <si>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</si>
  <si>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</si>
  <si>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</si>
  <si>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</si>
  <si>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</si>
  <si>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</si>
  <si>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</si>
  <si>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</si>
  <si>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</si>
  <si>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</si>
  <si>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</si>
  <si>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</si>
  <si>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טאואר*</t>
  </si>
  <si>
    <t>1082379</t>
  </si>
  <si>
    <t>520041997</t>
  </si>
  <si>
    <t>מוליכים למחצה</t>
  </si>
  <si>
    <t>טבע</t>
  </si>
  <si>
    <t>629014</t>
  </si>
  <si>
    <t>פארמה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</si>
  <si>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</si>
  <si>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</si>
  <si>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</si>
  <si>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</si>
  <si>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</si>
  <si>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</si>
  <si>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</si>
  <si>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</si>
  <si>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</si>
  <si>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</si>
  <si>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</si>
  <si>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</si>
  <si>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</si>
  <si>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</si>
  <si>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</si>
  <si>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</si>
  <si>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</si>
  <si>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</si>
  <si>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</si>
  <si>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</si>
  <si>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</si>
  <si>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קמטק</t>
  </si>
  <si>
    <t>1095264</t>
  </si>
  <si>
    <t>511235434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</si>
  <si>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</si>
  <si>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</si>
  <si>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</si>
  <si>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</si>
  <si>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</si>
  <si>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</si>
  <si>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</si>
  <si>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</si>
  <si>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</si>
  <si>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</si>
  <si>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</si>
  <si>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</si>
  <si>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</si>
  <si>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</si>
  <si>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</si>
  <si>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</si>
  <si>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</si>
  <si>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</si>
  <si>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</si>
  <si>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</si>
  <si>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</si>
  <si>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איסתא</t>
  </si>
  <si>
    <t>1081074</t>
  </si>
  <si>
    <t>520042763</t>
  </si>
  <si>
    <t>אלוני חץ</t>
  </si>
  <si>
    <t>390013</t>
  </si>
  <si>
    <t>520038506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</si>
  <si>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</si>
  <si>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</si>
  <si>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</si>
  <si>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</si>
  <si>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</si>
  <si>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</si>
  <si>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</si>
  <si>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</si>
  <si>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</si>
  <si>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רשתות שיווק</t>
  </si>
  <si>
    <t>אפריקה מגורים*</t>
  </si>
  <si>
    <t>1097948</t>
  </si>
  <si>
    <t>520034760</t>
  </si>
  <si>
    <t>אקויטל</t>
  </si>
  <si>
    <t>755017</t>
  </si>
  <si>
    <t>520030859</t>
  </si>
  <si>
    <t>אקרו</t>
  </si>
  <si>
    <t>1184902</t>
  </si>
  <si>
    <t>ארד*</t>
  </si>
  <si>
    <t>1091651</t>
  </si>
  <si>
    <t>510007800</t>
  </si>
  <si>
    <t>אלקטרוניקה ואופטיקה</t>
  </si>
  <si>
    <t>בזא*</t>
  </si>
  <si>
    <t>1198910</t>
  </si>
  <si>
    <t>513775163</t>
  </si>
  <si>
    <t>בזן</t>
  </si>
  <si>
    <t>2590248</t>
  </si>
  <si>
    <t>520036658</t>
  </si>
  <si>
    <t>ג'י סיטי*</t>
  </si>
  <si>
    <t>126011</t>
  </si>
  <si>
    <t>דוראל אנרגיה*</t>
  </si>
  <si>
    <t>1166768</t>
  </si>
  <si>
    <t>515364891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</si>
  <si>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</si>
  <si>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</si>
  <si>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</si>
  <si>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</si>
  <si>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</si>
  <si>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</si>
  <si>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</si>
  <si>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</si>
  <si>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</si>
  <si>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</si>
  <si>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</si>
  <si>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</si>
  <si>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</si>
  <si>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</si>
  <si>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</si>
  <si>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</si>
  <si>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</si>
  <si>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</si>
  <si>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</si>
  <si>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</si>
  <si>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</si>
  <si>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</si>
  <si>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</si>
  <si>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</si>
  <si>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</si>
  <si>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</si>
  <si>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</si>
  <si>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</si>
  <si>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</si>
  <si>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</si>
  <si>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</si>
  <si>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</si>
  <si>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</si>
  <si>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</si>
  <si>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550010003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</si>
  <si>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</si>
  <si>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</si>
  <si>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</si>
  <si>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</si>
  <si>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</si>
  <si>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</si>
  <si>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</si>
  <si>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</si>
  <si>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</si>
  <si>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</si>
  <si>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</si>
  <si>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</si>
  <si>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</si>
  <si>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</si>
  <si>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</si>
  <si>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</si>
  <si>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</si>
  <si>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</si>
  <si>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</si>
  <si>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</si>
  <si>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</si>
  <si>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</si>
  <si>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</si>
  <si>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מספנות ישראל*</t>
  </si>
  <si>
    <t>1168533</t>
  </si>
  <si>
    <t>516084753</t>
  </si>
  <si>
    <t>משק אנרגיה</t>
  </si>
  <si>
    <t>1166974</t>
  </si>
  <si>
    <t>נאוויטס פטר יהש*</t>
  </si>
  <si>
    <t>1141969</t>
  </si>
  <si>
    <t>550263107</t>
  </si>
  <si>
    <t>נאייקס</t>
  </si>
  <si>
    <t>1175116</t>
  </si>
  <si>
    <t>513639013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</si>
  <si>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</si>
  <si>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</si>
  <si>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</si>
  <si>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</si>
  <si>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</si>
  <si>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</si>
  <si>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</si>
  <si>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</si>
  <si>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</si>
  <si>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</si>
  <si>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</si>
  <si>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</si>
  <si>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</si>
  <si>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</si>
  <si>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</si>
  <si>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</si>
  <si>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</si>
  <si>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</si>
  <si>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</si>
  <si>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</si>
  <si>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</si>
  <si>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</si>
  <si>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</si>
  <si>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</si>
  <si>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</si>
  <si>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</si>
  <si>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</si>
  <si>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</si>
  <si>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</si>
  <si>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</si>
  <si>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</si>
  <si>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</si>
  <si>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</si>
  <si>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</si>
  <si>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</si>
  <si>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</si>
  <si>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</si>
  <si>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קבוצת אקרשטיין</t>
  </si>
  <si>
    <t>1176205</t>
  </si>
  <si>
    <t>512714494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</si>
  <si>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</si>
  <si>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</si>
  <si>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</si>
  <si>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</si>
  <si>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</si>
  <si>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</si>
  <si>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</si>
  <si>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</si>
  <si>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</si>
  <si>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</si>
  <si>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</si>
  <si>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</si>
  <si>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</si>
  <si>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</si>
  <si>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</si>
  <si>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</si>
  <si>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</si>
  <si>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</si>
  <si>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</si>
  <si>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520022732</t>
  </si>
  <si>
    <t>תדיראן גרופ*</t>
  </si>
  <si>
    <t>258012</t>
  </si>
  <si>
    <t>520036732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</si>
  <si>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</si>
  <si>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</si>
  <si>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</si>
  <si>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</si>
  <si>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</si>
  <si>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</si>
  <si>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</si>
  <si>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</si>
  <si>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</si>
  <si>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</si>
  <si>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</si>
  <si>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</si>
  <si>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</si>
  <si>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</si>
  <si>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</si>
  <si>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</si>
  <si>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</si>
  <si>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</si>
  <si>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</si>
  <si>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</si>
  <si>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</si>
  <si>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</si>
  <si>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</si>
  <si>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</si>
  <si>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</si>
  <si>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</si>
  <si>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</si>
  <si>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</si>
  <si>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</si>
  <si>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</si>
  <si>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</si>
  <si>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</si>
  <si>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</si>
  <si>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</si>
  <si>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</si>
  <si>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</si>
  <si>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</si>
  <si>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</si>
  <si>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</si>
  <si>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</si>
  <si>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</si>
  <si>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</si>
  <si>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</si>
  <si>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</si>
  <si>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</si>
  <si>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</si>
  <si>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</si>
  <si>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אקונרג'י</t>
  </si>
  <si>
    <t>1178334</t>
  </si>
  <si>
    <t>516339777</t>
  </si>
  <si>
    <t>אקופיה</t>
  </si>
  <si>
    <t>1169895</t>
  </si>
  <si>
    <t>514856772</t>
  </si>
  <si>
    <t>ארגו פרופרטיז</t>
  </si>
  <si>
    <t>1175371</t>
  </si>
  <si>
    <t>70252750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</si>
  <si>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</si>
  <si>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</si>
  <si>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</si>
  <si>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</si>
  <si>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</si>
  <si>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</si>
  <si>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</si>
  <si>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</si>
  <si>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</si>
  <si>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</si>
  <si>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</si>
  <si>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</si>
  <si>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ג'נריישן קפיטל*</t>
  </si>
  <si>
    <t>1156926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</si>
  <si>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</si>
  <si>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</si>
  <si>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</si>
  <si>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</si>
  <si>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</si>
  <si>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</si>
  <si>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</si>
  <si>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</si>
  <si>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</si>
  <si>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</si>
  <si>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</si>
  <si>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</si>
  <si>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</si>
  <si>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</si>
  <si>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</si>
  <si>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</si>
  <si>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</si>
  <si>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</si>
  <si>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</si>
  <si>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</si>
  <si>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</si>
  <si>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</si>
  <si>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</si>
  <si>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</si>
  <si>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</si>
  <si>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</si>
  <si>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</si>
  <si>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</si>
  <si>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</si>
  <si>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</si>
  <si>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</si>
  <si>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</si>
  <si>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</si>
  <si>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</si>
  <si>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</si>
  <si>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</si>
  <si>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</si>
  <si>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</si>
  <si>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</si>
  <si>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</si>
  <si>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</si>
  <si>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</si>
  <si>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</si>
  <si>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</si>
  <si>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</si>
  <si>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</si>
  <si>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</si>
  <si>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</si>
  <si>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</si>
  <si>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</si>
  <si>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</si>
  <si>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</si>
  <si>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</si>
  <si>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</si>
  <si>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</si>
  <si>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מקס סטוק</t>
  </si>
  <si>
    <t>1168558</t>
  </si>
  <si>
    <t>513618967</t>
  </si>
  <si>
    <t>נובולוג*</t>
  </si>
  <si>
    <t>1140151</t>
  </si>
  <si>
    <t>510475312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</si>
  <si>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</si>
  <si>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</si>
  <si>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</si>
  <si>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</si>
  <si>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</si>
  <si>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</si>
  <si>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</si>
  <si>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</si>
  <si>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</si>
  <si>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</si>
  <si>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</si>
  <si>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</si>
  <si>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</si>
  <si>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</si>
  <si>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</si>
  <si>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</si>
  <si>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</si>
  <si>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</si>
  <si>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</si>
  <si>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</si>
  <si>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</si>
  <si>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</si>
  <si>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</si>
  <si>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</si>
  <si>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</si>
  <si>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</si>
  <si>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</si>
  <si>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</si>
  <si>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</si>
  <si>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</si>
  <si>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</si>
  <si>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צמח המרמן</t>
  </si>
  <si>
    <t>1104058</t>
  </si>
  <si>
    <t>512531203</t>
  </si>
  <si>
    <t>קיסטון אינפרא*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</si>
  <si>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</si>
  <si>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</si>
  <si>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</si>
  <si>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</si>
  <si>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</si>
  <si>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</si>
  <si>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</si>
  <si>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</si>
  <si>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</si>
  <si>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</si>
  <si>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</si>
  <si>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נדלן*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</si>
  <si>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</si>
  <si>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</si>
  <si>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</si>
  <si>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</si>
  <si>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</si>
  <si>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</si>
  <si>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</si>
  <si>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</si>
  <si>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</si>
  <si>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</si>
  <si>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</si>
  <si>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</si>
  <si>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</si>
  <si>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</si>
  <si>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</si>
  <si>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</si>
  <si>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</si>
  <si>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</si>
  <si>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</si>
  <si>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</si>
  <si>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</si>
  <si>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</si>
  <si>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</si>
  <si>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</si>
  <si>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תורפז*</t>
  </si>
  <si>
    <t>1175611</t>
  </si>
  <si>
    <t>514574524</t>
  </si>
  <si>
    <t>ARBE ROBOTICS</t>
  </si>
  <si>
    <t>IL0011796625</t>
  </si>
  <si>
    <t>NASDAQ</t>
  </si>
  <si>
    <t>515333128</t>
  </si>
  <si>
    <t>Technology Hardware, Storage &amp; Peripherals</t>
  </si>
  <si>
    <t>BRENMILLER ENERGY LTD</t>
  </si>
  <si>
    <t>IL0012008152</t>
  </si>
  <si>
    <t>514720374</t>
  </si>
  <si>
    <t>CAMTEK</t>
  </si>
  <si>
    <t>IL0010952641</t>
  </si>
  <si>
    <t>Semiconductors &amp; Semiconductor Equipment</t>
  </si>
  <si>
    <t>CEVA INC</t>
  </si>
  <si>
    <t>US1572101053</t>
  </si>
  <si>
    <t>512872854</t>
  </si>
  <si>
    <t>CYBERARK SOFTWARE</t>
  </si>
  <si>
    <t>IL0011334468</t>
  </si>
  <si>
    <t>512291642</t>
  </si>
  <si>
    <t>ELBIT SYSTEMS LTD</t>
  </si>
  <si>
    <t>IL0010811243</t>
  </si>
  <si>
    <t>ENERGEAN OIL &amp; GAS*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</si>
  <si>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</si>
  <si>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</si>
  <si>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</si>
  <si>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</si>
  <si>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</si>
  <si>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</si>
  <si>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</si>
  <si>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</si>
  <si>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</si>
  <si>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</si>
  <si>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INMODE LTD</t>
  </si>
  <si>
    <t>IL0011595993</t>
  </si>
  <si>
    <t>514073618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</si>
  <si>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</si>
  <si>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</si>
  <si>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</si>
  <si>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</si>
  <si>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</si>
  <si>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</si>
  <si>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</si>
  <si>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</si>
  <si>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</si>
  <si>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</si>
  <si>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</si>
  <si>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</si>
  <si>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</si>
  <si>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</si>
  <si>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</si>
  <si>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</si>
  <si>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</si>
  <si>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</si>
  <si>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</si>
  <si>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</si>
  <si>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</si>
  <si>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</si>
  <si>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</si>
  <si>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</si>
  <si>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</si>
  <si>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</si>
  <si>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</si>
  <si>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</si>
  <si>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</si>
  <si>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</si>
  <si>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</si>
  <si>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</si>
  <si>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STRATASYS</t>
  </si>
  <si>
    <t>IL0011267213</t>
  </si>
  <si>
    <t>512607698</t>
  </si>
  <si>
    <t>Taboola</t>
  </si>
  <si>
    <t>IL0011754137</t>
  </si>
  <si>
    <t>TEVA PHARMACEUTICAL SP ADR</t>
  </si>
  <si>
    <t>US8816242098</t>
  </si>
  <si>
    <t>TOWER SEMICONDUCTOR LTD*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</si>
  <si>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</si>
  <si>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</si>
  <si>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</si>
  <si>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</si>
  <si>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</si>
  <si>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</si>
  <si>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</si>
  <si>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</si>
  <si>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</si>
  <si>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</si>
  <si>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ADOBE INC</t>
  </si>
  <si>
    <t>US00724F1012</t>
  </si>
  <si>
    <t>AGCO CORP</t>
  </si>
  <si>
    <t>US0010841023</t>
  </si>
  <si>
    <t>AISP</t>
  </si>
  <si>
    <t>US0089401089</t>
  </si>
  <si>
    <t>ALIBABA GROUP HOLDING_SP ADR</t>
  </si>
  <si>
    <t>US01609W1027</t>
  </si>
  <si>
    <t>ALPHABET INC CL C</t>
  </si>
  <si>
    <t>US02079K1079</t>
  </si>
  <si>
    <t>AMAZON.COM INC</t>
  </si>
  <si>
    <t>US0231351067</t>
  </si>
  <si>
    <t>AMERICAN TOWER</t>
  </si>
  <si>
    <t>US03027X1000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</si>
  <si>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</si>
  <si>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</si>
  <si>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</si>
  <si>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</si>
  <si>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</si>
  <si>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</si>
  <si>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</si>
  <si>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</si>
  <si>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</si>
  <si>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</si>
  <si>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DATADOG INC  CLASS A</t>
  </si>
  <si>
    <t>US23804L1035</t>
  </si>
  <si>
    <t>DIGITAL REALTY TRUST INC</t>
  </si>
  <si>
    <t>US2538681030</t>
  </si>
  <si>
    <t>DOMINO`S PIZZA INC</t>
  </si>
  <si>
    <t>US25754A2015</t>
  </si>
  <si>
    <t>Food, Beverage &amp; Tobacco</t>
  </si>
  <si>
    <t>DYNATRACE INC</t>
  </si>
  <si>
    <t>US2681501092</t>
  </si>
  <si>
    <t>EIFFAGE</t>
  </si>
  <si>
    <t>FR0000130452</t>
  </si>
  <si>
    <t>EQUINIX</t>
  </si>
  <si>
    <t>US29444U7000</t>
  </si>
  <si>
    <t>GOLDMAN SACHS GROUP INC</t>
  </si>
  <si>
    <t>US38141G1040</t>
  </si>
  <si>
    <t>HOME DEPOT INC</t>
  </si>
  <si>
    <t>US4370761029</t>
  </si>
  <si>
    <t>JPMORGAN CHASE</t>
  </si>
  <si>
    <t>US46625H1005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</si>
  <si>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</si>
  <si>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</si>
  <si>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</si>
  <si>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</si>
  <si>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</si>
  <si>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</si>
  <si>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</si>
  <si>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</si>
  <si>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</si>
  <si>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</si>
  <si>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</si>
  <si>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</si>
  <si>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</si>
  <si>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</si>
  <si>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</si>
  <si>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</si>
  <si>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</si>
  <si>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</si>
  <si>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PROLOGIS INC</t>
  </si>
  <si>
    <t>US74340W1036</t>
  </si>
  <si>
    <t>PUMA</t>
  </si>
  <si>
    <t>DE0006969603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</si>
  <si>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</si>
  <si>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</si>
  <si>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</si>
  <si>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</si>
  <si>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</si>
  <si>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</si>
  <si>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SOLAREDGE TECHNOLOGIES</t>
  </si>
  <si>
    <t>US83417M1045</t>
  </si>
  <si>
    <t>TAIWAN SEMICONDUCTOR</t>
  </si>
  <si>
    <t>US8740391003</t>
  </si>
  <si>
    <t>TALKSPACE INC US</t>
  </si>
  <si>
    <t>US87427V1035</t>
  </si>
  <si>
    <t>VISA</t>
  </si>
  <si>
    <t>US92826C8394</t>
  </si>
  <si>
    <t>הראל סל תא 125</t>
  </si>
  <si>
    <t>1148899</t>
  </si>
  <si>
    <t>511776783</t>
  </si>
  <si>
    <t>מניות</t>
  </si>
  <si>
    <t>הראל סל תא בנקים</t>
  </si>
  <si>
    <t>1148949</t>
  </si>
  <si>
    <t>פסגות ETF תל אביב 125</t>
  </si>
  <si>
    <t>1148808</t>
  </si>
  <si>
    <t>513765339</t>
  </si>
  <si>
    <t>פסגות סל בנקים סדרה 1</t>
  </si>
  <si>
    <t>1148774</t>
  </si>
  <si>
    <t>קסם תא 35</t>
  </si>
  <si>
    <t>1146570</t>
  </si>
  <si>
    <t>510938608</t>
  </si>
  <si>
    <t>קסם תא בנקים</t>
  </si>
  <si>
    <t>1146430</t>
  </si>
  <si>
    <t>קסם תא125</t>
  </si>
  <si>
    <t>1146356</t>
  </si>
  <si>
    <t>תכלית סל תא ביטוח</t>
  </si>
  <si>
    <t>1197698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</si>
  <si>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</si>
  <si>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</si>
  <si>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</si>
  <si>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</si>
  <si>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</si>
  <si>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</si>
  <si>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</si>
  <si>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</si>
  <si>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</si>
  <si>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</si>
  <si>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</si>
  <si>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</si>
  <si>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</si>
  <si>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</si>
  <si>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</si>
  <si>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</si>
  <si>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</si>
  <si>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</si>
  <si>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AMUNDI MSCI EM LATIN AME ETF</t>
  </si>
  <si>
    <t>LU1681045297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</si>
  <si>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</si>
  <si>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</si>
  <si>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</si>
  <si>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</si>
  <si>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</si>
  <si>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</si>
  <si>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FINANCIAL SELECT SECTOR SPDR</t>
  </si>
  <si>
    <t>US81369Y6059</t>
  </si>
  <si>
    <t>FRANKLIN FTSE INDIA ETF</t>
  </si>
  <si>
    <t>US35473P7693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</si>
  <si>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</si>
  <si>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</si>
  <si>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</si>
  <si>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</si>
  <si>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</si>
  <si>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</si>
  <si>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</si>
  <si>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</si>
  <si>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</si>
  <si>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</si>
  <si>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INVESCO SOLAR ETF</t>
  </si>
  <si>
    <t>US46138G7060</t>
  </si>
  <si>
    <t>ISH MSCI USA ESG EHNCD USD D</t>
  </si>
  <si>
    <t>IE00BHZPJ890</t>
  </si>
  <si>
    <t>ISHARES CORE MSCI EURPOE</t>
  </si>
  <si>
    <t>IE00B1YZSC51</t>
  </si>
  <si>
    <t>ISHARES DJ US MEDICAL DEVICE</t>
  </si>
  <si>
    <t>US4642888105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</si>
  <si>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</si>
  <si>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</si>
  <si>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</si>
  <si>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</si>
  <si>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</si>
  <si>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</si>
  <si>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</si>
  <si>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</si>
  <si>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</si>
  <si>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</si>
  <si>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</si>
  <si>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</si>
  <si>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</si>
  <si>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</si>
  <si>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</si>
  <si>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</si>
  <si>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</si>
  <si>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</si>
  <si>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</si>
  <si>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</si>
  <si>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</si>
  <si>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</si>
  <si>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</si>
  <si>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</si>
  <si>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REAL ESTATE SECT SPDR</t>
  </si>
  <si>
    <t>US81369Y8600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</si>
  <si>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</si>
  <si>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</si>
  <si>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</si>
  <si>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</si>
  <si>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</si>
  <si>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</si>
  <si>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KBW BANK ETF</t>
  </si>
  <si>
    <t>US78464A7972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</si>
  <si>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</si>
  <si>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</si>
  <si>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</si>
  <si>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</si>
  <si>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</si>
  <si>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</si>
  <si>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</si>
  <si>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</si>
  <si>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</si>
  <si>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</si>
  <si>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</si>
  <si>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</si>
  <si>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LION 7 S1</t>
  </si>
  <si>
    <t>IE00B62G6V03</t>
  </si>
  <si>
    <t>AMUNDI PLANET</t>
  </si>
  <si>
    <t>LU1688575437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</si>
  <si>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</si>
  <si>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</si>
  <si>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</si>
  <si>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</si>
  <si>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</si>
  <si>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</si>
  <si>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</si>
  <si>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</si>
  <si>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</si>
  <si>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</si>
  <si>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</si>
  <si>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</si>
  <si>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</si>
  <si>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</si>
  <si>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KOIMIDS LX</t>
  </si>
  <si>
    <t>LU2126068639</t>
  </si>
  <si>
    <t>VANGUARD IS EM.MKTS STK.IDX</t>
  </si>
  <si>
    <t>IE00BFPM9H50</t>
  </si>
  <si>
    <t>כתבי אופציה בישראל</t>
  </si>
  <si>
    <t>טופ גאם אפ א*</t>
  </si>
  <si>
    <t>1200740</t>
  </si>
  <si>
    <t>מניבים ריט אפ 4*</t>
  </si>
  <si>
    <t>1199322</t>
  </si>
  <si>
    <t>סיפיה אופציה 1*</t>
  </si>
  <si>
    <t>1182005</t>
  </si>
  <si>
    <t>ריט אזורים אפ 1*</t>
  </si>
  <si>
    <t>1201011</t>
  </si>
  <si>
    <t>כתבי אופציה בחו"ל</t>
  </si>
  <si>
    <t>AISPW</t>
  </si>
  <si>
    <t>US0089401162</t>
  </si>
  <si>
    <t>INNOVID EQY WARRANT</t>
  </si>
  <si>
    <t>US4576791168</t>
  </si>
  <si>
    <t>BC 3360 JAN 2024</t>
  </si>
  <si>
    <t>84674407</t>
  </si>
  <si>
    <t>BP 3360 JAN 2024</t>
  </si>
  <si>
    <t>84675339</t>
  </si>
  <si>
    <t>KWEB US 05/17/24 C30</t>
  </si>
  <si>
    <t>MCHI US 05/17/24 C45</t>
  </si>
  <si>
    <t>Euro stoxx 50 MAR24</t>
  </si>
  <si>
    <t>VGH4</t>
  </si>
  <si>
    <t>ל.ר.</t>
  </si>
  <si>
    <t>MSCI EMGMKT MAR24</t>
  </si>
  <si>
    <t>MESH4</t>
  </si>
  <si>
    <t>NASDAQ 100 MAR24</t>
  </si>
  <si>
    <t>NQH4</t>
  </si>
  <si>
    <t>NIKKEI 225 OSE MAR24</t>
  </si>
  <si>
    <t>NKH4</t>
  </si>
  <si>
    <t>S&amp;P500 EMINI FUTURE MAR24</t>
  </si>
  <si>
    <t>ESH4</t>
  </si>
  <si>
    <t>US 10YR ULTRA FUT MAR24</t>
  </si>
  <si>
    <t>UXYH4</t>
  </si>
  <si>
    <t>AA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</si>
  <si>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</si>
  <si>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</si>
  <si>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</si>
  <si>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</si>
  <si>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</si>
  <si>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</si>
  <si>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</si>
  <si>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</si>
  <si>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</si>
  <si>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</si>
  <si>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</si>
  <si>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513436394</t>
  </si>
  <si>
    <t>אגד אגח 1 רצף מוסדיים</t>
  </si>
  <si>
    <t>1198787</t>
  </si>
  <si>
    <t>570012377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</si>
  <si>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</si>
  <si>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</si>
  <si>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</si>
  <si>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</si>
  <si>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</si>
  <si>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</si>
  <si>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</si>
  <si>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</si>
  <si>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</si>
  <si>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</si>
  <si>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</si>
  <si>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</si>
  <si>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</si>
  <si>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</si>
  <si>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</si>
  <si>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</si>
  <si>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</si>
  <si>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</si>
  <si>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</si>
  <si>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</si>
  <si>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</si>
  <si>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</si>
  <si>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</si>
  <si>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</si>
  <si>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</si>
  <si>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</si>
  <si>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אול יר אגח ג לא סחיר</t>
  </si>
  <si>
    <t>1841580</t>
  </si>
  <si>
    <t>אול יר אגח ה ל א סחיר</t>
  </si>
  <si>
    <t>נתיבים אגח א</t>
  </si>
  <si>
    <t>1090281</t>
  </si>
  <si>
    <t>513502229</t>
  </si>
  <si>
    <t>CRSLNX 4.555 06/51</t>
  </si>
  <si>
    <t>CA22766TAB04</t>
  </si>
  <si>
    <t>TRANSED PARTNERS 3.951 09/50 12/37</t>
  </si>
  <si>
    <t>CA89366TAA57</t>
  </si>
  <si>
    <t>DBRS</t>
  </si>
  <si>
    <t>Distree Ltd</t>
  </si>
  <si>
    <t>516596848</t>
  </si>
  <si>
    <t>FutureCides</t>
  </si>
  <si>
    <t>516544111</t>
  </si>
  <si>
    <t>GES אקוויטי</t>
  </si>
  <si>
    <t>511325326</t>
  </si>
  <si>
    <t>GES הלוואת בעלים</t>
  </si>
  <si>
    <t>NeoManna Ltd</t>
  </si>
  <si>
    <t>516561917</t>
  </si>
  <si>
    <t>Sustained Therapy</t>
  </si>
  <si>
    <t>516541372</t>
  </si>
  <si>
    <t>TIPA CORP LTD</t>
  </si>
  <si>
    <t>514420660</t>
  </si>
  <si>
    <t>אגכימדס שותפות מוגבלת*</t>
  </si>
  <si>
    <t>540310463</t>
  </si>
  <si>
    <t>פרויקט תענך   אקוויטי</t>
  </si>
  <si>
    <t>540278835</t>
  </si>
  <si>
    <t>פרויקט תענך   הלוואת בעלים</t>
  </si>
  <si>
    <t>NORDIC POWER 2*</t>
  </si>
  <si>
    <t>NORDIC POWER 3*</t>
  </si>
  <si>
    <t>NORDIC POWER 4*</t>
  </si>
  <si>
    <t>OHA Private Credit Advisors</t>
  </si>
  <si>
    <t>סה"כ קרנות השקעה</t>
  </si>
  <si>
    <t>סה"כ קרנות השקעה בישראל</t>
  </si>
  <si>
    <t>Accelmed Medical Partners LP</t>
  </si>
  <si>
    <t>Arkin Bio Ventures II L.P</t>
  </si>
  <si>
    <t>F2 Capital Partners 3 LP</t>
  </si>
  <si>
    <t>F2 Select I LP</t>
  </si>
  <si>
    <t>Stage One Venture Capital Fund IV</t>
  </si>
  <si>
    <t>Noked Long L.P</t>
  </si>
  <si>
    <t>FIMI ISRAEL OPPORTUNITY 6</t>
  </si>
  <si>
    <t>Fortissimo Capital Fund V L.P.</t>
  </si>
  <si>
    <t>Fortissimo Partners VI</t>
  </si>
  <si>
    <t>Kedma Capital III</t>
  </si>
  <si>
    <t>S.H. SKY 3 L.P</t>
  </si>
  <si>
    <t>S.H. SKY 4 L.P</t>
  </si>
  <si>
    <t>S.H. SKY II L.P.s</t>
  </si>
  <si>
    <t>סה"כ קרנות השקעה בחו"ל</t>
  </si>
  <si>
    <t>Arkin Bio Capital L.P</t>
  </si>
  <si>
    <t>AT-BAY, Inc.</t>
  </si>
  <si>
    <t>Augury Inc.</t>
  </si>
  <si>
    <t>BVP Forge Institutional L.P</t>
  </si>
  <si>
    <t>floLIVE</t>
  </si>
  <si>
    <t>Greenfield Partners Fund III LP</t>
  </si>
  <si>
    <t>Israel Secondary fund III L.P</t>
  </si>
  <si>
    <t>JoyTunes Ltd.</t>
  </si>
  <si>
    <t>Lightricks Ltd.</t>
  </si>
  <si>
    <t>Minute Media Inc.</t>
  </si>
  <si>
    <t>R Software Inc.</t>
  </si>
  <si>
    <t>קרנות גידור</t>
  </si>
  <si>
    <t>ION TECH FEEDER FUND</t>
  </si>
  <si>
    <t>KYG4939W1188</t>
  </si>
  <si>
    <t>LUCID ALTERNATIVE u 7/23</t>
  </si>
  <si>
    <t>LUCID ALTERNATIVE U 8/23</t>
  </si>
  <si>
    <t>LCN European Fund IV SLP</t>
  </si>
  <si>
    <t>Accelmed Partners II</t>
  </si>
  <si>
    <t>Accelmed Partners LP</t>
  </si>
  <si>
    <t>ACE IV*</t>
  </si>
  <si>
    <t>ACE V*</t>
  </si>
  <si>
    <t>ADLS</t>
  </si>
  <si>
    <t>AE Industrial Partners Fund II, LP</t>
  </si>
  <si>
    <t>Ambition HOLDINGS OFFSHORE LP</t>
  </si>
  <si>
    <t>AP IX Connect Holdings L.P</t>
  </si>
  <si>
    <t>APCS LP*</t>
  </si>
  <si>
    <t>Arcmont SLF II</t>
  </si>
  <si>
    <t>Ardonagh*</t>
  </si>
  <si>
    <t>Ares Capital Europe VI</t>
  </si>
  <si>
    <t>Ares Private Capital Solutions II*</t>
  </si>
  <si>
    <t>Artemis*</t>
  </si>
  <si>
    <t>Astorg VIII</t>
  </si>
  <si>
    <t>Audax Direct Lending Solutions Fund II</t>
  </si>
  <si>
    <t>BCP V DEXKO CO INVEST LP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</si>
  <si>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</si>
  <si>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</si>
  <si>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</si>
  <si>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</si>
  <si>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</si>
  <si>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</si>
  <si>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</si>
  <si>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Co Invest 2023 1 SP</t>
  </si>
  <si>
    <t>Cheyne Real Estate Credit Holdings VII</t>
  </si>
  <si>
    <t>CMPVIIC</t>
  </si>
  <si>
    <t>Crescent Direct Lending III</t>
  </si>
  <si>
    <t>CRUISE.CO</t>
  </si>
  <si>
    <t>CSC TS HOLDINGS L.P</t>
  </si>
  <si>
    <t>DB Sunshine Holdings</t>
  </si>
  <si>
    <t>DIF VII</t>
  </si>
  <si>
    <t>DIF VII CO INVEST PROJECT 1 C.V</t>
  </si>
  <si>
    <t>DIRECT LENDING FUND IV (EUR) SLP</t>
  </si>
  <si>
    <t>Dover Street IX L.P.</t>
  </si>
  <si>
    <t>Elatec GmbH</t>
  </si>
  <si>
    <t>Euromoney*</t>
  </si>
  <si>
    <t>European Camping Group ECG*</t>
  </si>
  <si>
    <t>Fastmarkets*</t>
  </si>
  <si>
    <t>Fitzgerald Fund US LP</t>
  </si>
  <si>
    <t>GIP OAK CO INVEST L.P</t>
  </si>
  <si>
    <t>GTCR Fund XII/A&amp;B LP</t>
  </si>
  <si>
    <t>H.I.G. Advantage Buyout Fund, L.P.</t>
  </si>
  <si>
    <t>HarbourVest Partners Co-Investment Fund IV L.P.</t>
  </si>
  <si>
    <t>Havea*</t>
  </si>
  <si>
    <t>ICG Senior Debt Partners Fund 5 A SCSp</t>
  </si>
  <si>
    <t>IK Small Cap Fund II No.1 SCSp</t>
  </si>
  <si>
    <t>Incline Equity Partners IV, L.P.</t>
  </si>
  <si>
    <t>InnovateMR</t>
  </si>
  <si>
    <t>Insight Venture Partners X, L.P.</t>
  </si>
  <si>
    <t>InterMed Group</t>
  </si>
  <si>
    <t>Investindustrial VII L.P.</t>
  </si>
  <si>
    <t>ISF III Overflow Fund L.P</t>
  </si>
  <si>
    <t>itm8*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</si>
  <si>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</si>
  <si>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</si>
  <si>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</si>
  <si>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</si>
  <si>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</si>
  <si>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</si>
  <si>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</si>
  <si>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</si>
  <si>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THOR CO INVEST LP</t>
  </si>
  <si>
    <t>Klirmark III</t>
  </si>
  <si>
    <t>Klirmark Opportunity Fund IV</t>
  </si>
  <si>
    <t>KSO</t>
  </si>
  <si>
    <t>Lytx, Inc.</t>
  </si>
  <si>
    <t>Magna Legal Services</t>
  </si>
  <si>
    <t>MCP V</t>
  </si>
  <si>
    <t>MIE III Co Investment Fund II S.L.P</t>
  </si>
  <si>
    <t>Monarch MCP VI</t>
  </si>
  <si>
    <t>MTDL</t>
  </si>
  <si>
    <t>Ned Stevens</t>
  </si>
  <si>
    <t>Oak Hill Advisors   OCREDIT</t>
  </si>
  <si>
    <t>Odevo*</t>
  </si>
  <si>
    <t>ORCC III</t>
  </si>
  <si>
    <t>Pamlico Capital IV, L.P.</t>
  </si>
  <si>
    <t>Pantheon Global Secondary VII</t>
  </si>
  <si>
    <t>Paragon Fund III Feeder Limited</t>
  </si>
  <si>
    <t>PCSIII LP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</si>
  <si>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</si>
  <si>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</si>
  <si>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</si>
  <si>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</si>
  <si>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</si>
  <si>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</si>
  <si>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</si>
  <si>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SDP IV</t>
  </si>
  <si>
    <t>SDPIII</t>
  </si>
  <si>
    <t>SLF1</t>
  </si>
  <si>
    <t>Spectrum</t>
  </si>
  <si>
    <t>Sun Capital Partners VII, L.P.</t>
  </si>
  <si>
    <t>TDLIV</t>
  </si>
  <si>
    <t>Thoma Bravo Discover Fund II, L.P.</t>
  </si>
  <si>
    <t>Thor Investment Trust 1</t>
  </si>
  <si>
    <t>Tikehau Direct Lending V</t>
  </si>
  <si>
    <t>U.S. Anesthesia Partners Holdings, Inc.</t>
  </si>
  <si>
    <t>WestView Capital Partners IV, L.P.</t>
  </si>
  <si>
    <t>Windjammer Senior Equity Fund V, L.P.</t>
  </si>
  <si>
    <t>WSREDII</t>
  </si>
  <si>
    <t>סה"כ כתבי אופציה בישראל:</t>
  </si>
  <si>
    <t>ג'י סיטי בע"מ*</t>
  </si>
  <si>
    <t>נוסטרומו אופ*</t>
  </si>
  <si>
    <t>₪ / מט"ח</t>
  </si>
  <si>
    <t>C +USD/-ILS 3.675 03-14 (11)</t>
  </si>
  <si>
    <t>10004365</t>
  </si>
  <si>
    <t>P -USD/+ILS 3.6 03-14 (11)</t>
  </si>
  <si>
    <t>10004364</t>
  </si>
  <si>
    <t>10000643</t>
  </si>
  <si>
    <t>או פי סי אנרגיה</t>
  </si>
  <si>
    <t>10000668</t>
  </si>
  <si>
    <t>בזק</t>
  </si>
  <si>
    <t>10000669</t>
  </si>
  <si>
    <t>10000676</t>
  </si>
  <si>
    <t>10000667</t>
  </si>
  <si>
    <t>10000757</t>
  </si>
  <si>
    <t>10000721</t>
  </si>
  <si>
    <t>10000854</t>
  </si>
  <si>
    <t>+ILS/-USD 3.56 22-01-24 (11) -320</t>
  </si>
  <si>
    <t>10001003</t>
  </si>
  <si>
    <t>10003961</t>
  </si>
  <si>
    <t>+ILS/-USD 3.563 22-01-24 (20) -320</t>
  </si>
  <si>
    <t>10001005</t>
  </si>
  <si>
    <t>+ILS/-USD 3.564 22-01-24 (10) -320</t>
  </si>
  <si>
    <t>10003959</t>
  </si>
  <si>
    <t>+ILS/-USD 3.6527 25-01-24 (12) -333</t>
  </si>
  <si>
    <t>10003972</t>
  </si>
  <si>
    <t>+ILS/-USD 3.6654 23-01-24 (12) -346</t>
  </si>
  <si>
    <t>10000788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</si>
  <si>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</si>
  <si>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</si>
  <si>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</si>
  <si>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</si>
  <si>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</si>
  <si>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</si>
  <si>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</si>
  <si>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</si>
  <si>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</si>
  <si>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</si>
  <si>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</si>
  <si>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</si>
  <si>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</si>
  <si>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</si>
  <si>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</si>
  <si>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</si>
  <si>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</si>
  <si>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</si>
  <si>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</si>
  <si>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</si>
  <si>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</si>
  <si>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</si>
  <si>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</si>
  <si>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</si>
  <si>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</si>
  <si>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</si>
  <si>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</si>
  <si>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</si>
  <si>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</si>
  <si>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10000274</t>
  </si>
  <si>
    <t>10000797</t>
  </si>
  <si>
    <t>+ILS/-USD 3.7697 25-01-24 (10) -308</t>
  </si>
  <si>
    <t>10000265</t>
  </si>
  <si>
    <t>+ILS/-USD 3.77 28-02-24 (11) -340</t>
  </si>
  <si>
    <t>10000801</t>
  </si>
  <si>
    <t>10004077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</si>
  <si>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</si>
  <si>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</si>
  <si>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</si>
  <si>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</si>
  <si>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</si>
  <si>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</si>
  <si>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</si>
  <si>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</si>
  <si>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</si>
  <si>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</si>
  <si>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</si>
  <si>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</si>
  <si>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</si>
  <si>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</si>
  <si>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</si>
  <si>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</si>
  <si>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</si>
  <si>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</si>
  <si>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</si>
  <si>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</si>
  <si>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</si>
  <si>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</si>
  <si>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</si>
  <si>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</si>
  <si>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</si>
  <si>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</si>
  <si>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</si>
  <si>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</si>
  <si>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</si>
  <si>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</si>
  <si>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</si>
  <si>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</si>
  <si>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</si>
  <si>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</si>
  <si>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</si>
  <si>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</si>
  <si>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</si>
  <si>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</si>
  <si>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</si>
  <si>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</si>
  <si>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</si>
  <si>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</si>
  <si>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</si>
  <si>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</si>
  <si>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</si>
  <si>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</si>
  <si>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</si>
  <si>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</si>
  <si>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</si>
  <si>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</si>
  <si>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</si>
  <si>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</si>
  <si>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</si>
  <si>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</si>
  <si>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</si>
  <si>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</si>
  <si>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</si>
  <si>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</si>
  <si>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</si>
  <si>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</si>
  <si>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</si>
  <si>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</si>
  <si>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</si>
  <si>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</si>
  <si>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</si>
  <si>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</si>
  <si>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</si>
  <si>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3.7936 05-03-24 (11) -334</t>
  </si>
  <si>
    <t>10004094</t>
  </si>
  <si>
    <t>+ILS/-USD 3.7943 22-02-24 (10) -337</t>
  </si>
  <si>
    <t>10000279</t>
  </si>
  <si>
    <t>+ILS/-USD 3.8132 26-02-24 (11) -328</t>
  </si>
  <si>
    <t>10004063</t>
  </si>
  <si>
    <t>+ILS/-USD 3.8135 26-02-24 (10) -330</t>
  </si>
  <si>
    <t>10000282</t>
  </si>
  <si>
    <t>+ILS/-USD 3.818 22-02-24 (20) -305</t>
  </si>
  <si>
    <t>10004126</t>
  </si>
  <si>
    <t>+USD/-ILS 3.765 21-02-24 (10) -310</t>
  </si>
  <si>
    <t>10000288</t>
  </si>
  <si>
    <t>+USD/-ILS 3.78 21-02-24 (20) -288</t>
  </si>
  <si>
    <t>10001061</t>
  </si>
  <si>
    <t>+USD/-ILS 3.8055 22-01-24 (10) -235</t>
  </si>
  <si>
    <t>10001057</t>
  </si>
  <si>
    <t>+ILS/-USD 3.6581 03-06-24 (10) -264</t>
  </si>
  <si>
    <t>10004362</t>
  </si>
  <si>
    <t>+ILS/-USD 3.6596 03-06-24 (10) -264</t>
  </si>
  <si>
    <t>10004361</t>
  </si>
  <si>
    <t>+ILS/-USD 3.663 29-05-24 (11) -348</t>
  </si>
  <si>
    <t>10001167</t>
  </si>
  <si>
    <t>+ILS/-USD 3.664 29-05-24 (20) -349</t>
  </si>
  <si>
    <t>10001171</t>
  </si>
  <si>
    <t>+ILS/-USD 3.6652 29-05-24 (12) -348</t>
  </si>
  <si>
    <t>10001169</t>
  </si>
  <si>
    <t>+ILS/-USD 3.6655 22-05-24 (10) -370</t>
  </si>
  <si>
    <t>10004343</t>
  </si>
  <si>
    <t>+ILS/-USD 3.67 23-05-24 (10) -370</t>
  </si>
  <si>
    <t>10000869</t>
  </si>
  <si>
    <t>+ILS/-USD 3.67 23-05-24 (11) -365</t>
  </si>
  <si>
    <t>10001159</t>
  </si>
  <si>
    <t>+ILS/-USD 3.67 23-05-24 (20) -368</t>
  </si>
  <si>
    <t>10001161</t>
  </si>
  <si>
    <t>+ILS/-USD 3.671 16-05-24 (94) -365</t>
  </si>
  <si>
    <t>10004295</t>
  </si>
  <si>
    <t>+ILS/-USD 3.6725 16-05-24 (12) -375</t>
  </si>
  <si>
    <t>10001144</t>
  </si>
  <si>
    <t>+ILS/-USD 3.6738 16-05-24 (10) -372</t>
  </si>
  <si>
    <t>10000858</t>
  </si>
  <si>
    <t>10004291</t>
  </si>
  <si>
    <t>+ILS/-USD 3.6747 16-05-24 (11) -373</t>
  </si>
  <si>
    <t>10004293</t>
  </si>
  <si>
    <t>10000860</t>
  </si>
  <si>
    <t>+ILS/-USD 3.681 03-06-24 (10) -313</t>
  </si>
  <si>
    <t>10004359</t>
  </si>
  <si>
    <t>+ILS/-USD 3.6827 13-05-24 (11) -373</t>
  </si>
  <si>
    <t>10004285</t>
  </si>
  <si>
    <t>10000856</t>
  </si>
  <si>
    <t>+ILS/-USD 3.684 30-05-24 (12) -310</t>
  </si>
  <si>
    <t>10004355</t>
  </si>
  <si>
    <t>+ILS/-USD 3.6845 30-05-24 (20) -310</t>
  </si>
  <si>
    <t>10004357</t>
  </si>
  <si>
    <t>+ILS/-USD 3.686 13-05-24 (94) -380</t>
  </si>
  <si>
    <t>10004283</t>
  </si>
  <si>
    <t>+ILS/-USD 3.69 21-05-24 (11) -368</t>
  </si>
  <si>
    <t>10000864</t>
  </si>
  <si>
    <t>10004306</t>
  </si>
  <si>
    <t>+ILS/-USD 3.69 21-05-24 (12) -371</t>
  </si>
  <si>
    <t>10001148</t>
  </si>
  <si>
    <t>+ILS/-USD 3.69 21-05-24 (20) -370</t>
  </si>
  <si>
    <t>10001150</t>
  </si>
  <si>
    <t>10004308</t>
  </si>
  <si>
    <t>+ILS/-USD 3.69 21-05-24 (98) -371</t>
  </si>
  <si>
    <t>10004310</t>
  </si>
  <si>
    <t>+ILS/-USD 3.6902 21-05-24 (10) -368</t>
  </si>
  <si>
    <t>10000131</t>
  </si>
  <si>
    <t>+ILS/-USD 3.6907 16-05-24 (10) -353</t>
  </si>
  <si>
    <t>10004312</t>
  </si>
  <si>
    <t>+ILS/-USD 3.693 13-05-24 (20) -312</t>
  </si>
  <si>
    <t>10001173</t>
  </si>
  <si>
    <t>+ILS/-USD 3.6938 20-05-24 (10) -372</t>
  </si>
  <si>
    <t>10004298</t>
  </si>
  <si>
    <t>10004302</t>
  </si>
  <si>
    <t>+ILS/-USD 3.694 20-05-24 (12) -331</t>
  </si>
  <si>
    <t>10004349</t>
  </si>
  <si>
    <t>+ILS/-USD 3.6947 20-05-24 (11) -373</t>
  </si>
  <si>
    <t>10000862</t>
  </si>
  <si>
    <t>10004300</t>
  </si>
  <si>
    <t>+ILS/-USD 3.6949 09-05-24 (10) -336</t>
  </si>
  <si>
    <t>10004314</t>
  </si>
  <si>
    <t>+ILS/-USD 3.696 20-05-24 (94) -370</t>
  </si>
  <si>
    <t>10004304</t>
  </si>
  <si>
    <t>+ILS/-USD 3.7011 22-05-24 (98) -369</t>
  </si>
  <si>
    <t>10004333</t>
  </si>
  <si>
    <t>+ILS/-USD 3.71 22-05-24 (20) -364</t>
  </si>
  <si>
    <t>10004331</t>
  </si>
  <si>
    <t>10001157</t>
  </si>
  <si>
    <t>+ILS/-USD 3.7133 22-05-24 (10) -362</t>
  </si>
  <si>
    <t>10004327</t>
  </si>
  <si>
    <t>+ILS/-USD 3.7158 22-05-24 (11) -362</t>
  </si>
  <si>
    <t>10001153</t>
  </si>
  <si>
    <t>10000867</t>
  </si>
  <si>
    <t>+ILS/-USD 3.716 22-05-24 (12) -360</t>
  </si>
  <si>
    <t>10001155</t>
  </si>
  <si>
    <t>10004329</t>
  </si>
  <si>
    <t>+ILS/-USD 3.7377 08-05-24 (10) -373</t>
  </si>
  <si>
    <t>10004279</t>
  </si>
  <si>
    <t>+ILS/-USD 3.7382 08-05-24 (20) -378</t>
  </si>
  <si>
    <t>10004272</t>
  </si>
  <si>
    <t>10000851</t>
  </si>
  <si>
    <t>+ILS/-USD 3.74 09-05-24 (11) -368</t>
  </si>
  <si>
    <t>10000853</t>
  </si>
  <si>
    <t>+ILS/-USD 3.743 08-05-24 (10) -373</t>
  </si>
  <si>
    <t>10004276</t>
  </si>
  <si>
    <t>+ILS/-USD 3.7431 09-05-24 (12) -369</t>
  </si>
  <si>
    <t>10004281</t>
  </si>
  <si>
    <t>+ILS/-USD 3.744 08-05-24 (12) -376</t>
  </si>
  <si>
    <t>10004270</t>
  </si>
  <si>
    <t>+ILS/-USD 3.79 17-04-24 (11) -383</t>
  </si>
  <si>
    <t>10000845</t>
  </si>
  <si>
    <t>+ILS/-USD 3.7918 17-04-24 (12) -382</t>
  </si>
  <si>
    <t>10001132</t>
  </si>
  <si>
    <t>+ILS/-USD 3.793 17-04-24 (20) -383</t>
  </si>
  <si>
    <t>10001134</t>
  </si>
  <si>
    <t>+ILS/-USD 3.796 13-03-24 (12) -340</t>
  </si>
  <si>
    <t>10004129</t>
  </si>
  <si>
    <t>+ILS/-USD 3.806 07-05-24 (12) -400</t>
  </si>
  <si>
    <t>10001139</t>
  </si>
  <si>
    <t>10004268</t>
  </si>
  <si>
    <t>+ILS/-USD 3.81 07-05-24 (10) -398</t>
  </si>
  <si>
    <t>10004266</t>
  </si>
  <si>
    <t>+ILS/-USD 3.81 07-05-24 (11) -397</t>
  </si>
  <si>
    <t>10000849</t>
  </si>
  <si>
    <t>+ILS/-USD 3.81 07-05-24 (20) -397</t>
  </si>
  <si>
    <t>10001141</t>
  </si>
  <si>
    <t>+ILS/-USD 3.8146 18-04-24 (20) -394</t>
  </si>
  <si>
    <t>10004244</t>
  </si>
  <si>
    <t>+ILS/-USD 3.8156 18-04-24 (11) -394</t>
  </si>
  <si>
    <t>10004242</t>
  </si>
  <si>
    <t>+ILS/-USD 3.816 06-05-24 (12) -415</t>
  </si>
  <si>
    <t>10000847</t>
  </si>
  <si>
    <t>10004260</t>
  </si>
  <si>
    <t>+ILS/-USD 3.8165 18-04-24 (98) -395</t>
  </si>
  <si>
    <t>10004246</t>
  </si>
  <si>
    <t>+ILS/-USD 3.819 06-05-24 (10) -410</t>
  </si>
  <si>
    <t>10004256</t>
  </si>
  <si>
    <t>+ILS/-USD 3.824 06-05-24 (11) -410</t>
  </si>
  <si>
    <t>10004258</t>
  </si>
  <si>
    <t>10001136</t>
  </si>
  <si>
    <t>+ILS/-USD 3.829 06-05-24 (98) -410</t>
  </si>
  <si>
    <t>10004262</t>
  </si>
  <si>
    <t>+ILS/-USD 3.843 19-03-24 (10) -340</t>
  </si>
  <si>
    <t>10000843</t>
  </si>
  <si>
    <t>+ILS/-USD 3.843 19-03-24 (11) -340</t>
  </si>
  <si>
    <t>10004238</t>
  </si>
  <si>
    <t>+ILS/-USD 3.846 19-03-24 (20) -340</t>
  </si>
  <si>
    <t>10004240</t>
  </si>
  <si>
    <t>+ILS/-USD 3.8652 08-02-24 (12) -248</t>
  </si>
  <si>
    <t>10001125</t>
  </si>
  <si>
    <t>10004229</t>
  </si>
  <si>
    <t>+ILS/-USD 3.8653 08-02-24 (11) -247</t>
  </si>
  <si>
    <t>10004231</t>
  </si>
  <si>
    <t>+ILS/-USD 3.866 08-02-24 (20) -240</t>
  </si>
  <si>
    <t>10000839</t>
  </si>
  <si>
    <t>10004233</t>
  </si>
  <si>
    <t>+ILS/-USD 3.8683 08-02-24 (93) -247</t>
  </si>
  <si>
    <t>10000841</t>
  </si>
  <si>
    <t>+ILS/-USD 3.917 14-02-24 (11) -315</t>
  </si>
  <si>
    <t>10004154</t>
  </si>
  <si>
    <t>+ILS/-USD 3.923 25-01-24 (20) -281</t>
  </si>
  <si>
    <t>10004156</t>
  </si>
  <si>
    <t>+ILS/-USD 3.9254 25-01-24 (10) -276</t>
  </si>
  <si>
    <t>10004152</t>
  </si>
  <si>
    <t>+ILS/-USD 3.9262 25-01-24 (11) -288</t>
  </si>
  <si>
    <t>10004168</t>
  </si>
  <si>
    <t>+ILS/-USD 3.9325 29-01-24 (10) -315</t>
  </si>
  <si>
    <t>10004169</t>
  </si>
  <si>
    <t>+ILS/-USD 3.9335 11-01-24 (94) -255</t>
  </si>
  <si>
    <t>10004164</t>
  </si>
  <si>
    <t>+ILS/-USD 3.934 11-01-24 (11) -250</t>
  </si>
  <si>
    <t>10000813</t>
  </si>
  <si>
    <t>10004160</t>
  </si>
  <si>
    <t>+ILS/-USD 3.934 11-01-24 (12) -257</t>
  </si>
  <si>
    <t>10004162</t>
  </si>
  <si>
    <t>+ILS/-USD 3.936 11-01-24 (10) -250</t>
  </si>
  <si>
    <t>10004158</t>
  </si>
  <si>
    <t>+ILS/-USD 3.9368 11-01-24 (20) -252</t>
  </si>
  <si>
    <t>10001082</t>
  </si>
  <si>
    <t>10000815</t>
  </si>
  <si>
    <t>+ILS/-USD 3.9575 17-01-24 (10) -315</t>
  </si>
  <si>
    <t>10004171</t>
  </si>
  <si>
    <t>+ILS/-USD 3.959 17-01-24 (11) -290</t>
  </si>
  <si>
    <t>10000819</t>
  </si>
  <si>
    <t>+ILS/-USD 3.9762 24-01-24 (20) -238</t>
  </si>
  <si>
    <t>10004183</t>
  </si>
  <si>
    <t>+ILS/-USD 3.9805 19-03-24 (11) -375</t>
  </si>
  <si>
    <t>10000835</t>
  </si>
  <si>
    <t>+ILS/-USD 3.9825 14-02-24 (94) -325</t>
  </si>
  <si>
    <t>10004187</t>
  </si>
  <si>
    <t>+ILS/-USD 3.983 19-03-24 (20) -379</t>
  </si>
  <si>
    <t>10004221</t>
  </si>
  <si>
    <t>+ILS/-USD 3.9835 28-02-24 (11) -315</t>
  </si>
  <si>
    <t>10000837</t>
  </si>
  <si>
    <t>10001121</t>
  </si>
  <si>
    <t>+ILS/-USD 3.9875 14-02-24 (11) -325</t>
  </si>
  <si>
    <t>10004185</t>
  </si>
  <si>
    <t>10000823</t>
  </si>
  <si>
    <t>+ILS/-USD 3.99 14-02-24 (20) -324</t>
  </si>
  <si>
    <t>10001094</t>
  </si>
  <si>
    <t>+ILS/-USD 3.992 24-01-24 (10) -268</t>
  </si>
  <si>
    <t>10004173</t>
  </si>
  <si>
    <t>+ILS/-USD 3.9925 24-01-24 (11) -275</t>
  </si>
  <si>
    <t>10004175</t>
  </si>
  <si>
    <t>10000821</t>
  </si>
  <si>
    <t>+ILS/-USD 4 24-01-24 (12) -277</t>
  </si>
  <si>
    <t>10004177</t>
  </si>
  <si>
    <t>10001092</t>
  </si>
  <si>
    <t>+ILS/-USD 4.002 31-01-24 (12) -312</t>
  </si>
  <si>
    <t>10004189</t>
  </si>
  <si>
    <t>+ILS/-USD 4.002 31-01-24 (20) -308</t>
  </si>
  <si>
    <t>10004191</t>
  </si>
  <si>
    <t>+ILS/-USD 4.0083 14-03-24 (11) -417</t>
  </si>
  <si>
    <t>10000828</t>
  </si>
  <si>
    <t>10004201</t>
  </si>
  <si>
    <t>10001104</t>
  </si>
  <si>
    <t>+ILS/-USD 4.02 14-03-24 (12) -415</t>
  </si>
  <si>
    <t>10001114</t>
  </si>
  <si>
    <t>+ILS/-USD 4.02 14-03-24 (12) -420</t>
  </si>
  <si>
    <t>10004198</t>
  </si>
  <si>
    <t>+ILS/-USD 4.021 07-02-24 (10) -306</t>
  </si>
  <si>
    <t>10000826</t>
  </si>
  <si>
    <t>10000301</t>
  </si>
  <si>
    <t>+ILS/-USD 4.021 14-03-24 (12) -374</t>
  </si>
  <si>
    <t>10004216</t>
  </si>
  <si>
    <t>+ILS/-USD 4.0235 07-02-24 (20) -305</t>
  </si>
  <si>
    <t>10000129</t>
  </si>
  <si>
    <t>+ILS/-USD 4.028 07-02-24 (11) -310</t>
  </si>
  <si>
    <t>10004196</t>
  </si>
  <si>
    <t>+ILS/-USD 4.03 07-02-24 (10) -310</t>
  </si>
  <si>
    <t>10000299</t>
  </si>
  <si>
    <t>+ILS/-USD 4.0321 06-02-24 (10) -299</t>
  </si>
  <si>
    <t>10000830</t>
  </si>
  <si>
    <t>+ILS/-USD 4.0322 06-02-24 (11) -298</t>
  </si>
  <si>
    <t>10001112</t>
  </si>
  <si>
    <t>10000832</t>
  </si>
  <si>
    <t>+ILS/-USD 4.0342 06-02-24 (20) -298</t>
  </si>
  <si>
    <t>10001117</t>
  </si>
  <si>
    <t>+ILS/-USD 4.035 06-02-24 (98) -300</t>
  </si>
  <si>
    <t>10004209</t>
  </si>
  <si>
    <t>+USD/-ILS 3.6215 08-02-24 (12) -35</t>
  </si>
  <si>
    <t>10001178</t>
  </si>
  <si>
    <t>+USD/-ILS 3.623 24-01-24 (12) -20</t>
  </si>
  <si>
    <t>10001176</t>
  </si>
  <si>
    <t>+USD/-ILS 3.6742 28-02-24 (10) -148</t>
  </si>
  <si>
    <t>10000334</t>
  </si>
  <si>
    <t>+USD/-ILS 3.6745 26-02-24 (10) -145</t>
  </si>
  <si>
    <t>10000332</t>
  </si>
  <si>
    <t>+USD/-ILS 3.675 22-02-24 (10) -140</t>
  </si>
  <si>
    <t>10000330</t>
  </si>
  <si>
    <t>+USD/-ILS 3.6755 21-02-24 (10) -135</t>
  </si>
  <si>
    <t>10000328</t>
  </si>
  <si>
    <t>+USD/-ILS 3.681 25-01-24 (10) -80</t>
  </si>
  <si>
    <t>10000326</t>
  </si>
  <si>
    <t>+USD/-ILS 3.6982 21-02-24 (10) -153</t>
  </si>
  <si>
    <t>10000317</t>
  </si>
  <si>
    <t>+USD/-ILS 3.8589 07-02-24 (10) -192</t>
  </si>
  <si>
    <t>10000310</t>
  </si>
  <si>
    <t>+USD/-ILS 4.0005 25-01-24 (10) -215</t>
  </si>
  <si>
    <t>10000309</t>
  </si>
  <si>
    <t>+USD/-ILS 4.0413 25-01-24 (10) -242</t>
  </si>
  <si>
    <t>10000307</t>
  </si>
  <si>
    <t>+ILS/-USD 3.6791 28-05-24 (10) -279</t>
  </si>
  <si>
    <t>10000049</t>
  </si>
  <si>
    <t>+USD/-ILS 3.6536 28-05-24 (10) -344</t>
  </si>
  <si>
    <t>10000046</t>
  </si>
  <si>
    <t>+USD/-ILS 3.6895 28-05-24 (10) -330</t>
  </si>
  <si>
    <t>10000048</t>
  </si>
  <si>
    <t>+USD/-ILS 3.6922 28-05-24 (10) -328</t>
  </si>
  <si>
    <t>10000047</t>
  </si>
  <si>
    <t>+USD/-EUR 1.11079 10-01-24 (10) +112.9</t>
  </si>
  <si>
    <t>10000253</t>
  </si>
  <si>
    <t>10003867</t>
  </si>
  <si>
    <t>10000979</t>
  </si>
  <si>
    <t>+AUD/-USD 0.64482 16-01-24 (10) +34.2</t>
  </si>
  <si>
    <t>10004021</t>
  </si>
  <si>
    <t>+AUD/-USD 0.64582 16-01-24 (10) +34.2</t>
  </si>
  <si>
    <t>10004022</t>
  </si>
  <si>
    <t>+AUD/-USD 0.64975 16-01-24 (10) +34.5</t>
  </si>
  <si>
    <t>10000019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</si>
  <si>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</si>
  <si>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</si>
  <si>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</si>
  <si>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</si>
  <si>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</si>
  <si>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</si>
  <si>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1.1063 10-01-24 (10) +107</t>
  </si>
  <si>
    <t>10000258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</si>
  <si>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</si>
  <si>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</si>
  <si>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</si>
  <si>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</si>
  <si>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</si>
  <si>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</si>
  <si>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</si>
  <si>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</si>
  <si>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</si>
  <si>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</si>
  <si>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</si>
  <si>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</si>
  <si>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</si>
  <si>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</si>
  <si>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</si>
  <si>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</si>
  <si>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</si>
  <si>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</si>
  <si>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</si>
  <si>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</si>
  <si>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</si>
  <si>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</si>
  <si>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</si>
  <si>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</si>
  <si>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</si>
  <si>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</si>
  <si>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</si>
  <si>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</si>
  <si>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</si>
  <si>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</si>
  <si>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0.68695 16-01-24 (10) +34.5</t>
  </si>
  <si>
    <t>10000015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</si>
  <si>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</si>
  <si>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</si>
  <si>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</si>
  <si>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</si>
  <si>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</si>
  <si>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</si>
  <si>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+USD/-EUR 1.06675 04-03-24 (10) +79.5</t>
  </si>
  <si>
    <t>10004122</t>
  </si>
  <si>
    <t>+USD/-EUR 1.067 04-03-24 (12) +79</t>
  </si>
  <si>
    <t>10004113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</si>
  <si>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</si>
  <si>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</si>
  <si>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</si>
  <si>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</si>
  <si>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</si>
  <si>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</si>
  <si>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</si>
  <si>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10001043</t>
  </si>
  <si>
    <t>10000284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</si>
  <si>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</si>
  <si>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</si>
  <si>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</si>
  <si>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</si>
  <si>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</si>
  <si>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</si>
  <si>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</si>
  <si>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10004090</t>
  </si>
  <si>
    <t>10001049</t>
  </si>
  <si>
    <t>+USD/-EUR 1.08345 25-03-24 (20) +98.5</t>
  </si>
  <si>
    <t>10001051</t>
  </si>
  <si>
    <t>+USD/-EUR 1.0835 25-03-24 (12) +98</t>
  </si>
  <si>
    <t>10004092</t>
  </si>
  <si>
    <t>+USD/-EUR 1.0919 27-02-24 (10) +106</t>
  </si>
  <si>
    <t>10004011</t>
  </si>
  <si>
    <t>+USD/-EUR 1.11352 27-02-24 (10) +111</t>
  </si>
  <si>
    <t>10001019</t>
  </si>
  <si>
    <t>+USD/-EUR 1.11501 27-02-24 (20) +110.1</t>
  </si>
  <si>
    <t>10003983</t>
  </si>
  <si>
    <t>10001021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</si>
  <si>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</si>
  <si>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</si>
  <si>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</si>
  <si>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</si>
  <si>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</si>
  <si>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</si>
  <si>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</si>
  <si>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</si>
  <si>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</si>
  <si>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10003935</t>
  </si>
  <si>
    <t>10001001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</si>
  <si>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</si>
  <si>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</si>
  <si>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</si>
  <si>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</si>
  <si>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</si>
  <si>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</si>
  <si>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</si>
  <si>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</si>
  <si>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</si>
  <si>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</si>
  <si>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</si>
  <si>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</si>
  <si>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</si>
  <si>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</si>
  <si>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</si>
  <si>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</si>
  <si>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</si>
  <si>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</si>
  <si>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</si>
  <si>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</si>
  <si>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</si>
  <si>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</si>
  <si>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</si>
  <si>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+EUR/-USD 1.07864 18-01-24 (10) +36.4</t>
  </si>
  <si>
    <t>10004236</t>
  </si>
  <si>
    <t>+EUR/-USD 1.10086 10-01-24 (10) +21.6</t>
  </si>
  <si>
    <t>10001162</t>
  </si>
  <si>
    <t>10000320</t>
  </si>
  <si>
    <t>+EUR/-USD 1.103235 04-03-24 (10) +45.35</t>
  </si>
  <si>
    <t>10000322</t>
  </si>
  <si>
    <t>10001163</t>
  </si>
  <si>
    <t>+GBP/-USD 1.2188 11-01-24 (10) +8</t>
  </si>
  <si>
    <t>10001086</t>
  </si>
  <si>
    <t>+GBP/-USD 1.2193 11-03-24 (10) +13</t>
  </si>
  <si>
    <t>10001088</t>
  </si>
  <si>
    <t>+JPY/-USD 146.89 16-01-24 (20) -226</t>
  </si>
  <si>
    <t>10004167</t>
  </si>
  <si>
    <t>+JPY/-USD 147.04 16-01-24 (11) -259</t>
  </si>
  <si>
    <t>10004127</t>
  </si>
  <si>
    <t>+JPY/-USD 147.12 16-01-24 (20) -260</t>
  </si>
  <si>
    <t>10004130</t>
  </si>
  <si>
    <t>+JPY/-USD 147.887 16-01-24 (10) -192.3</t>
  </si>
  <si>
    <t>10004219</t>
  </si>
  <si>
    <t>+USD/-AUD 0.65797 16-01-24 (10) +7.7</t>
  </si>
  <si>
    <t>10004351</t>
  </si>
  <si>
    <t>+USD/-CAD 1.36025 22-01-24 (11) -8.5</t>
  </si>
  <si>
    <t>10004352</t>
  </si>
  <si>
    <t>+USD/-EUR 1.0682 25-03-24 (12) +82</t>
  </si>
  <si>
    <t>10001079</t>
  </si>
  <si>
    <t>+USD/-EUR 1.0683 03-04-24 (20) +73</t>
  </si>
  <si>
    <t>10004225</t>
  </si>
  <si>
    <t>+USD/-EUR 1.0688 03-04-24 (10) +73</t>
  </si>
  <si>
    <t>10004223</t>
  </si>
  <si>
    <t>10001123</t>
  </si>
  <si>
    <t>+USD/-EUR 1.0845 03-04-24 (10) +55</t>
  </si>
  <si>
    <t>10001174</t>
  </si>
  <si>
    <t>+USD/-EUR 1.09035 10-01-24 (10) +11.5</t>
  </si>
  <si>
    <t>10004360</t>
  </si>
  <si>
    <t>+USD/-EUR 1.09635 10-01-24 (20) +9.5</t>
  </si>
  <si>
    <t>10004369</t>
  </si>
  <si>
    <t>+USD/-EUR 1.09725 10-01-24 (20) +9.5</t>
  </si>
  <si>
    <t>10004368</t>
  </si>
  <si>
    <t>+USD/-EUR 1.1105 02-01-24 (10) +0</t>
  </si>
  <si>
    <t>10004377</t>
  </si>
  <si>
    <t>+USD/-EUR 1.1115 02-01-24 (10) +0</t>
  </si>
  <si>
    <t>10004376</t>
  </si>
  <si>
    <t>+USD/-GBP 1.268098 11-03-24 (11) +5.98</t>
  </si>
  <si>
    <t>10004370</t>
  </si>
  <si>
    <t>+USD/-GBP 1.26925 11-03-24 (20) +5.5</t>
  </si>
  <si>
    <t>10004371</t>
  </si>
  <si>
    <t>+USD/-JPY 146.26 16-01-24 (12) -127</t>
  </si>
  <si>
    <t>10004296</t>
  </si>
  <si>
    <t>+USD/-JPY 146.44 16-01-24 (12) -127</t>
  </si>
  <si>
    <t>10004289</t>
  </si>
  <si>
    <t>+USD/-JPY 146.52 16-01-24 (10) -127</t>
  </si>
  <si>
    <t>10004288</t>
  </si>
  <si>
    <t>+USD/-JPY 147.12 16-01-24 (10) -132</t>
  </si>
  <si>
    <t>10004287</t>
  </si>
  <si>
    <t>+USD/-JPY 147.15 16-01-24 (11) -132</t>
  </si>
  <si>
    <t>10004286</t>
  </si>
  <si>
    <t>+USD/-JPY 148.01 16-01-24 (20) -122</t>
  </si>
  <si>
    <t>10004313</t>
  </si>
  <si>
    <t>+USD/-JPY 148.215 16-01-24 (20) -121.5</t>
  </si>
  <si>
    <t>10004311</t>
  </si>
  <si>
    <t>+USD/-JPY 135.623 16-01-24 (10) -393.5</t>
  </si>
  <si>
    <t>10000028</t>
  </si>
  <si>
    <t>SW1228__3.2/TELBOR3M_2</t>
  </si>
  <si>
    <t>SW1228__3.205/TELBOR3M</t>
  </si>
  <si>
    <t>10000045</t>
  </si>
  <si>
    <t>SW1228__3.28/TELBOR3M</t>
  </si>
  <si>
    <t>10000044</t>
  </si>
  <si>
    <t>SPTR TRS</t>
  </si>
  <si>
    <t>10003491</t>
  </si>
  <si>
    <t>TOPIX TOTAL RETURN INDEX JPY</t>
  </si>
  <si>
    <t>10003492</t>
  </si>
  <si>
    <t>BXTRNIFT</t>
  </si>
  <si>
    <t>10003757</t>
  </si>
  <si>
    <t>10003756</t>
  </si>
  <si>
    <t>10003789</t>
  </si>
  <si>
    <t>10003992</t>
  </si>
  <si>
    <t>SZCOMP</t>
  </si>
  <si>
    <t>10003957</t>
  </si>
  <si>
    <t>ISHARES IBOXX INV GR CORP BD</t>
  </si>
  <si>
    <t>10001151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</si>
  <si>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</si>
  <si>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</si>
  <si>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</si>
  <si>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</si>
  <si>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</si>
  <si>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</si>
  <si>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</si>
  <si>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</si>
  <si>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</si>
  <si>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</si>
  <si>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בנק לאומי לישראל בע"מ</t>
  </si>
  <si>
    <t>34810000</t>
  </si>
  <si>
    <t>34110000</t>
  </si>
  <si>
    <t>בנק מזרחי טפחות בע"מ</t>
  </si>
  <si>
    <t>30120000</t>
  </si>
  <si>
    <t>32011000</t>
  </si>
  <si>
    <t>31211000</t>
  </si>
  <si>
    <t>30211000</t>
  </si>
  <si>
    <t>30311000</t>
  </si>
  <si>
    <t>32012000</t>
  </si>
  <si>
    <t>30312000</t>
  </si>
  <si>
    <t>30212000</t>
  </si>
  <si>
    <t>31712000</t>
  </si>
  <si>
    <t>31112000</t>
  </si>
  <si>
    <t>32610000</t>
  </si>
  <si>
    <t>34510000</t>
  </si>
  <si>
    <t>33810000</t>
  </si>
  <si>
    <t>34610000</t>
  </si>
  <si>
    <t>31710000</t>
  </si>
  <si>
    <t>30710000</t>
  </si>
  <si>
    <t>34710000</t>
  </si>
  <si>
    <t>31410000</t>
  </si>
  <si>
    <t>30910000</t>
  </si>
  <si>
    <t>34010000</t>
  </si>
  <si>
    <t>30810000</t>
  </si>
  <si>
    <t>33820000</t>
  </si>
  <si>
    <t>31720000</t>
  </si>
  <si>
    <t>32020000</t>
  </si>
  <si>
    <t>34020000</t>
  </si>
  <si>
    <t>30820000</t>
  </si>
  <si>
    <t>34520000</t>
  </si>
  <si>
    <t>31120000</t>
  </si>
  <si>
    <t>31220000</t>
  </si>
  <si>
    <t>JP MORGAN</t>
  </si>
  <si>
    <t>31785000</t>
  </si>
  <si>
    <t>32085000</t>
  </si>
  <si>
    <t>30385000</t>
  </si>
  <si>
    <t>דירוג פנימי</t>
  </si>
  <si>
    <t>לא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</si>
  <si>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</si>
  <si>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</si>
  <si>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</si>
  <si>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</si>
  <si>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</si>
  <si>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</si>
  <si>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</si>
  <si>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</si>
  <si>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</si>
  <si>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</si>
  <si>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</si>
  <si>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</si>
  <si>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</si>
  <si>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</si>
  <si>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</si>
  <si>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</si>
  <si>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</si>
  <si>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</si>
  <si>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40999</t>
  </si>
  <si>
    <t>14760843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</si>
  <si>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</si>
  <si>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</si>
  <si>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</si>
  <si>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</si>
  <si>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</si>
  <si>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</si>
  <si>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</si>
  <si>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</si>
  <si>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</si>
  <si>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</si>
  <si>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</si>
  <si>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</si>
  <si>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</si>
  <si>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</si>
  <si>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</si>
  <si>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</si>
  <si>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</si>
  <si>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</si>
  <si>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</si>
  <si>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</si>
  <si>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</si>
  <si>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</si>
  <si>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</si>
  <si>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</si>
  <si>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</si>
  <si>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</si>
  <si>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</si>
  <si>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</si>
  <si>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</si>
  <si>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</si>
  <si>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</si>
  <si>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</si>
  <si>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</si>
  <si>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</si>
  <si>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</si>
  <si>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</si>
  <si>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</si>
  <si>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</si>
  <si>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</si>
  <si>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</si>
  <si>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</si>
  <si>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</si>
  <si>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</si>
  <si>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</si>
  <si>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</si>
  <si>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</si>
  <si>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</si>
  <si>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</si>
  <si>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</si>
  <si>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</si>
  <si>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</si>
  <si>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</si>
  <si>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</si>
  <si>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</si>
  <si>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</si>
  <si>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</si>
  <si>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</si>
  <si>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</si>
  <si>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</si>
  <si>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</si>
  <si>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</si>
  <si>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</si>
  <si>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</si>
  <si>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90000180</t>
  </si>
  <si>
    <t>90000150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</si>
  <si>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</si>
  <si>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</si>
  <si>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</si>
  <si>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</si>
  <si>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</si>
  <si>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</si>
  <si>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</si>
  <si>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</si>
  <si>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</si>
  <si>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74006220</t>
  </si>
  <si>
    <t>74106000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</si>
  <si>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</si>
  <si>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</si>
  <si>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</si>
  <si>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</si>
  <si>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</si>
  <si>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</si>
  <si>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</si>
  <si>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</si>
  <si>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</si>
  <si>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</si>
  <si>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</si>
  <si>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</si>
  <si>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</si>
  <si>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</si>
  <si>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</si>
  <si>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</si>
  <si>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</si>
  <si>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</si>
  <si>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</si>
  <si>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90840120</t>
  </si>
  <si>
    <t>14760844</t>
  </si>
  <si>
    <t>14811160</t>
  </si>
  <si>
    <t>90136004</t>
  </si>
  <si>
    <t>8170011</t>
  </si>
  <si>
    <t>8170012</t>
  </si>
  <si>
    <t>8170013</t>
  </si>
  <si>
    <t>8170014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</si>
  <si>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</si>
  <si>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</si>
  <si>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</si>
  <si>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</si>
  <si>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</si>
  <si>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</si>
  <si>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</si>
  <si>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</si>
  <si>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</si>
  <si>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</si>
  <si>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</si>
  <si>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</si>
  <si>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</si>
  <si>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</si>
  <si>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</si>
  <si>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</si>
  <si>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</si>
  <si>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</si>
  <si>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</si>
  <si>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</si>
  <si>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</si>
  <si>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</si>
  <si>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</si>
  <si>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</si>
  <si>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</si>
  <si>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</si>
  <si>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</si>
  <si>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</si>
  <si>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</si>
  <si>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</si>
  <si>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</si>
  <si>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</si>
  <si>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</si>
  <si>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</si>
  <si>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</si>
  <si>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</si>
  <si>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</si>
  <si>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</si>
  <si>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</si>
  <si>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</si>
  <si>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90000104</t>
  </si>
  <si>
    <t>90000110</t>
  </si>
  <si>
    <t>90000111</t>
  </si>
  <si>
    <t>90000112</t>
  </si>
  <si>
    <t>90000113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</si>
  <si>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</si>
  <si>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</si>
  <si>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</si>
  <si>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</si>
  <si>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</si>
  <si>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</si>
  <si>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</si>
  <si>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</si>
  <si>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</si>
  <si>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</si>
  <si>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90000005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</si>
  <si>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</si>
  <si>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</si>
  <si>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</si>
  <si>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</si>
  <si>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</si>
  <si>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</si>
  <si>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</si>
  <si>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</si>
  <si>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</si>
  <si>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</si>
  <si>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</si>
  <si>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</si>
  <si>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</si>
  <si>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</si>
  <si>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</si>
  <si>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</si>
  <si>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</si>
  <si>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</si>
  <si>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508309</t>
  </si>
  <si>
    <t>Office REITs</t>
  </si>
  <si>
    <t>464740</t>
  </si>
  <si>
    <t>491862</t>
  </si>
  <si>
    <t>491863</t>
  </si>
  <si>
    <t>491864</t>
  </si>
  <si>
    <t>Diversified Consumer Services</t>
  </si>
  <si>
    <t>469140</t>
  </si>
  <si>
    <t>95004024</t>
  </si>
  <si>
    <t>Residential REITs</t>
  </si>
  <si>
    <t>Communications Equipment</t>
  </si>
  <si>
    <t>Gas Utilities</t>
  </si>
  <si>
    <t>נדלן באר טוביה (מרלוג)</t>
  </si>
  <si>
    <t>באר טוביה</t>
  </si>
  <si>
    <t>אגח הפחתת שווי ניירות חסומים</t>
  </si>
  <si>
    <t>259026600</t>
  </si>
  <si>
    <t>מניות הפחתת שווי ניירות חסומים</t>
  </si>
  <si>
    <t>112239100</t>
  </si>
  <si>
    <t>מגדל מקפת קרנות פנסיה וקופות גמל בע"מ</t>
  </si>
  <si>
    <t>אפיק מובטח תשואה</t>
  </si>
  <si>
    <t>capsule</t>
  </si>
  <si>
    <t>סה"כ מוצרים מובנים</t>
  </si>
  <si>
    <t>סה"כ  פקדונות מעל 3 חודשים</t>
  </si>
  <si>
    <t>סה"כ השקעה בחברות מוחזקות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</si>
  <si>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</si>
  <si>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</si>
  <si>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</si>
  <si>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</si>
  <si>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Real Estate</t>
  </si>
  <si>
    <t>Capital Goods</t>
  </si>
  <si>
    <t>Automobiles &amp; Components</t>
  </si>
  <si>
    <t>Diversified Financials</t>
  </si>
  <si>
    <t>Consumer Durables &amp; Apparel</t>
  </si>
  <si>
    <t>ENERGY</t>
  </si>
  <si>
    <t>UTILITIES</t>
  </si>
  <si>
    <t>Commercial &amp; Professional Services</t>
  </si>
  <si>
    <t>Software &amp; Services</t>
  </si>
  <si>
    <t>TELECOMMUNICATION SERVICES</t>
  </si>
  <si>
    <t>Health Care Equipment &amp; Services</t>
  </si>
  <si>
    <t>Pharmaceuticals &amp; Biotechnology</t>
  </si>
  <si>
    <t>Technology Hardware &amp; Equipment</t>
  </si>
  <si>
    <t>Retailing</t>
  </si>
  <si>
    <t>Transportation</t>
  </si>
  <si>
    <t>Silverfort</t>
  </si>
  <si>
    <t>Accelmed Growth Partners</t>
  </si>
  <si>
    <t>Arkin Bio Ventures II</t>
  </si>
  <si>
    <t>Fimi Israel Opportunity 6</t>
  </si>
  <si>
    <t>Fortissimo Capital Fund V</t>
  </si>
  <si>
    <t>Kedma Capital Partners III</t>
  </si>
  <si>
    <t>Kedma Capital Partners IV LP</t>
  </si>
  <si>
    <t>Manor Evergreen Investments Fund L.P</t>
  </si>
  <si>
    <t>Silverfort Co-Investment</t>
  </si>
  <si>
    <t>Stage One IV Annex Fund L.P</t>
  </si>
  <si>
    <t>Stage One Venture Capital Fund IV L.P</t>
  </si>
  <si>
    <t>U.M Accelmed Medical Partners L.P</t>
  </si>
  <si>
    <t>Accelmed Partners II, L.P</t>
  </si>
  <si>
    <t>Ares Capital Europe IV</t>
  </si>
  <si>
    <t>Ares Capital Europe V</t>
  </si>
  <si>
    <t>ARES EUROPEAN CREDIT INVESTMENTS VIII (M) L.P.</t>
  </si>
  <si>
    <t>Ares Private Credit Solutions</t>
  </si>
  <si>
    <t>Ares Private Credit Solutions II</t>
  </si>
  <si>
    <t>Audax Direct Lending Solutions</t>
  </si>
  <si>
    <t>Audax Direct Lending Solutions Fund II B-1</t>
  </si>
  <si>
    <t>AUDAX DLS CO-INVESTMENT FUND 3 L.P.</t>
  </si>
  <si>
    <t>BCP V DEXKO CO-INVEST LP</t>
  </si>
  <si>
    <t>Bessemer Venture Partners XII Institutional L.P</t>
  </si>
  <si>
    <t>Blackstone Real Estate Partners Europe VII SCSp</t>
  </si>
  <si>
    <t>Bluebay Senior Loan Fund I</t>
  </si>
  <si>
    <t>CDR XII</t>
  </si>
  <si>
    <t>Court Sqaure Capital Partners V</t>
  </si>
  <si>
    <t>Crescent Direct Lending II</t>
  </si>
  <si>
    <t>Crescent Mezzanine VII</t>
  </si>
  <si>
    <t>CVC Capital Partners IX (A) L.P</t>
  </si>
  <si>
    <t>DIF VII CO-INVEST PROJECT 1 C.V</t>
  </si>
  <si>
    <t>DLF IV Co-invest Vehicle</t>
  </si>
  <si>
    <t>Francisco Partners VII</t>
  </si>
  <si>
    <t>GIP Capital Solutions II Luxemburg Co-Investment Fund SCSP, L.P.</t>
  </si>
  <si>
    <t>GIP Capital Solutions II SCSp, L.P</t>
  </si>
  <si>
    <t>GIP Spectrum Fund (Parallel), L.P</t>
  </si>
  <si>
    <t>Global Infrastrcture Partners V</t>
  </si>
  <si>
    <t>Greenfield Partners FloLIVE Co-Investment</t>
  </si>
  <si>
    <t>ICG Senior Debt Partners Fund 5-A (EUR) SCSp</t>
  </si>
  <si>
    <t>ICG Senior Debt Partners III</t>
  </si>
  <si>
    <t>ICG Senior Debt Partners IV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</si>
  <si>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</si>
  <si>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</si>
  <si>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</si>
  <si>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</si>
  <si>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</si>
  <si>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</si>
  <si>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</si>
  <si>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</si>
  <si>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</si>
  <si>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Klirmark Opportunity III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</si>
  <si>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</si>
  <si>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</si>
  <si>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</si>
  <si>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</si>
  <si>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</si>
  <si>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Pantheon Global Secondary Fund VII</t>
  </si>
  <si>
    <t>Permira Credit Solutions III</t>
  </si>
  <si>
    <t>Permira Credit Solutions IV</t>
  </si>
  <si>
    <t>Qumra MS LP Minute Media</t>
  </si>
  <si>
    <t>QUMRA OPPORTUNITY FUND I</t>
  </si>
  <si>
    <t>Senior Loan Fund II (EUR) SLP</t>
  </si>
  <si>
    <t>Tikehau Direct Lending IV</t>
  </si>
  <si>
    <t>Vintage Growth Fund IV L.P</t>
  </si>
  <si>
    <t>Walton Street Real Estate Debt Fund II</t>
  </si>
  <si>
    <t>Whitehorse Liquidity Partners VI</t>
  </si>
  <si>
    <t>זכאים בגין התחייבות המדינה מקפת אישית</t>
  </si>
  <si>
    <t>מובטחות משכנתא - גורם 01</t>
  </si>
  <si>
    <t>מובטחות משכנתא - גורם 02</t>
  </si>
  <si>
    <t>בבטחונות אחרים - גורם 80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</si>
  <si>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</si>
  <si>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</si>
  <si>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</si>
  <si>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</si>
  <si>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</si>
  <si>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</si>
  <si>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</si>
  <si>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</si>
  <si>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</si>
  <si>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</si>
  <si>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</si>
  <si>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</si>
  <si>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</si>
  <si>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</si>
  <si>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</si>
  <si>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</si>
  <si>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167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</si>
  <si>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</si>
  <si>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</si>
  <si>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</si>
  <si>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</si>
  <si>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</si>
  <si>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</si>
  <si>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</si>
  <si>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171</t>
  </si>
  <si>
    <t>בבטחונות אחרים - גורם 76</t>
  </si>
  <si>
    <t>בבטחונות אחרים - גורם 30</t>
  </si>
  <si>
    <t>בבטחונות אחרים - גורם 47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</si>
  <si>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</si>
  <si>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</si>
  <si>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</si>
  <si>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</si>
  <si>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</si>
  <si>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</si>
  <si>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</si>
  <si>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</si>
  <si>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</si>
  <si>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</si>
  <si>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</si>
  <si>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</si>
  <si>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188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</si>
  <si>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</si>
  <si>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</si>
  <si>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</si>
  <si>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</si>
  <si>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</si>
  <si>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מובטחות בשעבוד כלי רכב - גורם 1</t>
  </si>
  <si>
    <t>בבטחונות אחרים - גורם 191</t>
  </si>
  <si>
    <t>בבטחונות אחרים - גורם 176</t>
  </si>
  <si>
    <t>בבטחונות אחרים - גורם 173</t>
  </si>
  <si>
    <t>בבטחונות אחרים - גורם 115*</t>
  </si>
  <si>
    <t>בבטחונות אחרים - גורם 181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</si>
  <si>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</si>
  <si>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</si>
  <si>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</si>
  <si>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</si>
  <si>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</si>
  <si>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</si>
  <si>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</si>
  <si>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125</t>
  </si>
  <si>
    <t>בבטחונות אחרים - גורם 138</t>
  </si>
  <si>
    <t>בבטחונות אחרים - גורם 112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</si>
  <si>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</si>
  <si>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</si>
  <si>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</si>
  <si>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</si>
  <si>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</si>
  <si>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</si>
  <si>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</si>
  <si>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</si>
  <si>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</si>
  <si>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זכאים הלוואות בארץ בגין עמלת up-front</t>
  </si>
  <si>
    <t>חייבים REWIRE 8839</t>
  </si>
  <si>
    <t>זכאים עסקת תענך</t>
  </si>
  <si>
    <t>זכאים הלוואות חול בגין עמלת upfront</t>
  </si>
  <si>
    <t>חייבים בגין עסקה עתידית SPAC-Byte</t>
  </si>
  <si>
    <t>זכאים הלוואות חול בגין עמלת Upfront GBP</t>
  </si>
  <si>
    <t>זכאים הלוואות בגין עמלת upfront</t>
  </si>
  <si>
    <t>זכאים הלוואות חול בגין עמלת Upfront EUR</t>
  </si>
  <si>
    <t>גורם 180</t>
  </si>
  <si>
    <t>גורם 155</t>
  </si>
  <si>
    <t>גורם 43</t>
  </si>
  <si>
    <t>גורם 183</t>
  </si>
  <si>
    <t>גורם 37</t>
  </si>
  <si>
    <t>גורם 07</t>
  </si>
  <si>
    <t>גורם 105</t>
  </si>
  <si>
    <t>גורם 172</t>
  </si>
  <si>
    <t>גורם 192</t>
  </si>
  <si>
    <t>גורם 195</t>
  </si>
  <si>
    <t>גורם 196</t>
  </si>
  <si>
    <t>גורם 194</t>
  </si>
  <si>
    <t>גורם 193</t>
  </si>
  <si>
    <t>גורם 104</t>
  </si>
  <si>
    <t>גורם 189</t>
  </si>
  <si>
    <t>גורם 197</t>
  </si>
  <si>
    <t>גורם 167</t>
  </si>
  <si>
    <t>גורם 190</t>
  </si>
  <si>
    <t>גורם 168</t>
  </si>
  <si>
    <t>גורם 184</t>
  </si>
  <si>
    <t>גורם 178</t>
  </si>
  <si>
    <t>גורם 181</t>
  </si>
  <si>
    <t>גורם 112</t>
  </si>
  <si>
    <t>גורם 153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</si>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</sst>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  <numFmt numFmtId="168" formatCode=";;;"/>
  </numFmts>
  <fonts count="34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  <font>
      <sz val="11"/>
      <name val="Arial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6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3" borderId="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43" fontId="29" fillId="0" borderId="0" xfId="13" applyFont="1" applyFill="1"/>
    <xf numFmtId="10" fontId="29" fillId="0" borderId="0" xfId="14" applyNumberFormat="1" applyFont="1" applyFill="1"/>
    <xf numFmtId="43" fontId="30" fillId="0" borderId="0" xfId="13" applyFont="1" applyFill="1" applyAlignment="1">
      <alignment horizontal="right"/>
    </xf>
    <xf numFmtId="43" fontId="25" fillId="0" borderId="0" xfId="13" applyFont="1" applyFill="1" applyAlignment="1">
      <alignment horizontal="right"/>
    </xf>
    <xf numFmtId="43" fontId="26" fillId="0" borderId="0" xfId="13" applyFont="1" applyFill="1" applyAlignment="1">
      <alignment horizontal="right"/>
    </xf>
    <xf numFmtId="10" fontId="32" fillId="0" borderId="0" xfId="14" applyNumberFormat="1" applyFont="1" applyFill="1"/>
    <xf numFmtId="43" fontId="5" fillId="0" borderId="23" xfId="13" applyFont="1" applyFill="1" applyBorder="1" applyAlignment="1">
      <alignment horizontal="right"/>
    </xf>
    <xf numFmtId="10" fontId="5" fillId="0" borderId="23" xfId="14" applyNumberFormat="1" applyFont="1" applyFill="1" applyBorder="1" applyAlignment="1">
      <alignment horizontal="center"/>
    </xf>
    <xf numFmtId="2" fontId="5" fillId="0" borderId="23" xfId="7" applyNumberFormat="1" applyFont="1" applyBorder="1" applyAlignment="1">
      <alignment horizontal="right"/>
    </xf>
    <xf numFmtId="167" fontId="5" fillId="0" borderId="23" xfId="7" applyNumberFormat="1" applyFont="1" applyBorder="1" applyAlignment="1">
      <alignment horizontal="center"/>
    </xf>
    <xf numFmtId="0" fontId="25" fillId="0" borderId="20" xfId="0" applyFont="1" applyBorder="1" applyAlignment="1">
      <alignment horizontal="right"/>
    </xf>
    <xf numFmtId="166" fontId="25" fillId="0" borderId="20" xfId="0" applyNumberFormat="1" applyFont="1" applyBorder="1" applyAlignment="1">
      <alignment horizontal="right"/>
    </xf>
    <xf numFmtId="4" fontId="25" fillId="0" borderId="20" xfId="0" applyNumberFormat="1" applyFont="1" applyBorder="1" applyAlignment="1">
      <alignment horizontal="right"/>
    </xf>
    <xf numFmtId="10" fontId="25" fillId="0" borderId="20" xfId="0" applyNumberFormat="1" applyFont="1" applyBorder="1" applyAlignment="1">
      <alignment horizontal="right"/>
    </xf>
    <xf numFmtId="0" fontId="25" fillId="0" borderId="0" xfId="0" applyFont="1" applyAlignment="1">
      <alignment horizontal="right" indent="1"/>
    </xf>
    <xf numFmtId="0" fontId="25" fillId="0" borderId="0" xfId="0" applyFont="1" applyAlignment="1">
      <alignment horizontal="right"/>
    </xf>
    <xf numFmtId="166" fontId="25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2"/>
    </xf>
    <xf numFmtId="0" fontId="26" fillId="0" borderId="0" xfId="0" applyFont="1" applyAlignment="1">
      <alignment horizontal="right" indent="3"/>
    </xf>
    <xf numFmtId="49" fontId="26" fillId="0" borderId="0" xfId="0" applyNumberFormat="1" applyFont="1" applyAlignment="1">
      <alignment horizontal="right"/>
    </xf>
    <xf numFmtId="166" fontId="26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2"/>
    </xf>
    <xf numFmtId="0" fontId="5" fillId="0" borderId="0" xfId="0" applyFont="1" applyAlignment="1">
      <alignment horizontal="right" readingOrder="2"/>
    </xf>
    <xf numFmtId="0" fontId="27" fillId="0" borderId="0" xfId="0" applyFont="1" applyAlignment="1">
      <alignment horizontal="right"/>
    </xf>
    <xf numFmtId="2" fontId="25" fillId="0" borderId="20" xfId="0" applyNumberFormat="1" applyFont="1" applyBorder="1" applyAlignment="1">
      <alignment horizontal="right"/>
    </xf>
    <xf numFmtId="2" fontId="25" fillId="0" borderId="0" xfId="0" applyNumberFormat="1" applyFont="1" applyAlignment="1">
      <alignment horizontal="right"/>
    </xf>
    <xf numFmtId="14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3"/>
    </xf>
    <xf numFmtId="0" fontId="26" fillId="0" borderId="0" xfId="0" applyFont="1" applyAlignment="1">
      <alignment horizontal="right" indent="4"/>
    </xf>
    <xf numFmtId="0" fontId="26" fillId="0" borderId="0" xfId="0" applyFont="1" applyAlignment="1">
      <alignment horizontal="right" indent="1"/>
    </xf>
    <xf numFmtId="0" fontId="28" fillId="0" borderId="0" xfId="0" applyFont="1" applyAlignment="1">
      <alignment horizontal="right" readingOrder="2"/>
    </xf>
    <xf numFmtId="0" fontId="30" fillId="0" borderId="0" xfId="0" applyFont="1" applyAlignment="1">
      <alignment horizontal="right"/>
    </xf>
    <xf numFmtId="4" fontId="30" fillId="0" borderId="0" xfId="0" applyNumberFormat="1" applyFont="1" applyAlignment="1">
      <alignment horizontal="right"/>
    </xf>
    <xf numFmtId="10" fontId="30" fillId="0" borderId="0" xfId="0" applyNumberFormat="1" applyFont="1" applyAlignment="1">
      <alignment horizontal="right"/>
    </xf>
    <xf numFmtId="0" fontId="30" fillId="0" borderId="0" xfId="0" applyFont="1" applyAlignment="1">
      <alignment horizontal="right" indent="1"/>
    </xf>
    <xf numFmtId="0" fontId="29" fillId="0" borderId="0" xfId="0" applyFont="1"/>
    <xf numFmtId="2" fontId="29" fillId="0" borderId="0" xfId="0" applyNumberFormat="1" applyFont="1"/>
    <xf numFmtId="166" fontId="30" fillId="0" borderId="0" xfId="0" applyNumberFormat="1" applyFont="1" applyAlignment="1">
      <alignment horizontal="right"/>
    </xf>
    <xf numFmtId="10" fontId="30" fillId="0" borderId="0" xfId="14" applyNumberFormat="1" applyFont="1" applyFill="1" applyAlignment="1">
      <alignment horizontal="right"/>
    </xf>
    <xf numFmtId="0" fontId="30" fillId="0" borderId="0" xfId="0" applyFont="1" applyAlignment="1">
      <alignment horizontal="right" indent="2"/>
    </xf>
    <xf numFmtId="0" fontId="30" fillId="0" borderId="0" xfId="0" applyFont="1" applyAlignment="1">
      <alignment horizontal="right" indent="3"/>
    </xf>
    <xf numFmtId="0" fontId="26" fillId="0" borderId="0" xfId="0" applyFont="1" applyAlignment="1">
      <alignment horizontal="right" indent="5"/>
    </xf>
    <xf numFmtId="0" fontId="25" fillId="0" borderId="21" xfId="0" applyFont="1" applyBorder="1" applyAlignment="1">
      <alignment horizontal="right"/>
    </xf>
    <xf numFmtId="0" fontId="25" fillId="0" borderId="22" xfId="0" applyFont="1" applyBorder="1" applyAlignment="1">
      <alignment horizontal="right" indent="1"/>
    </xf>
    <xf numFmtId="0" fontId="25" fillId="0" borderId="22" xfId="0" applyFont="1" applyBorder="1" applyAlignment="1">
      <alignment horizontal="right" indent="2"/>
    </xf>
    <xf numFmtId="0" fontId="26" fillId="0" borderId="22" xfId="0" applyFont="1" applyBorder="1" applyAlignment="1">
      <alignment horizontal="right" indent="3"/>
    </xf>
    <xf numFmtId="4" fontId="31" fillId="0" borderId="0" xfId="0" applyNumberFormat="1" applyFont="1" applyAlignment="1">
      <alignment horizontal="right"/>
    </xf>
    <xf numFmtId="10" fontId="26" fillId="0" borderId="0" xfId="14" applyNumberFormat="1" applyFont="1" applyFill="1" applyAlignment="1">
      <alignment horizontal="right"/>
    </xf>
    <xf numFmtId="10" fontId="31" fillId="0" borderId="0" xfId="14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10" fontId="25" fillId="0" borderId="0" xfId="14" applyNumberFormat="1" applyFont="1" applyFill="1" applyAlignment="1">
      <alignment horizontal="right"/>
    </xf>
    <xf numFmtId="0" fontId="7" fillId="2" borderId="10" xfId="7" applyFont="1" applyFill="1" applyBorder="1" applyAlignment="1">
      <alignment horizontal="center" vertical="center" wrapText="1"/>
    </xf>
    <xf numFmtId="168" fontId="4" fillId="0" borderId="0" xfId="7" applyNumberFormat="1" applyFont="1" applyAlignment="1">
      <alignment horizontal="center"/>
    </xf>
    <xf numFmtId="168" fontId="7" fillId="2" borderId="11" xfId="7" applyNumberFormat="1" applyFont="1" applyFill="1" applyBorder="1" applyAlignment="1">
      <alignment horizontal="center" vertical="center" wrapText="1"/>
    </xf>
    <xf numFmtId="168" fontId="7" fillId="2" borderId="4" xfId="7" applyNumberFormat="1" applyFont="1" applyFill="1" applyBorder="1" applyAlignment="1">
      <alignment horizontal="center" vertical="center" wrapText="1"/>
    </xf>
    <xf numFmtId="168" fontId="6" fillId="0" borderId="0" xfId="7" applyNumberFormat="1" applyFont="1" applyAlignment="1">
      <alignment horizontal="center" vertical="center" wrapText="1"/>
    </xf>
    <xf numFmtId="168" fontId="14" fillId="2" borderId="1" xfId="7" applyNumberFormat="1" applyFont="1" applyFill="1" applyBorder="1" applyAlignment="1">
      <alignment horizontal="center" vertical="center" wrapText="1" readingOrder="2"/>
    </xf>
    <xf numFmtId="168" fontId="8" fillId="0" borderId="0" xfId="7" applyNumberFormat="1" applyFont="1" applyAlignment="1">
      <alignment horizontal="center" wrapText="1"/>
    </xf>
    <xf numFmtId="168" fontId="14" fillId="2" borderId="5" xfId="7" applyNumberFormat="1" applyFont="1" applyFill="1" applyBorder="1" applyAlignment="1">
      <alignment horizontal="center" vertical="center" wrapText="1" readingOrder="2"/>
    </xf>
    <xf numFmtId="168" fontId="5" fillId="0" borderId="23" xfId="14" applyNumberFormat="1" applyFont="1" applyFill="1" applyBorder="1" applyAlignment="1">
      <alignment horizontal="center"/>
    </xf>
    <xf numFmtId="168" fontId="2" fillId="0" borderId="0" xfId="11" applyNumberFormat="1" applyFill="1" applyBorder="1" applyAlignment="1" applyProtection="1">
      <alignment horizontal="center" readingOrder="2"/>
    </xf>
    <xf numFmtId="168" fontId="4" fillId="0" borderId="0" xfId="7" applyNumberFormat="1" applyFont="1" applyAlignment="1">
      <alignment horizontal="right"/>
    </xf>
    <xf numFmtId="168" fontId="15" fillId="0" borderId="0" xfId="7" applyNumberFormat="1" applyFont="1" applyAlignment="1">
      <alignment horizontal="justify" readingOrder="2"/>
    </xf>
    <xf numFmtId="168" fontId="9" fillId="2" borderId="1" xfId="0" applyNumberFormat="1" applyFont="1" applyFill="1" applyBorder="1" applyAlignment="1">
      <alignment horizontal="center" vertical="center" wrapText="1"/>
    </xf>
    <xf numFmtId="168" fontId="9" fillId="2" borderId="2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wrapText="1"/>
    </xf>
    <xf numFmtId="168" fontId="25" fillId="0" borderId="20" xfId="0" applyNumberFormat="1" applyFont="1" applyBorder="1" applyAlignment="1">
      <alignment horizontal="right"/>
    </xf>
    <xf numFmtId="168" fontId="25" fillId="0" borderId="0" xfId="0" applyNumberFormat="1" applyFont="1" applyAlignment="1">
      <alignment horizontal="right"/>
    </xf>
    <xf numFmtId="168" fontId="26" fillId="0" borderId="0" xfId="0" applyNumberFormat="1" applyFont="1" applyAlignment="1">
      <alignment horizontal="right"/>
    </xf>
    <xf numFmtId="168" fontId="26" fillId="0" borderId="0" xfId="0" applyNumberFormat="1" applyFont="1" applyAlignment="1">
      <alignment horizontal="right" indent="2"/>
    </xf>
    <xf numFmtId="168" fontId="25" fillId="0" borderId="0" xfId="0" applyNumberFormat="1" applyFont="1" applyAlignment="1">
      <alignment horizontal="right" indent="1"/>
    </xf>
    <xf numFmtId="168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center"/>
    </xf>
    <xf numFmtId="3" fontId="5" fillId="3" borderId="9" xfId="0" applyNumberFormat="1" applyFont="1" applyFill="1" applyBorder="1" applyAlignment="1">
      <alignment horizontal="center" vertical="center" wrapText="1"/>
    </xf>
    <xf numFmtId="168" fontId="26" fillId="0" borderId="0" xfId="0" applyNumberFormat="1" applyFont="1" applyAlignment="1">
      <alignment horizontal="right" indent="3"/>
    </xf>
    <xf numFmtId="168" fontId="27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right" readingOrder="2"/>
    </xf>
    <xf numFmtId="49" fontId="14" fillId="2" borderId="24" xfId="7" applyNumberFormat="1" applyFont="1" applyFill="1" applyBorder="1" applyAlignment="1">
      <alignment horizontal="center" vertical="center" wrapText="1" readingOrder="2"/>
    </xf>
    <xf numFmtId="0" fontId="5" fillId="2" borderId="25" xfId="0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8" fontId="5" fillId="2" borderId="7" xfId="0" applyNumberFormat="1" applyFont="1" applyFill="1" applyBorder="1" applyAlignment="1">
      <alignment horizontal="center" wrapText="1"/>
    </xf>
    <xf numFmtId="168" fontId="26" fillId="0" borderId="0" xfId="0" applyNumberFormat="1" applyFont="1" applyAlignment="1">
      <alignment horizontal="right" indent="1"/>
    </xf>
    <xf numFmtId="49" fontId="5" fillId="2" borderId="9" xfId="0" applyNumberFormat="1" applyFont="1" applyFill="1" applyBorder="1" applyAlignment="1">
      <alignment horizontal="center" wrapText="1"/>
    </xf>
    <xf numFmtId="168" fontId="5" fillId="2" borderId="2" xfId="0" applyNumberFormat="1" applyFont="1" applyFill="1" applyBorder="1" applyAlignment="1">
      <alignment horizontal="center" vertical="center" wrapText="1"/>
    </xf>
    <xf numFmtId="168" fontId="30" fillId="0" borderId="0" xfId="0" applyNumberFormat="1" applyFont="1" applyAlignment="1">
      <alignment horizontal="right"/>
    </xf>
    <xf numFmtId="3" fontId="5" fillId="3" borderId="11" xfId="0" applyNumberFormat="1" applyFont="1" applyFill="1" applyBorder="1" applyAlignment="1">
      <alignment horizontal="center" vertical="center" wrapText="1"/>
    </xf>
    <xf numFmtId="168" fontId="26" fillId="0" borderId="22" xfId="0" applyNumberFormat="1" applyFont="1" applyBorder="1" applyAlignment="1">
      <alignment horizontal="right" indent="2"/>
    </xf>
    <xf numFmtId="168" fontId="9" fillId="2" borderId="18" xfId="0" applyNumberFormat="1" applyFont="1" applyFill="1" applyBorder="1" applyAlignment="1">
      <alignment horizontal="center" vertical="center" wrapText="1"/>
    </xf>
    <xf numFmtId="168" fontId="9" fillId="2" borderId="3" xfId="0" applyNumberFormat="1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 readingOrder="2"/>
    </xf>
    <xf numFmtId="0" fontId="16" fillId="0" borderId="16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20" fillId="2" borderId="17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7" fillId="2" borderId="26" xfId="0" applyFont="1" applyFill="1" applyBorder="1" applyAlignment="1">
      <alignment horizontal="center" vertical="center" wrapText="1" readingOrder="2"/>
    </xf>
    <xf numFmtId="0" fontId="7" fillId="2" borderId="27" xfId="0" applyFont="1" applyFill="1" applyBorder="1" applyAlignment="1">
      <alignment horizontal="center" vertical="center" wrapText="1" readingOrder="2"/>
    </xf>
    <xf numFmtId="0" fontId="7" fillId="2" borderId="28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6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3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167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5EB927-1DAD-46AB-A53D-7CA6DA321A2C}" name="RowTitleRegion1.b1.c4.1" displayName="RowTitleRegion1.b1.c4.1" ref="B1:C4" totalsRowShown="0" headerRowDxfId="623" dataDxfId="622" tableBorderDxfId="621" headerRowCellStyle="Normal_2007-16618" dataCellStyle="Normal_2007-16618">
  <autoFilter ref="B1:C4" xr:uid="{C25EB927-1DAD-46AB-A53D-7CA6DA321A2C}">
    <filterColumn colId="0" hiddenButton="1"/>
    <filterColumn colId="1" hiddenButton="1"/>
  </autoFilter>
  <tableColumns count="2">
    <tableColumn id="1" xr3:uid="{5ACC02C7-CE81-4AF2-BF93-2AA74B48C8C1}" name="תאריך הדיווח" dataDxfId="620" dataCellStyle="Normal_2007-16618"/>
    <tableColumn id="2" xr3:uid="{7BE9B323-56EF-450B-87A0-D7030661909E}" name="31/12/2023" dataDxfId="619" dataCellStyle="Normal_2007-16618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C68C04B-D463-4F94-A064-1DD826C68637}" name="TitleRegion1.a5.d63.2" displayName="TitleRegion1.a5.d63.2" ref="A5:D63" totalsRowShown="0">
  <autoFilter ref="A5:D63" xr:uid="{AC68C04B-D463-4F94-A064-1DD826C68637}">
    <filterColumn colId="0" hiddenButton="1"/>
    <filterColumn colId="1" hiddenButton="1"/>
    <filterColumn colId="2" hiddenButton="1"/>
    <filterColumn colId="3" hiddenButton="1"/>
  </autoFilter>
  <tableColumns count="4">
    <tableColumn id="1" xr3:uid="{C0D6AC0E-04B5-4022-BF9C-D5B1BD2ECE68}" name="ריק במקור" dataDxfId="618" dataCellStyle="Normal_2007-16618"/>
    <tableColumn id="2" xr3:uid="{FFD0C27E-EB49-422D-AF54-91ACA1E3F577}" name="סכום נכסי ההשקעה:" dataDxfId="617" dataCellStyle="Normal_2007-16618"/>
    <tableColumn id="3" xr3:uid="{651995AD-22E9-4DED-BF0E-0A21C7F87862}" name="ריק במקור2" dataDxfId="616" dataCellStyle="Normal_2007-16618"/>
    <tableColumn id="4" xr3:uid="{0EC996EC-64C8-4363-8EA2-6CC9A4D30573}" name="ריק במקור3" dataDxfId="615" dataCellStyle="Normal_2007-16618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4CD3560-9471-47E5-9A26-893853349CBC}" name="RowTitleRegion1.a1.b4.1" displayName="RowTitleRegion1.a1.b4.1" ref="A1:B4" totalsRowShown="0" headerRowDxfId="614" dataDxfId="613" tableBorderDxfId="612" headerRowCellStyle="Normal_2007-16618" dataCellStyle="Normal_2007-16618">
  <autoFilter ref="A1:B4" xr:uid="{14CD3560-9471-47E5-9A26-893853349CBC}">
    <filterColumn colId="0" hiddenButton="1"/>
    <filterColumn colId="1" hiddenButton="1"/>
  </autoFilter>
  <tableColumns count="2">
    <tableColumn id="1" xr3:uid="{9841C258-AA08-4995-9C9C-7F2D927F2857}" name="תאריך הדיווח" dataDxfId="611" dataCellStyle="Normal_2007-16618"/>
    <tableColumn id="2" xr3:uid="{EA0C006A-7A17-455B-A958-74FAC90BBB59}" name="31/12/2023" dataDxfId="610" dataCellStyle="Normal_2007-16618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3DFBB93-5E37-4334-AB8F-41223FC649DD}" name="TitleRegion1.a5.k57.1" displayName="TitleRegion1.a5.k57.1" ref="A5:K57" totalsRowShown="0" headerRowDxfId="609" dataDxfId="607" headerRowBorderDxfId="608">
  <autoFilter ref="A5:K57" xr:uid="{23DFBB93-5E37-4334-AB8F-41223FC649D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1CCAC0D4-45CF-4B22-B2DC-5E882E372D2E}" name="שם המנפיק/שם נייר ערך " dataDxfId="606"/>
    <tableColumn id="2" xr3:uid="{370FC124-2C60-4057-A1E3-406156310449}" name="מספר ני&quot;ע" dataDxfId="605"/>
    <tableColumn id="3" xr3:uid="{7E9CC142-8BA7-4758-8228-20DACC5D10A6}" name="מספר מנפיק" dataDxfId="604"/>
    <tableColumn id="4" xr3:uid="{D066341B-BC30-4B34-BFB6-1FECF66C53C3}" name="דירוג" dataDxfId="603"/>
    <tableColumn id="5" xr3:uid="{808498B8-D8EA-4789-9285-C8E5F37640BA}" name="שם מדרג" dataDxfId="602"/>
    <tableColumn id="6" xr3:uid="{E058445D-04E4-46E2-91CB-706AFC6F7ED8}" name="סוג מטבע" dataDxfId="601"/>
    <tableColumn id="7" xr3:uid="{C01E3EE7-A61D-451F-B47F-1462017F42DD}" name="שיעור ריבית" dataDxfId="600"/>
    <tableColumn id="8" xr3:uid="{D71D084E-5396-4B4A-B368-00A6A8314EEC}" name="תשואה לפידיון" dataDxfId="599"/>
    <tableColumn id="9" xr3:uid="{4A828DC2-B1B1-4B65-83A7-79A1E28450D0}" name="שווי שוק" dataDxfId="598"/>
    <tableColumn id="10" xr3:uid="{35727173-5FD7-4317-8DDD-E0C80E534E89}" name="שעור מנכסי אפיק ההשקעה" dataDxfId="597"/>
    <tableColumn id="11" xr3:uid="{3D704399-9298-43AC-8688-B6652C0FF034}" name="שעור מסך נכסי השקעה" dataDxfId="596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B39FF5A-493D-482C-92A2-1566B40C6BB5}" name="RowTitleRegion1.a1.b4.1" displayName="RowTitleRegion1.a1.b4.1_" ref="A1:B4" totalsRowShown="0" headerRowDxfId="595" dataDxfId="594" tableBorderDxfId="593" headerRowCellStyle="Normal_2007-16618" dataCellStyle="Normal_2007-16618">
  <autoFilter ref="A1:B4" xr:uid="{FB39FF5A-493D-482C-92A2-1566B40C6BB5}">
    <filterColumn colId="0" hiddenButton="1"/>
    <filterColumn colId="1" hiddenButton="1"/>
  </autoFilter>
  <tableColumns count="2">
    <tableColumn id="1" xr3:uid="{EBB5AE29-948F-4FF3-9A7D-D27C10E2F159}" name="תאריך הדיווח" dataDxfId="592" dataCellStyle="Normal_2007-16618"/>
    <tableColumn id="2" xr3:uid="{9D1DE7B3-14C9-41E2-8FF5-578A48167F83}" name="31/12/2023" dataDxfId="591" dataCellStyle="Normal_2007-16618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0906B6C-6781-4AC1-A295-EA2D88A52BBC}" name="TitleRegion1.a6.q51.1" displayName="TitleRegion1.a6.q51.1" ref="A6:Q51" totalsRowShown="0" headerRowDxfId="590" dataDxfId="588" headerRowBorderDxfId="589" tableBorderDxfId="587">
  <autoFilter ref="A6:Q51" xr:uid="{90906B6C-6781-4AC1-A295-EA2D88A52BB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DAF368D-9B2A-401E-A99F-8BFCFBD249DE}" name="שם המנפיק/שם נייר ערך " dataDxfId="586"/>
    <tableColumn id="2" xr3:uid="{DD3B941C-D323-43D6-87DD-8375DE6DF333}" name="מספר ני&quot;ע"/>
    <tableColumn id="3" xr3:uid="{0E4EF7D3-8EA1-4585-8219-DF9CC8FFD049}" name="זירת מסחר"/>
    <tableColumn id="4" xr3:uid="{98CAD59F-8965-4A6D-95CA-11046BA43BB0}" name="דירוג" dataDxfId="585"/>
    <tableColumn id="5" xr3:uid="{60AAEF0C-FD80-46B5-873C-7A7C27CC9B34}" name="שם מדרג" dataDxfId="584"/>
    <tableColumn id="6" xr3:uid="{65F18BEC-CEEE-4568-8DAA-445796EBB8A3}" name="תאריך רכישה" dataDxfId="583"/>
    <tableColumn id="7" xr3:uid="{08172FDA-C2AE-4408-B3CD-95DF0528B598}" name="מח&quot;מ" dataDxfId="582"/>
    <tableColumn id="8" xr3:uid="{178AF19E-E620-4118-956D-734414F7FE9B}" name="סוג מטבע" dataDxfId="581"/>
    <tableColumn id="9" xr3:uid="{FD436123-4B49-483F-A607-44D51A30F283}" name="שיעור ריבית" dataDxfId="580"/>
    <tableColumn id="10" xr3:uid="{CF839E51-A81C-4FA7-8708-3B2F2A101910}" name="תשואה לפידיון" dataDxfId="579"/>
    <tableColumn id="11" xr3:uid="{6207DFB3-F59B-4980-BDED-1C6915B63A30}" name="ערך נקוב****" dataDxfId="578"/>
    <tableColumn id="12" xr3:uid="{08150EEC-54D3-4DBC-934D-7244F1963DBD}" name="שער***" dataDxfId="577"/>
    <tableColumn id="13" xr3:uid="{346C02E6-B256-4565-9FB3-B71720D94197}" name="פדיון/ ריבית/ דיבידנד לקבל*****  " dataDxfId="576"/>
    <tableColumn id="14" xr3:uid="{8B00ACBF-A87F-4D06-9CA8-F2019C698F28}" name="שווי שוק" dataDxfId="575"/>
    <tableColumn id="15" xr3:uid="{A8D3B5EC-11AB-4951-8EE7-F167D21563D2}" name="שעור מערך נקוב**** מונפק" dataDxfId="574"/>
    <tableColumn id="16" xr3:uid="{9B5A639D-F4F2-4DDD-87BD-3E85A0A1A2D9}" name="שעור מנכסי אפיק ההשקעה" dataDxfId="573"/>
    <tableColumn id="17" xr3:uid="{CF2645B0-6EE8-448B-9F42-DC6352B0B892}" name="שעור מסך נכסי השקעה**" dataDxfId="572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9C4B663-2BE5-4D74-85C9-688EEDB9A689}" name="RowTitleRegion1.a1.b4.1" displayName="_RowTitleRegion1.a1.b4.1" ref="A1:B4" totalsRowShown="0" headerRowDxfId="571" dataDxfId="570" tableBorderDxfId="569" headerRowCellStyle="Normal_2007-16618" dataCellStyle="Normal_2007-16618">
  <autoFilter ref="A1:B4" xr:uid="{59C4B663-2BE5-4D74-85C9-688EEDB9A689}">
    <filterColumn colId="0" hiddenButton="1"/>
    <filterColumn colId="1" hiddenButton="1"/>
  </autoFilter>
  <tableColumns count="2">
    <tableColumn id="1" xr3:uid="{96DB725F-7AD8-420C-BA76-64E6428CB5A5}" name="תאריך הדיווח" dataDxfId="568" dataCellStyle="Normal_2007-16618"/>
    <tableColumn id="2" xr3:uid="{1A2BE027-0035-46E4-996A-9C6DB0A824BB}" name="31/12/2023" dataDxfId="567" dataCellStyle="Normal_2007-16618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370068D-7A1F-4C16-8D8D-289DEFCA9763}" name="TitleRegion1.a6.s18.1" displayName="TitleRegion1.a6.s18.1" ref="A6:S18" totalsRowShown="0" headerRowDxfId="566" dataDxfId="564" headerRowBorderDxfId="565" tableBorderDxfId="563">
  <autoFilter ref="A6:S18" xr:uid="{0370068D-7A1F-4C16-8D8D-289DEFCA976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7556F8DB-4659-4224-A23C-C97004DE9E21}" name="שם המנפיק/שם נייר ערך " dataDxfId="562"/>
    <tableColumn id="2" xr3:uid="{945A2107-F15E-48E9-879A-2BA9048DE208}" name="מספר ני&quot;ע" dataDxfId="561"/>
    <tableColumn id="3" xr3:uid="{18FA7334-0BF5-4E7C-891D-12CCDEE04FCA}" name="זירת מסחר" dataDxfId="560"/>
    <tableColumn id="4" xr3:uid="{D6D0C687-DE53-4E17-984B-9F12EBD07836}" name="ספק מידע" dataDxfId="559"/>
    <tableColumn id="5" xr3:uid="{1C948343-97F1-4AC8-B2CE-8AA1B3243670}" name="מספר מנפיק" dataDxfId="558"/>
    <tableColumn id="6" xr3:uid="{EC95968E-E8A2-41E0-B7DB-EBDC963CAD62}" name="ענף מסחר" dataDxfId="557"/>
    <tableColumn id="7" xr3:uid="{41D4A805-C248-4304-8A4A-B3994E9477B4}" name="דירוג" dataDxfId="556"/>
    <tableColumn id="8" xr3:uid="{D5958DC9-49DB-4FDC-874A-47CA81A75CB7}" name="שם מדרג" dataDxfId="555"/>
    <tableColumn id="9" xr3:uid="{32B9AA97-92BF-4176-B619-CF9C858DDD5F}" name="תאריך רכישה" dataDxfId="554"/>
    <tableColumn id="10" xr3:uid="{3DB10374-B7E2-416E-B6DA-8180C28D1801}" name="מח&quot;מ" dataDxfId="553"/>
    <tableColumn id="11" xr3:uid="{2E66AE9F-8F6E-435E-976C-EB043CD5BD90}" name="סוג מטבע" dataDxfId="552"/>
    <tableColumn id="12" xr3:uid="{6FCB7975-BD30-4517-9861-8021AB053A1F}" name="שיעור ריבית" dataDxfId="551"/>
    <tableColumn id="13" xr3:uid="{1F9D2DEC-EC73-4F3B-BC44-A12CDC2C1962}" name="תשואה לפידיון" dataDxfId="550"/>
    <tableColumn id="14" xr3:uid="{227D5024-F608-4102-B568-AD4E69EA2963}" name="ערך נקוב****" dataDxfId="549"/>
    <tableColumn id="15" xr3:uid="{7F4A0501-F85B-4CBC-B245-F2EF2CF07952}" name="שער***" dataDxfId="548"/>
    <tableColumn id="16" xr3:uid="{982E7323-2CF9-427F-8DB8-02546559B762}" name="שווי שוק" dataDxfId="547"/>
    <tableColumn id="17" xr3:uid="{0A7EACDC-BF97-42BF-BE8B-45EA27C9D4AE}" name="שעור מערך נקוב מונפק" dataDxfId="546"/>
    <tableColumn id="18" xr3:uid="{B1856228-F4A7-4DB6-9B03-B86D9ABB0C9B}" name="שעור מנכסי אפיק ההשקעה" dataDxfId="545"/>
    <tableColumn id="19" xr3:uid="{F24E6FD8-03C4-4492-9948-DA30043AE222}" name="שעור מסך נכסי השקעה**" dataDxfId="544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3E26572-A1A2-4F9A-B214-24FE138AD2EA}" name="RowTitleRegion1.a1.b4.1" displayName="_RowTitleRegion1.a1.b4.1_1" ref="A1:B4" totalsRowShown="0" headerRowDxfId="543" dataDxfId="542" tableBorderDxfId="541" headerRowCellStyle="Normal_2007-16618" dataCellStyle="Normal_2007-16618">
  <autoFilter ref="A1:B4" xr:uid="{53E26572-A1A2-4F9A-B214-24FE138AD2EA}">
    <filterColumn colId="0" hiddenButton="1"/>
    <filterColumn colId="1" hiddenButton="1"/>
  </autoFilter>
  <tableColumns count="2">
    <tableColumn id="1" xr3:uid="{092D3088-D109-4D6E-8622-E599282E337A}" name="תאריך הדיווח" dataDxfId="540" dataCellStyle="Normal_2007-16618"/>
    <tableColumn id="2" xr3:uid="{B0BC02B2-1F9C-4EF9-AABC-A70D1F518519}" name="31/12/2023" dataDxfId="539" dataCellStyle="Normal_2007-16618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B3DCCC6-002D-4908-99C6-4B86DFE2201D}" name="TitleRegion1.a6.t320.1" displayName="TitleRegion1.a6.t320.1" ref="A6:T320" totalsRowShown="0" headerRowDxfId="538" dataDxfId="536" headerRowBorderDxfId="537" tableBorderDxfId="535">
  <autoFilter ref="A6:T320" xr:uid="{BB3DCCC6-002D-4908-99C6-4B86DFE2201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4069959B-C4E2-4509-B28D-9CF5E147018F}" name="שם המנפיק/שם נייר ערך " dataDxfId="534"/>
    <tableColumn id="2" xr3:uid="{A62FC446-07A0-44D0-974D-6F6ECF3B4A4D}" name="מספר ני&quot;ע" dataDxfId="533"/>
    <tableColumn id="3" xr3:uid="{F10699A7-DA76-419E-A25A-D3C0A040CDE2}" name="זירת מסחר" dataDxfId="532"/>
    <tableColumn id="4" xr3:uid="{0DCCEEE4-704D-4585-B4DB-B55F2089DFBA}" name="ספק מידע" dataDxfId="531"/>
    <tableColumn id="5" xr3:uid="{E32F1891-FE5A-4C67-AE94-F07897BA04AD}" name="מספר מנפיק" dataDxfId="530"/>
    <tableColumn id="6" xr3:uid="{AF3281C4-5A01-4C05-8403-FFC90CF3D91C}" name="ענף מסחר" dataDxfId="529"/>
    <tableColumn id="7" xr3:uid="{B8D9C10C-B6CE-4B8B-89A1-D716DD0DF2AD}" name="דירוג" dataDxfId="528"/>
    <tableColumn id="8" xr3:uid="{72C2010E-B03C-4568-A3F4-BA5F5AE5AE5E}" name="שם מדרג" dataDxfId="527"/>
    <tableColumn id="9" xr3:uid="{AB261BE1-D86A-4BA7-BD2B-7AF4C861D1F9}" name="תאריך רכישה" dataDxfId="526"/>
    <tableColumn id="10" xr3:uid="{E71F28A0-C9C0-4FF5-871D-D85F68052684}" name="מח&quot;מ" dataDxfId="525"/>
    <tableColumn id="11" xr3:uid="{B3810C42-D3D7-4768-A584-66A0AA01F36D}" name="סוג מטבע" dataDxfId="524"/>
    <tableColumn id="12" xr3:uid="{C4F80F54-BDEB-445C-A1B0-BE195C4B2C24}" name="שיעור ריבית" dataDxfId="523"/>
    <tableColumn id="13" xr3:uid="{A95D43DF-5845-4D4A-A3CF-15343D41B501}" name="תשואה לפידיון" dataDxfId="522"/>
    <tableColumn id="14" xr3:uid="{E634E935-08D8-4F31-8F29-8E0A6DE344D8}" name="ערך נקוב****" dataDxfId="521"/>
    <tableColumn id="15" xr3:uid="{8B9048D3-37B5-402A-B0CD-FD0D12A15063}" name="שער***" dataDxfId="520"/>
    <tableColumn id="16" xr3:uid="{FA1C4460-ACB5-4B14-8EE3-CC3D5AB4D7A4}" name="פדיון/ ריבית/ דיבידנד לקבל*****  " dataDxfId="519"/>
    <tableColumn id="17" xr3:uid="{442E06A5-258A-4E3E-8F75-97BACBD11009}" name="שווי שוק" dataDxfId="518"/>
    <tableColumn id="18" xr3:uid="{FD0115E9-6A3B-4C55-8D5F-1AD858036BCA}" name="שעור מערך נקוב מונפק" dataDxfId="517"/>
    <tableColumn id="19" xr3:uid="{803C4FB1-6A0A-4782-9050-1BED549C3602}" name="שעור מנכסי אפיק ההשקעה" dataDxfId="516"/>
    <tableColumn id="20" xr3:uid="{D67B41A2-14FA-431A-8222-D49D53A579DB}" name="שעור מסך נכסי השקעה**" dataDxfId="515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ADF7736-6901-472A-B276-0F6D978CB684}" name="RowTitleRegion1.a1.b4.1" displayName="_RowTitleRegion1.a1.b4.1_2" ref="A1:B4" totalsRowShown="0" headerRowDxfId="514" dataDxfId="513" tableBorderDxfId="512" headerRowCellStyle="Normal_2007-16618" dataCellStyle="Normal_2007-16618">
  <autoFilter ref="A1:B4" xr:uid="{0ADF7736-6901-472A-B276-0F6D978CB684}">
    <filterColumn colId="0" hiddenButton="1"/>
    <filterColumn colId="1" hiddenButton="1"/>
  </autoFilter>
  <tableColumns count="2">
    <tableColumn id="1" xr3:uid="{CC940211-D0D1-40D7-8896-292DAF64FC88}" name="תאריך הדיווח" dataDxfId="511" dataCellStyle="Normal_2007-16618"/>
    <tableColumn id="2" xr3:uid="{0E667962-C9A5-4F71-AEEE-CE6392A2BE79}" name="31/12/2023" dataDxfId="510" dataCellStyle="Normal_2007-16618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27103DD-7EB0-4042-B976-AC85C3F748E2}" name="TitleRegion1.a6.n265.1" displayName="TitleRegion1.a6.n265.1" ref="A6:N265" totalsRowShown="0" headerRowDxfId="509" dataDxfId="507" headerRowBorderDxfId="508" tableBorderDxfId="506">
  <autoFilter ref="A6:N265" xr:uid="{027103DD-7EB0-4042-B976-AC85C3F748E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A99C6BD4-F7F4-475A-987E-390B6E0819F3}" name="שם המנפיק/שם נייר ערך " dataDxfId="505"/>
    <tableColumn id="2" xr3:uid="{0140AF7D-F9AC-4746-AF76-FBE0273FC9C0}" name="מספר ני&quot;ע" dataDxfId="504"/>
    <tableColumn id="3" xr3:uid="{94A33FFC-2FE9-4D19-84E1-029DB95DF445}" name="זירת מסחר" dataDxfId="503"/>
    <tableColumn id="4" xr3:uid="{7A7A81B7-7297-468D-BC36-2F368A50C105}" name="ספק מידע" dataDxfId="502"/>
    <tableColumn id="5" xr3:uid="{870587B0-52EF-4102-B2C3-CF8739AC2682}" name="מספר מנפיק" dataDxfId="501"/>
    <tableColumn id="6" xr3:uid="{8ADF1C1F-7B12-4AE6-BB56-093AD3DBDA4A}" name="ענף מסחר" dataDxfId="500"/>
    <tableColumn id="7" xr3:uid="{B80CD83A-253F-4CF2-ACC9-3E5F760EDDC4}" name="סוג מטבע" dataDxfId="499"/>
    <tableColumn id="8" xr3:uid="{CE62EA60-99BC-4E58-B4A6-BDEA645657C7}" name="ערך נקוב****" dataDxfId="498"/>
    <tableColumn id="9" xr3:uid="{0ED01188-06BD-4DEB-875B-7DC21BA2ECE2}" name="שער***" dataDxfId="497"/>
    <tableColumn id="10" xr3:uid="{3DA65EE7-15C6-4142-BE4B-50F0BE14DD0D}" name="פדיון/ ריבית/ דיבידנד לקבל*****  " dataDxfId="496"/>
    <tableColumn id="11" xr3:uid="{BA1DA9C0-84AB-42CC-AEB7-8295300A4C1F}" name="שווי שוק" dataDxfId="495"/>
    <tableColumn id="12" xr3:uid="{728BF872-81FB-4393-A6C6-9A9C76F06F16}" name="שעור מערך נקוב מונפק" dataDxfId="494"/>
    <tableColumn id="13" xr3:uid="{04F06288-0639-45B1-8594-A2B339CCD471}" name="שעור מנכסי אפיק ההשקעה" dataDxfId="493"/>
    <tableColumn id="14" xr3:uid="{87C6AA80-F245-4AB3-84FE-CF10E9DDAA85}" name="שעור מסך נכסי השקעה**" dataDxfId="492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B49791C-2929-499E-844E-DBFBCA22B38B}" name="RowTitleRegion1.a1.b4.1" displayName="_RowTitleRegion1.a1.b4.1_3" ref="A1:B4" totalsRowShown="0" headerRowDxfId="491" dataDxfId="490" tableBorderDxfId="489" headerRowCellStyle="Normal_2007-16618" dataCellStyle="Normal_2007-16618">
  <autoFilter ref="A1:B4" xr:uid="{8B49791C-2929-499E-844E-DBFBCA22B38B}">
    <filterColumn colId="0" hiddenButton="1"/>
    <filterColumn colId="1" hiddenButton="1"/>
  </autoFilter>
  <tableColumns count="2">
    <tableColumn id="1" xr3:uid="{030B2568-091E-487F-8338-133EF815BBF8}" name="תאריך הדיווח" dataDxfId="488" dataCellStyle="Normal_2007-16618"/>
    <tableColumn id="2" xr3:uid="{5D00F620-B466-4FDE-93EE-DE0C22C45DF0}" name="31/12/2023" dataDxfId="487" dataCellStyle="Normal_2007-16618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986DC36-6038-4216-94EB-19FD446A9EDE}" name="TitleRegion1.a6.m78.1" displayName="TitleRegion1.a6.m78.1" ref="A6:M78" totalsRowShown="0" headerRowDxfId="486" dataDxfId="484" headerRowBorderDxfId="485" tableBorderDxfId="483">
  <autoFilter ref="A6:M78" xr:uid="{E986DC36-6038-4216-94EB-19FD446A9ED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0F5C4E-0007-4211-8C95-A571F10657CF}" name="שם המנפיק/שם נייר ערך " dataDxfId="482"/>
    <tableColumn id="2" xr3:uid="{26611477-3BD6-4729-99E7-213A0C01435E}" name="מספר ני&quot;ע" dataDxfId="481"/>
    <tableColumn id="3" xr3:uid="{C2F9AED3-8C84-486E-9C29-E670E55C38C3}" name="זירת מסחר" dataDxfId="480"/>
    <tableColumn id="4" xr3:uid="{D182B531-6778-45A3-AD0F-C3CCA94E5F11}" name="מספר מנפיק" dataDxfId="479"/>
    <tableColumn id="5" xr3:uid="{12E6A2F8-424A-4F9D-AA99-261D7A959449}" name="ענף מסחר" dataDxfId="478"/>
    <tableColumn id="6" xr3:uid="{1583C7EE-3D9D-4449-AC13-2C783B06E87D}" name="סוג מטבע" dataDxfId="477"/>
    <tableColumn id="7" xr3:uid="{2D66AE26-E8FA-44DF-9002-12A72EA803B8}" name="ערך נקוב****" dataDxfId="476"/>
    <tableColumn id="8" xr3:uid="{39E74FA1-35DF-4CC8-870F-20470AC3EE2D}" name="שער***" dataDxfId="475"/>
    <tableColumn id="9" xr3:uid="{F8BC0366-7329-4D27-BC50-E6B6C8C66B45}" name="פדיון/ ריבית/ דיבידנד לקבל*****  " dataDxfId="474"/>
    <tableColumn id="10" xr3:uid="{9D4EE235-B934-4E07-8EA8-01243DB642D7}" name="שווי שוק" dataDxfId="473"/>
    <tableColumn id="11" xr3:uid="{20097358-1145-4A4E-998D-47C5EB917B99}" name="שעור מערך נקוב מונפק" dataDxfId="472"/>
    <tableColumn id="12" xr3:uid="{02EFD94C-4879-4EF5-B14E-7AACD0A4056D}" name="שעור מנכסי אפיק ההשקעה" dataDxfId="471"/>
    <tableColumn id="13" xr3:uid="{78914CF4-0E1C-432B-AC95-D7FF4C797FC4}" name="שעור מסך נכסי השקעה**" dataDxfId="470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A5C5F99-8D6F-4B5F-8C89-A85946B9DABF}" name="RowTitleRegion1.a1.b4.1" displayName="_RowTitleRegion1.a1.b4.1_4" ref="A1:B4" totalsRowShown="0" headerRowDxfId="469" dataDxfId="468" tableBorderDxfId="467" headerRowCellStyle="Normal_2007-16618" dataCellStyle="Normal_2007-16618">
  <autoFilter ref="A1:B4" xr:uid="{BA5C5F99-8D6F-4B5F-8C89-A85946B9DABF}">
    <filterColumn colId="0" hiddenButton="1"/>
    <filterColumn colId="1" hiddenButton="1"/>
  </autoFilter>
  <tableColumns count="2">
    <tableColumn id="1" xr3:uid="{BC24D7F6-56E5-4903-B0C8-6CBE2C4E15E3}" name="תאריך הדיווח" dataDxfId="466" dataCellStyle="Normal_2007-16618"/>
    <tableColumn id="2" xr3:uid="{74E84766-5D73-4283-873F-C95ECC930CDC}" name="31/12/2023" dataDxfId="465" dataCellStyle="Normal_2007-16618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3AE8532-2B26-4423-B245-BCBBEB1C9D0D}" name="TitleRegion1.a6.n30.1" displayName="TitleRegion1.a6.n30.1" ref="A6:N30" totalsRowShown="0" headerRowDxfId="464" dataDxfId="462" headerRowBorderDxfId="463" tableBorderDxfId="461">
  <autoFilter ref="A6:N30" xr:uid="{D3AE8532-2B26-4423-B245-BCBBEB1C9D0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897ADE5-6C18-49D0-A29A-FDAFB2A9D4AB}" name="שם המנפיק/שם נייר ערך " dataDxfId="460"/>
    <tableColumn id="2" xr3:uid="{8F96F13A-77F0-44CE-8DF0-E99596672F52}" name="מספר ני&quot;ע" dataDxfId="459"/>
    <tableColumn id="3" xr3:uid="{3F35862E-5502-4927-A949-87678C430782}" name="זירת מסחר" dataDxfId="458"/>
    <tableColumn id="4" xr3:uid="{3D1E9D6E-0454-4055-90CF-88AFCD4CC30F}" name="מספר מנפיק" dataDxfId="457"/>
    <tableColumn id="5" xr3:uid="{91DDD3A1-B1E0-4101-860E-AEA5F5913F1B}" name="ענף מסחר" dataDxfId="456"/>
    <tableColumn id="6" xr3:uid="{B2A26D96-AF1B-4F79-B17C-C93B92DFF894}" name="דירוג" dataDxfId="455"/>
    <tableColumn id="7" xr3:uid="{F40B71E5-FAD8-467C-A819-5B239AC341EB}" name="שם מדרג" dataDxfId="454"/>
    <tableColumn id="8" xr3:uid="{9AA2F310-562F-49DB-8C43-741663FDF1FB}" name="סוג מטבע" dataDxfId="453"/>
    <tableColumn id="9" xr3:uid="{1BB6A31A-5866-4D2F-B40C-44C2960026F1}" name="ערך נקוב****" dataDxfId="452"/>
    <tableColumn id="10" xr3:uid="{E214D30A-882D-4868-B11B-0D461D987F3B}" name="שער***" dataDxfId="451"/>
    <tableColumn id="11" xr3:uid="{B71601F9-A6DD-4B6E-9574-3F1BD500FA05}" name="שווי שוק" dataDxfId="450"/>
    <tableColumn id="12" xr3:uid="{8F018143-B589-4BC9-915D-CD6EC8726C00}" name="שעור מערך נקוב מונפק" dataDxfId="449"/>
    <tableColumn id="13" xr3:uid="{EE847CCB-D311-46F7-BD96-91C89A4B1DC7}" name="שעור מנכסי אפיק ההשקעה" dataDxfId="448"/>
    <tableColumn id="14" xr3:uid="{B06A61A0-828C-4A08-9397-28955BEF17CD}" name="שעור מסך נכסי השקעה**" dataDxfId="447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F62F414-3A16-4E96-A6CC-63B12C2A9097}" name="RowTitleRegion1.a1.b4.1" displayName="_RowTitleRegion1.a1.b4.1_5" ref="A1:B4" totalsRowShown="0" headerRowDxfId="446" dataDxfId="445" tableBorderDxfId="444" headerRowCellStyle="Normal_2007-16618" dataCellStyle="Normal_2007-16618">
  <autoFilter ref="A1:B4" xr:uid="{1F62F414-3A16-4E96-A6CC-63B12C2A9097}">
    <filterColumn colId="0" hiddenButton="1"/>
    <filterColumn colId="1" hiddenButton="1"/>
  </autoFilter>
  <tableColumns count="2">
    <tableColumn id="1" xr3:uid="{9E12C63A-F091-4CF2-87C8-DCF829EFC086}" name="תאריך הדיווח" dataDxfId="443" dataCellStyle="Normal_2007-16618"/>
    <tableColumn id="2" xr3:uid="{0B9448D7-47CD-4F08-A516-9F895F4AE2A2}" name="31/12/2023" dataDxfId="442" dataCellStyle="Normal_2007-16618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EFFCA05-AEE5-48B3-ABA3-A25CA64F38A4}" name="TitleRegion1.a6.k27.1" displayName="TitleRegion1.a6.k27.1" ref="A6:K27" totalsRowShown="0" headerRowDxfId="441" dataDxfId="439" headerRowBorderDxfId="440" tableBorderDxfId="438">
  <autoFilter ref="A6:K27" xr:uid="{BEFFCA05-AEE5-48B3-ABA3-A25CA64F38A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C269C607-9221-4B59-A5A0-74AEF0FD23F9}" name="שם המנפיק/שם נייר ערך" dataDxfId="437"/>
    <tableColumn id="2" xr3:uid="{1751D9D8-1A74-49F6-A1C2-309816F6746C}" name="מספר ני&quot;ע" dataDxfId="436"/>
    <tableColumn id="3" xr3:uid="{60FBC9D4-BD8A-4185-82A9-96A946460C06}" name="זירת מסחר" dataDxfId="435"/>
    <tableColumn id="4" xr3:uid="{89791DC2-8D66-4B4B-928E-1F4E0ED95463}" name="ענף מסחר" dataDxfId="434"/>
    <tableColumn id="5" xr3:uid="{70B11529-9B93-4AD4-AB31-4CF6F4B3DD96}" name="סוג מטבע" dataDxfId="433"/>
    <tableColumn id="6" xr3:uid="{24CEC58F-1ED4-4BFC-9346-E740A128C2DB}" name="ערך נקוב****" dataDxfId="432"/>
    <tableColumn id="7" xr3:uid="{A51125E7-21D0-4399-94BC-ABAD0933B399}" name="שער***" dataDxfId="431"/>
    <tableColumn id="8" xr3:uid="{16AB52B1-3ACC-4D35-9423-7A3E1E18FA33}" name="שווי שוק" dataDxfId="430"/>
    <tableColumn id="9" xr3:uid="{F9D8FE35-A282-4484-AFBD-BA0E68D6D870}" name="שעור מערך נקוב מונפק" dataDxfId="429"/>
    <tableColumn id="10" xr3:uid="{52A30037-AB74-4F34-B684-D4DABA9D564B}" name="שעור מנכסי אפיק ההשקעה" dataDxfId="428"/>
    <tableColumn id="11" xr3:uid="{2412AF41-A6A7-471D-BCD5-D8890ABFA377}" name="שעור מסך נכסי השקעה**" dataDxfId="427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CD46037-B6EB-4376-98AE-0813346FA719}" name="RowTitleRegion1.a1.b4.1" displayName="_RowTitleRegion1.a1.b4.1_6" ref="A1:B4" totalsRowShown="0" headerRowDxfId="426" dataDxfId="425" tableBorderDxfId="424" headerRowCellStyle="Normal_2007-16618" dataCellStyle="Normal_2007-16618">
  <autoFilter ref="A1:B4" xr:uid="{3CD46037-B6EB-4376-98AE-0813346FA719}">
    <filterColumn colId="0" hiddenButton="1"/>
    <filterColumn colId="1" hiddenButton="1"/>
  </autoFilter>
  <tableColumns count="2">
    <tableColumn id="1" xr3:uid="{EC2DBA22-1CDE-482B-9161-47C3C7DDABEF}" name="תאריך הדיווח" dataDxfId="423" dataCellStyle="Normal_2007-16618"/>
    <tableColumn id="2" xr3:uid="{6207B8C8-7FA1-4C14-890F-4F84C4E89C34}" name="31/12/2023" dataDxfId="422" dataCellStyle="Normal_2007-16618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77EA325-624F-4EBE-A661-480C8A308A2E}" name="TitleRegion1.a6.k25.1" displayName="TitleRegion1.a6.k25.1" ref="A6:K25" totalsRowShown="0" headerRowDxfId="421" dataDxfId="419" headerRowBorderDxfId="420" tableBorderDxfId="418">
  <autoFilter ref="A6:K25" xr:uid="{D77EA325-624F-4EBE-A661-480C8A308A2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20F8344C-3775-4306-91B1-F93AD8A5E43D}" name="שם המנפיק/שם נייר ערך" dataDxfId="417"/>
    <tableColumn id="2" xr3:uid="{4822E326-7705-4071-B94B-8792D0F197B1}" name="מספר ני&quot;ע" dataDxfId="416"/>
    <tableColumn id="3" xr3:uid="{9E6E3065-E10E-49B9-BD40-7AA9C6EB5EF8}" name="זירת מסחר" dataDxfId="415"/>
    <tableColumn id="4" xr3:uid="{DBFCB62B-7463-4ED0-A54D-0FBF4C713996}" name="ענף מסחר" dataDxfId="414"/>
    <tableColumn id="5" xr3:uid="{D860959E-86D2-4B18-9975-CDC18A545D53}" name="סוג מטבע" dataDxfId="413"/>
    <tableColumn id="6" xr3:uid="{BA693B78-E284-4E10-B252-3A45816FF3CF}" name="ערך נקוב****" dataDxfId="412"/>
    <tableColumn id="7" xr3:uid="{E5FC3AF2-C5DF-4839-97E8-D2BB5CB920D9}" name="שער***" dataDxfId="411"/>
    <tableColumn id="8" xr3:uid="{75876C50-8266-4086-A53D-80D3D7E253D1}" name="שווי שוק" dataDxfId="410"/>
    <tableColumn id="9" xr3:uid="{E40DEF31-441C-4DFD-899A-26B7A0560470}" name="שעור מערך נקוב מונפק" dataDxfId="409"/>
    <tableColumn id="10" xr3:uid="{BA6725E9-389D-4390-B462-3E44303D2410}" name="שעור מנכסי אפיק ההשקעה" dataDxfId="408"/>
    <tableColumn id="11" xr3:uid="{2462DA65-7815-425C-8CE1-13B065F9510C}" name="שעור מסך נכסי השקעה**" dataDxfId="407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26D53D1-7082-4B73-B99C-0AD08000A670}" name="RowTitleRegion1.a1.b4.1" displayName="_RowTitleRegion1.a1.b4.1_7" ref="A1:B4" totalsRowShown="0" headerRowDxfId="406" dataDxfId="405" tableBorderDxfId="404" headerRowCellStyle="Normal_2007-16618" dataCellStyle="Normal_2007-16618">
  <autoFilter ref="A1:B4" xr:uid="{E26D53D1-7082-4B73-B99C-0AD08000A670}">
    <filterColumn colId="0" hiddenButton="1"/>
    <filterColumn colId="1" hiddenButton="1"/>
  </autoFilter>
  <tableColumns count="2">
    <tableColumn id="1" xr3:uid="{A9A6701F-AD77-4C83-A525-A88F0DBBCFC0}" name="תאריך הדיווח" dataDxfId="403" dataCellStyle="Normal_2007-16618"/>
    <tableColumn id="2" xr3:uid="{2A4B8034-A8E8-4B99-AB8F-46576BADD28A}" name="31/12/2023" dataDxfId="402" dataCellStyle="Normal_2007-16618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9F6B7C32-F107-45AC-98C8-273F9EAE298D}" name="TitleRegion1.a6.j23.1" displayName="TitleRegion1.a6.j23.1" ref="A6:J23" totalsRowShown="0" headerRowDxfId="401" dataDxfId="399" headerRowBorderDxfId="400" tableBorderDxfId="398">
  <autoFilter ref="A6:J23" xr:uid="{9F6B7C32-F107-45AC-98C8-273F9EAE29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F021E4A-EEC9-4A2E-BFA6-2EDB70FE5DD8}" name="שם המנפיק/שם נייר ערך" dataDxfId="397"/>
    <tableColumn id="2" xr3:uid="{A4091B69-A9D6-4CC0-9C3C-6EB77456C967}" name="מספר ני&quot;ע" dataDxfId="396"/>
    <tableColumn id="3" xr3:uid="{BD1BB1F3-31CA-4F2A-9A8F-ABCFD2205605}" name="זירת מסחר" dataDxfId="395"/>
    <tableColumn id="4" xr3:uid="{121DA522-3D15-4393-89BF-64FDDD10BFBD}" name="ענף מסחר" dataDxfId="394"/>
    <tableColumn id="5" xr3:uid="{F6375F8E-280E-43FF-805B-05FC6607AFAB}" name="סוג מטבע" dataDxfId="393"/>
    <tableColumn id="6" xr3:uid="{7B7B5C9F-6220-4AB8-8C85-728BBD08FB9E}" name="ערך נקוב****" dataDxfId="392"/>
    <tableColumn id="7" xr3:uid="{67B5FFBB-1B81-441C-8B57-D66B1743A221}" name="שער***" dataDxfId="391"/>
    <tableColumn id="8" xr3:uid="{D39CD22E-3735-45EF-A8BA-AF9F36CDCE54}" name="שווי שוק" dataDxfId="390"/>
    <tableColumn id="9" xr3:uid="{4D8ABD97-C8F7-478B-8FCD-FC2672108DA8}" name="שעור מנכסי אפיק ההשקעה" dataDxfId="389"/>
    <tableColumn id="10" xr3:uid="{4A256494-139A-4BCC-91B9-D48748A6A230}" name="שעור מסך נכסי השקעה**" dataDxfId="388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0053E2B-1432-47B0-A40B-3A97DE9EA992}" name="RowTitleRegion1.a1.b4.1" displayName="_RowTitleRegion1.a1.b4.1_8" ref="A1:B4" totalsRowShown="0" headerRowDxfId="387" dataDxfId="386" tableBorderDxfId="385" headerRowCellStyle="Normal_2007-16618" dataCellStyle="Normal_2007-16618">
  <autoFilter ref="A1:B4" xr:uid="{F0053E2B-1432-47B0-A40B-3A97DE9EA992}">
    <filterColumn colId="0" hiddenButton="1"/>
    <filterColumn colId="1" hiddenButton="1"/>
  </autoFilter>
  <tableColumns count="2">
    <tableColumn id="1" xr3:uid="{40516EDA-7D57-4CC3-996D-89BF424F40C4}" name="תאריך הדיווח" dataDxfId="384" dataCellStyle="Normal_2007-16618"/>
    <tableColumn id="2" xr3:uid="{7AB62D6B-F3C2-4E1B-BAD6-13814D650ED3}" name="31/12/2023" dataDxfId="383" dataCellStyle="Normal_2007-16618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26862B1-D1A0-4474-B67B-B23BC5F8EF16}" name="TitleRegion1.a6.p13.1" displayName="TitleRegion1.a6.p13.1" ref="A6:P13" totalsRowShown="0" headerRowDxfId="382" dataDxfId="380" headerRowBorderDxfId="381" tableBorderDxfId="379">
  <autoFilter ref="A6:P13" xr:uid="{F26862B1-D1A0-4474-B67B-B23BC5F8EF1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29010265-C387-4925-A155-516892028B99}" name="שם המנפיק/שם נייר ערך" dataDxfId="378"/>
    <tableColumn id="2" xr3:uid="{9C48B62C-D57F-43D9-ABC7-FBE9CC3D0348}" name="מספר ני&quot;ע" dataDxfId="377"/>
    <tableColumn id="3" xr3:uid="{661F0F8D-026A-4222-BF85-90BC24B20252}" name="נכס הבסיס" dataDxfId="376"/>
    <tableColumn id="4" xr3:uid="{7AF621CF-F684-4B13-ABF6-4D974499E628}" name="דירוג" dataDxfId="375"/>
    <tableColumn id="5" xr3:uid="{7A05FE73-D2C3-43B7-8696-9BAEF76284BA}" name="שם מדרג" dataDxfId="374"/>
    <tableColumn id="6" xr3:uid="{32330448-3FBA-495E-863B-F6F3D1809964}" name="תאריך רכישה" dataDxfId="373"/>
    <tableColumn id="7" xr3:uid="{23191A53-7ED4-4F5C-B0E7-0DEDBA7C7553}" name="מח&quot;מ" dataDxfId="372"/>
    <tableColumn id="8" xr3:uid="{60157F4D-AD65-41D4-A8CD-EC15FBCC4A97}" name="סוג מטבע" dataDxfId="371"/>
    <tableColumn id="9" xr3:uid="{5560C059-3D3D-4312-AB5A-9D92CEE13078}" name="שיעור ריבית" dataDxfId="370"/>
    <tableColumn id="10" xr3:uid="{FB3DBEE6-ADEA-4747-801C-A002DA0E9F81}" name="תשואה לפידיון" dataDxfId="369"/>
    <tableColumn id="11" xr3:uid="{42791B5C-6170-4362-991B-D72118036C74}" name="ערך נקוב****" dataDxfId="368"/>
    <tableColumn id="12" xr3:uid="{8BC2707E-45FC-47E8-A6D3-2580C935C942}" name="שער***" dataDxfId="367"/>
    <tableColumn id="13" xr3:uid="{8DFEAC0D-2328-4BA0-AA83-430806414983}" name="שווי שוק" dataDxfId="366"/>
    <tableColumn id="14" xr3:uid="{5B0A5FE3-418B-43CB-BE5A-DD84E0737020}" name="שעור מערך נקוב מונפק" dataDxfId="365"/>
    <tableColumn id="15" xr3:uid="{3F2C8DC1-A092-4CAA-8D57-C4DFE7C03361}" name="שעור מנכסי אפיק ההשקעה" dataDxfId="364"/>
    <tableColumn id="16" xr3:uid="{FC77D29C-9D19-4FE9-9BB3-178C2284C580}" name="שעור מסך נכסי השקעה**" dataDxfId="363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330C5166-88D5-4522-9A25-1600A7065C0B}" name="RowTitleRegion1.a1.b4.1" displayName="_RowTitleRegion1.a1.b4.1_9" ref="A1:B4" totalsRowShown="0" headerRowDxfId="362" dataDxfId="361" tableBorderDxfId="360" headerRowCellStyle="Normal_2007-16618" dataCellStyle="Normal_2007-16618">
  <autoFilter ref="A1:B4" xr:uid="{330C5166-88D5-4522-9A25-1600A7065C0B}">
    <filterColumn colId="0" hiddenButton="1"/>
    <filterColumn colId="1" hiddenButton="1"/>
  </autoFilter>
  <tableColumns count="2">
    <tableColumn id="1" xr3:uid="{F7536405-39D5-4CAE-8DE6-2E0DE7EBA428}" name="תאריך הדיווח" dataDxfId="359" dataCellStyle="Normal_2007-16618"/>
    <tableColumn id="2" xr3:uid="{186E33DD-5484-4F1D-B91C-52BB787631C3}" name="31/12/2023" dataDxfId="358" dataCellStyle="Normal_2007-16618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3388618-49C7-457D-BFF4-12BE5837D842}" name="TitleRegion1.a6.o20.1" displayName="TitleRegion1.a6.o20.1" ref="A6:O20" totalsRowShown="0" headerRowDxfId="357" dataDxfId="355" headerRowBorderDxfId="356" tableBorderDxfId="354">
  <autoFilter ref="A6:O20" xr:uid="{73388618-49C7-457D-BFF4-12BE5837D84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7B5B2E52-1EC3-4325-AE90-BF5EBD20F04D}" name="שם המנפיק/שם נייר ערך" dataDxfId="353"/>
    <tableColumn id="2" xr3:uid="{CED48713-5866-426F-9A62-C5ADB4C0A1F4}" name="מספר ני&quot;ע" dataDxfId="352"/>
    <tableColumn id="3" xr3:uid="{6231DCD5-7F46-4378-8C62-E373F140004F}" name="דירוג" dataDxfId="351"/>
    <tableColumn id="4" xr3:uid="{328BBBAC-1E33-4986-9BA0-AB790C998589}" name="שם מדרג" dataDxfId="350"/>
    <tableColumn id="5" xr3:uid="{F9934481-BCE4-4A40-8C59-1D44829BBB35}" name="תאריך רכישה" dataDxfId="349"/>
    <tableColumn id="6" xr3:uid="{A360C997-9E5C-4CF4-84A3-353A89D68FEC}" name="מח&quot;מ" dataDxfId="348"/>
    <tableColumn id="7" xr3:uid="{ABE0E146-B362-485F-8CE7-DE9311AF3735}" name="סוג מטבע" dataDxfId="347"/>
    <tableColumn id="8" xr3:uid="{6AD4C7BB-7A4C-48C0-B0AD-DB6EA9180265}" name="שיעור ריבית" dataDxfId="346"/>
    <tableColumn id="9" xr3:uid="{A4C6EB66-E51A-454A-9570-5E004563EA65}" name="תשואה לפידיון" dataDxfId="345"/>
    <tableColumn id="10" xr3:uid="{E4AB8186-5882-44AC-9756-261F13E5F462}" name="ערך נקוב****" dataDxfId="344"/>
    <tableColumn id="11" xr3:uid="{80B0D90D-2189-417E-B5D7-9A32E5217144}" name="שער***" dataDxfId="343"/>
    <tableColumn id="12" xr3:uid="{3D488F58-9236-49A9-9C5D-3337F73D1706}" name="שווי הוגן" dataDxfId="342"/>
    <tableColumn id="13" xr3:uid="{F9678195-9785-437F-8B71-55E69E2CB89D}" name="שעור מערך נקוב מונפק" dataDxfId="341"/>
    <tableColumn id="14" xr3:uid="{465C6738-2A61-4DD7-8E59-6D4636579A38}" name="שעור מנכסי אפיק ההשקעה" dataDxfId="340"/>
    <tableColumn id="15" xr3:uid="{9D317A6E-D7B1-4959-B347-393245D6081B}" name="שעור מסך נכסי השקעה**" dataDxfId="339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7E929161-1DE8-43EF-8DD9-684EDE0EC152}" name="RowTitleRegion1.a1.b4.1" displayName="_RowTitleRegion1.a1.b4.1_10" ref="A1:B4" totalsRowShown="0" headerRowDxfId="338" dataDxfId="337" tableBorderDxfId="336" headerRowCellStyle="Normal_2007-16618" dataCellStyle="Normal_2007-16618">
  <autoFilter ref="A1:B4" xr:uid="{7E929161-1DE8-43EF-8DD9-684EDE0EC152}">
    <filterColumn colId="0" hiddenButton="1"/>
    <filterColumn colId="1" hiddenButton="1"/>
  </autoFilter>
  <tableColumns count="2">
    <tableColumn id="1" xr3:uid="{9C6538A7-E116-4DA2-86B0-573F6FC132C2}" name="תאריך הדיווח" dataDxfId="335" dataCellStyle="Normal_2007-16618"/>
    <tableColumn id="2" xr3:uid="{9E8C2119-3DED-4635-B6EE-44AAD05A654A}" name="31/12/2023" dataDxfId="334" dataCellStyle="Normal_2007-16618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73D371E-4938-477E-BFD4-508509AC1263}" name="TitleRegion1.a6.r18.1" displayName="TitleRegion1.a6.r18.1" ref="A6:R18" totalsRowShown="0" headerRowDxfId="333" dataDxfId="331" headerRowBorderDxfId="332" tableBorderDxfId="330">
  <autoFilter ref="A6:R18" xr:uid="{573D371E-4938-477E-BFD4-508509AC126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1A270A56-32FA-419E-A009-87788F347D2C}" name="שם המנפיק/שם נייר ערך" dataDxfId="329"/>
    <tableColumn id="2" xr3:uid="{9BB619D7-3110-447D-BEEF-4AFFBF047B16}" name="מספר ני&quot;ע" dataDxfId="328"/>
    <tableColumn id="3" xr3:uid="{7615619D-9CEE-4549-ACCB-5B71A6D1B855}" name="ספק המידע" dataDxfId="327"/>
    <tableColumn id="4" xr3:uid="{E052F78D-D6B3-493E-8912-08DD89E416B9}" name="מספר מנפיק" dataDxfId="326"/>
    <tableColumn id="5" xr3:uid="{ED03BF72-EBC0-4596-B13C-E58D2CDD9330}" name="ענף מסחר" dataDxfId="325"/>
    <tableColumn id="6" xr3:uid="{222A6C2A-7496-4375-9AEA-81502BD2EEAF}" name="דירוג" dataDxfId="324"/>
    <tableColumn id="7" xr3:uid="{B83C5D36-5545-472D-A67E-490317FDC795}" name="שם מדרג" dataDxfId="323"/>
    <tableColumn id="8" xr3:uid="{2E5DD022-22C0-4C47-9F57-8955162DA4AD}" name="תאריך רכישה" dataDxfId="322"/>
    <tableColumn id="9" xr3:uid="{C4D63AA1-13B0-46E8-A382-DE6C3A8D530F}" name="מח&quot;מ" dataDxfId="321"/>
    <tableColumn id="10" xr3:uid="{B2EC5C65-E809-4150-90E2-E0A5CE1B6823}" name="סוג מטבע" dataDxfId="320"/>
    <tableColumn id="11" xr3:uid="{64FB22E0-336A-4155-ACC4-DA44AA8BE53B}" name="שיעור ריבית" dataDxfId="319"/>
    <tableColumn id="12" xr3:uid="{34C81644-A7BD-4060-AE88-98460A51D3FF}" name="תשואה לפידיון" dataDxfId="318"/>
    <tableColumn id="13" xr3:uid="{F3FD3FD2-D20B-4A34-8358-239D4EBE572B}" name="ערך נקוב****" dataDxfId="317"/>
    <tableColumn id="14" xr3:uid="{6D514517-24CC-4E28-A4B4-8D4BAC6E006F}" name="שער***" dataDxfId="316"/>
    <tableColumn id="15" xr3:uid="{C12F7059-0B97-40BE-BEA1-F9BBB4D09B21}" name="שווי הוגן" dataDxfId="315"/>
    <tableColumn id="16" xr3:uid="{4C26B0C5-2890-434B-AC0C-45916E00C6BB}" name="שעור מערך נקוב מונפק" dataDxfId="314"/>
    <tableColumn id="17" xr3:uid="{C577ED36-E99A-447A-99B2-128C40AB8D67}" name="שעור מנכסי אפיק ההשקעה" dataDxfId="313"/>
    <tableColumn id="18" xr3:uid="{BD4E0A6E-F410-4803-ABC0-409134232BD2}" name="שעור מסך נכסי השקעה**" dataDxfId="312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F3B8E292-9BBF-43B9-8126-5D7853EC97F1}" name="RowTitleRegion1.a1.b4.1" displayName="_RowTitleRegion1.a1.b4.1_11" ref="A1:B4" totalsRowShown="0" headerRowDxfId="311" dataDxfId="310" tableBorderDxfId="309" headerRowCellStyle="Normal_2007-16618" dataCellStyle="Normal_2007-16618">
  <autoFilter ref="A1:B4" xr:uid="{F3B8E292-9BBF-43B9-8126-5D7853EC97F1}">
    <filterColumn colId="0" hiddenButton="1"/>
    <filterColumn colId="1" hiddenButton="1"/>
  </autoFilter>
  <tableColumns count="2">
    <tableColumn id="1" xr3:uid="{E395EF4B-AFFB-448C-A7F2-8137273ACF5A}" name="תאריך הדיווח" dataDxfId="308" dataCellStyle="Normal_2007-16618"/>
    <tableColumn id="2" xr3:uid="{175B255F-6CAD-487E-9DF0-EC486CC916B7}" name="31/12/2023" dataDxfId="307" dataCellStyle="Normal_2007-16618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741D820-2788-4C05-ACC7-34BF12426F86}" name="TitleRegion1.a6.r47.1" displayName="TitleRegion1.a6.r47.1" ref="A6:R47" totalsRowShown="0" headerRowDxfId="306" dataDxfId="304" headerRowBorderDxfId="305" tableBorderDxfId="303">
  <autoFilter ref="A6:R47" xr:uid="{9741D820-2788-4C05-ACC7-34BF12426F8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BB475681-2962-4A17-AC5F-CDDFD2138BE5}" name="שם המנפיק/שם נייר ערך" dataDxfId="302"/>
    <tableColumn id="2" xr3:uid="{28CB3EDA-406D-4E6C-A9C8-95C03D4DF284}" name="מספר ני&quot;ע" dataDxfId="301"/>
    <tableColumn id="3" xr3:uid="{F45CAFBC-C170-4266-9304-DB95CBDC0D63}" name="ספק המידע" dataDxfId="300"/>
    <tableColumn id="4" xr3:uid="{2D6910FC-AD6F-4FC6-9C5A-65E824375D21}" name="מספר מנפיק" dataDxfId="299"/>
    <tableColumn id="5" xr3:uid="{DC068D58-B212-4722-96A1-2F492C43F3C1}" name="ענף מסחר" dataDxfId="298"/>
    <tableColumn id="6" xr3:uid="{1D7C0581-9E84-4BB1-BCD0-9CFAF04EB59F}" name="דירוג" dataDxfId="297"/>
    <tableColumn id="7" xr3:uid="{E45D975F-C65F-4928-B416-E76C7BD85588}" name="שם מדרג" dataDxfId="296"/>
    <tableColumn id="8" xr3:uid="{F1512DB9-38A2-485C-A731-03C130668BB5}" name="תאריך רכישה" dataDxfId="295"/>
    <tableColumn id="9" xr3:uid="{5F3454E9-2A3C-4AF9-A7CB-79E8817D6555}" name="מח&quot;מ" dataDxfId="294"/>
    <tableColumn id="10" xr3:uid="{26F67779-FD60-449E-AB71-F3B25A78AD34}" name="סוג מטבע" dataDxfId="293"/>
    <tableColumn id="11" xr3:uid="{8F152A48-34B2-4CE7-863F-C1A0AC9B9683}" name="שיעור ריבית" dataDxfId="292"/>
    <tableColumn id="12" xr3:uid="{4589098F-DE48-45F9-A20D-BFBC58372B25}" name="תשואה לפידיון" dataDxfId="291"/>
    <tableColumn id="13" xr3:uid="{6C744A7F-3BD0-4271-8022-E3D05B33D8C2}" name="ערך נקוב****" dataDxfId="290"/>
    <tableColumn id="14" xr3:uid="{B9C3A488-46DB-4F6A-A4B2-6347255AF9FD}" name="שער***" dataDxfId="289"/>
    <tableColumn id="15" xr3:uid="{78F21BBC-F1B4-4CC6-9776-7442E832EE0F}" name="שווי הוגן" dataDxfId="288"/>
    <tableColumn id="16" xr3:uid="{E55A4511-70FA-499C-A7FF-4A11C332D317}" name="שעור מערך נקוב מונפק" dataDxfId="287"/>
    <tableColumn id="17" xr3:uid="{902F1E2B-0FF1-4E1A-B185-72EBDB651CA9}" name="שעור מנכסי אפיק ההשקעה" dataDxfId="286"/>
    <tableColumn id="18" xr3:uid="{A6B57017-8BF7-442C-9191-4B2866947C4D}" name="שעור מסך נכסי השקעה**" dataDxfId="285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EE576948-6639-4AD0-8EAB-55D5F478D5B5}" name="RowTitleRegion1.a1.b4.1" displayName="_RowTitleRegion1.a1.b4.1_12" ref="A1:B4" totalsRowShown="0" headerRowDxfId="284" dataDxfId="283" tableBorderDxfId="282" headerRowCellStyle="Normal_2007-16618" dataCellStyle="Normal_2007-16618">
  <autoFilter ref="A1:B4" xr:uid="{EE576948-6639-4AD0-8EAB-55D5F478D5B5}">
    <filterColumn colId="0" hiddenButton="1"/>
    <filterColumn colId="1" hiddenButton="1"/>
  </autoFilter>
  <tableColumns count="2">
    <tableColumn id="1" xr3:uid="{92368D16-4D00-4DD9-B777-61D5D5B7D73A}" name="תאריך הדיווח" dataDxfId="281" dataCellStyle="Normal_2007-16618"/>
    <tableColumn id="2" xr3:uid="{B347A468-020A-46D3-8F98-6E0E97E5474B}" name="31/12/2023" dataDxfId="280" dataCellStyle="Normal_2007-16618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1EC676A5-611B-4AE8-A7F5-C2E0F6A70DC1}" name="TitleRegion1.a6.l34.1" displayName="TitleRegion1.a6.l34.1" ref="A6:L34" totalsRowShown="0" headerRowDxfId="279" dataDxfId="277" headerRowBorderDxfId="278" tableBorderDxfId="276">
  <autoFilter ref="A6:L34" xr:uid="{1EC676A5-611B-4AE8-A7F5-C2E0F6A70DC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A24982A-C6D3-40D3-AABD-31155CB6580C}" name="שם המנפיק/שם נייר ערך" dataDxfId="275"/>
    <tableColumn id="2" xr3:uid="{0401E090-9AB3-4914-819F-0A4F21BCCE5B}" name="מספר ני&quot;ע" dataDxfId="274"/>
    <tableColumn id="3" xr3:uid="{294EF50B-F506-4D00-952F-68873FB45695}" name="ספק המידע" dataDxfId="273"/>
    <tableColumn id="4" xr3:uid="{DE8FF4C3-1E70-469C-8A9B-59B4860C8FA3}" name="מספר מנפיק" dataDxfId="272"/>
    <tableColumn id="5" xr3:uid="{E2ED3679-7328-49F0-8F28-E8189A3E0799}" name="ענף מסחר" dataDxfId="271"/>
    <tableColumn id="6" xr3:uid="{4E8484F5-88B7-403B-997A-8A499E3714D8}" name="סוג מטבע" dataDxfId="270"/>
    <tableColumn id="7" xr3:uid="{14377550-290D-4169-9E0A-6DF7A4641EC3}" name="ערך נקוב****" dataDxfId="269"/>
    <tableColumn id="8" xr3:uid="{D3FCCF05-4FD1-494B-841D-BC2593E5A61B}" name="שער***" dataDxfId="268"/>
    <tableColumn id="9" xr3:uid="{C754F4AE-2150-46EF-8469-86C7A5126E75}" name="שווי הוגן" dataDxfId="267"/>
    <tableColumn id="10" xr3:uid="{0DC9D12F-73E6-41AC-8F2F-B32D3D14D577}" name="שעור מערך נקוב מונפק" dataDxfId="266"/>
    <tableColumn id="11" xr3:uid="{6A96232A-BED9-4BAF-84D9-545410B4F694}" name="שעור מנכסי אפיק ההשקעה" dataDxfId="265"/>
    <tableColumn id="12" xr3:uid="{B61D0A26-8F41-4AF7-B427-38CB55F41D6B}" name="שעור מסך נכסי השקעה**" dataDxfId="264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9E324D43-FCA1-491A-A9DC-CAECA3E5244C}" name="RowTitleRegion1.a1.b4.1" displayName="_RowTitleRegion1.a1.b4.1_13" ref="A1:B4" totalsRowShown="0" headerRowDxfId="263" dataDxfId="262" tableBorderDxfId="261" headerRowCellStyle="Normal_2007-16618" dataCellStyle="Normal_2007-16618">
  <autoFilter ref="A1:B4" xr:uid="{9E324D43-FCA1-491A-A9DC-CAECA3E5244C}">
    <filterColumn colId="0" hiddenButton="1"/>
    <filterColumn colId="1" hiddenButton="1"/>
  </autoFilter>
  <tableColumns count="2">
    <tableColumn id="1" xr3:uid="{96D53D08-58F8-45F9-8DAF-65B75433ED66}" name="תאריך הדיווח" dataDxfId="260" dataCellStyle="Normal_2007-16618"/>
    <tableColumn id="2" xr3:uid="{93683879-E441-457C-AF78-22824911B76C}" name="31/12/2023" dataDxfId="259" dataCellStyle="Normal_2007-16618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EE7C104A-196F-445C-818C-FEB2ED8E95B2}" name="TitleRegion1.a6.j160.1" displayName="TitleRegion1.a6.j160.1" ref="A6:J160" totalsRowShown="0" headerRowDxfId="258" dataDxfId="256" headerRowBorderDxfId="257" tableBorderDxfId="255">
  <autoFilter ref="A6:J160" xr:uid="{EE7C104A-196F-445C-818C-FEB2ED8E95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790639C4-3427-4B69-BB56-13DF9EE47A10}" name="שם המנפיק/שם נייר ערך" dataDxfId="254"/>
    <tableColumn id="2" xr3:uid="{C4FE5F99-2C8A-416F-9D74-CF9854BD5866}" name="מספר ני&quot;ע" dataDxfId="253"/>
    <tableColumn id="3" xr3:uid="{0567CE97-47EA-4AFD-826C-56C4ED7E79C2}" name="סוג מטבע" dataDxfId="252"/>
    <tableColumn id="4" xr3:uid="{E0F913DE-17C0-487A-8F05-44264D195C87}" name="תאריך רכישה" dataDxfId="251"/>
    <tableColumn id="5" xr3:uid="{F86F5B98-1A18-409C-918D-FD60195A89D6}" name="ערך נקוב****" dataDxfId="250"/>
    <tableColumn id="6" xr3:uid="{5F9A1695-1CC3-4A2B-9A4B-831B027AA3E5}" name="שער***" dataDxfId="249"/>
    <tableColumn id="7" xr3:uid="{86E18823-A1D8-4DAE-B991-68F103DE2E87}" name="שווי הוגן" dataDxfId="248"/>
    <tableColumn id="8" xr3:uid="{02AD486E-D390-4352-94B4-294E6D1F5ECE}" name="שעור מערך נקוב מונפק" dataDxfId="247"/>
    <tableColumn id="9" xr3:uid="{F67D06D6-6BE8-4224-A75D-F5C6CA1CB26B}" name="שעור מנכסי אפיק ההשקעה" dataDxfId="246"/>
    <tableColumn id="10" xr3:uid="{B4AA2FDD-A1EE-4D9B-95CA-49F28FEE7386}" name="שעור מסך נכסי השקעה**" dataDxfId="245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740EC8B4-9E61-43F7-8B34-AAF8379B1F36}" name="RowTitleRegion1.a1.b4.1" displayName="_RowTitleRegion1.a1.b4.1_14" ref="A1:B4" totalsRowShown="0" headerRowDxfId="244" dataDxfId="243" tableBorderDxfId="242" headerRowCellStyle="Normal_2007-16618" dataCellStyle="Normal_2007-16618">
  <autoFilter ref="A1:B4" xr:uid="{740EC8B4-9E61-43F7-8B34-AAF8379B1F36}">
    <filterColumn colId="0" hiddenButton="1"/>
    <filterColumn colId="1" hiddenButton="1"/>
  </autoFilter>
  <tableColumns count="2">
    <tableColumn id="1" xr3:uid="{53924DD2-9838-44B0-97B3-9A533305564E}" name="תאריך הדיווח" dataDxfId="241" dataCellStyle="Normal_2007-16618"/>
    <tableColumn id="2" xr3:uid="{F90A496C-A204-471A-891B-524DBADA20EE}" name="31/12/2023" dataDxfId="240" dataCellStyle="Normal_2007-16618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32648AEE-8D4D-4B8E-A9AC-AB8A54B2BE7A}" name="TitleRegion1.a6.k12.1" displayName="TitleRegion1.a6.k12.1" ref="A6:K12" totalsRowShown="0" headerRowDxfId="239" headerRowBorderDxfId="238" tableBorderDxfId="237">
  <autoFilter ref="A6:K12" xr:uid="{32648AEE-8D4D-4B8E-A9AC-AB8A54B2BE7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361F4DE7-8F54-4B49-8879-2996FD779D8D}" name="שם המנפיק/שם נייר ערך"/>
    <tableColumn id="2" xr3:uid="{FAC02DDC-ED36-44D3-83CC-49104F2A2F17}" name="מספר ני&quot;ע" dataDxfId="236"/>
    <tableColumn id="3" xr3:uid="{E07BC6CE-AA21-42F4-AB48-2E843A7F0C16}" name="ענף מסחר"/>
    <tableColumn id="4" xr3:uid="{1DCC6FC8-3455-4D85-BCA8-D427302EB7E2}" name="סוג מטבע"/>
    <tableColumn id="5" xr3:uid="{8B220DD3-7C57-4B4B-A26B-A7180802EB3B}" name="תאריך רכישה"/>
    <tableColumn id="6" xr3:uid="{C0AA2681-80C3-4637-A303-658BC1527B86}" name="ערך נקוב****" dataDxfId="235"/>
    <tableColumn id="7" xr3:uid="{CFD6281F-8A01-4F6F-B990-3F9464E1F4E3}" name="שער***" dataDxfId="234"/>
    <tableColumn id="8" xr3:uid="{2B60BBF7-2593-49DA-A9F2-2E67AFF0BBC5}" name="שווי הוגן"/>
    <tableColumn id="9" xr3:uid="{17D8D8AD-5259-42B5-82C6-3496C467767E}" name="שעור מערך נקוב מונפק"/>
    <tableColumn id="10" xr3:uid="{E38801E1-2C5F-4BA5-990B-F30CA7F0AF15}" name="שעור מנכסי אפיק ההשקעה"/>
    <tableColumn id="11" xr3:uid="{8400B8FF-EE53-44B1-867A-A68115DAF165}" name="שעור מסך נכסי השקעה**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D14863C7-95D6-4EBA-8C40-8BEA515E3347}" name="RowTitleRegion1.a1.b4.1" displayName="_RowTitleRegion1.a1.b4.1_15" ref="A1:B4" totalsRowShown="0" headerRowDxfId="233" dataDxfId="232" tableBorderDxfId="231" headerRowCellStyle="Normal_2007-16618" dataCellStyle="Normal_2007-16618">
  <autoFilter ref="A1:B4" xr:uid="{D14863C7-95D6-4EBA-8C40-8BEA515E3347}">
    <filterColumn colId="0" hiddenButton="1"/>
    <filterColumn colId="1" hiddenButton="1"/>
  </autoFilter>
  <tableColumns count="2">
    <tableColumn id="1" xr3:uid="{71FB0FB6-F522-4261-BAF5-D7B832B151FA}" name="תאריך הדיווח" dataDxfId="230" dataCellStyle="Normal_2007-16618"/>
    <tableColumn id="2" xr3:uid="{6CFD7EB3-7E5D-431E-BFE9-CE460A91107E}" name="31/12/2023" dataDxfId="229" dataCellStyle="Normal_2007-16618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545B33B0-1617-49C1-8D88-14A17BDBEA02}" name="TitleRegion1.a6.k20.1" displayName="TitleRegion1.a6.k20.1" ref="A6:K20" totalsRowShown="0" headerRowDxfId="228" dataDxfId="226" headerRowBorderDxfId="227" tableBorderDxfId="225">
  <autoFilter ref="A6:K20" xr:uid="{545B33B0-1617-49C1-8D88-14A17BDBEA0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7BC7CDA4-A4E7-4905-B0A8-5D1A67D69834}" name="שם המנפיק/שם נייר ערך" dataDxfId="224"/>
    <tableColumn id="2" xr3:uid="{983C10AD-98B4-4E5F-9226-9E0E78CA0C02}" name="מספר ני&quot;ע" dataDxfId="223"/>
    <tableColumn id="3" xr3:uid="{32A54723-0670-4C6A-9FFB-8751F20FB7D4}" name="ענף מסחר" dataDxfId="222"/>
    <tableColumn id="4" xr3:uid="{1EB0E3CF-727D-41EB-805C-4F516401CF1D}" name="סוג מטבע" dataDxfId="221"/>
    <tableColumn id="5" xr3:uid="{9310727D-5E54-4540-9C9D-3BCE104944D6}" name="תאריך רכישה" dataDxfId="220"/>
    <tableColumn id="6" xr3:uid="{A0C883F1-3B3A-499A-A79C-B74FD624E47D}" name="ערך נקוב****" dataDxfId="219"/>
    <tableColumn id="7" xr3:uid="{896ABAAD-0EAE-4562-8301-AEB698B8DD86}" name="שער***" dataDxfId="218"/>
    <tableColumn id="8" xr3:uid="{CD3E0959-3E38-4DA9-8867-A363084970F8}" name="שווי הוגן" dataDxfId="217"/>
    <tableColumn id="9" xr3:uid="{FCDAF2DF-50ED-4911-A1F2-FFD5999ACF0C}" name="שעור מערך נקוב מונפק" dataDxfId="216"/>
    <tableColumn id="10" xr3:uid="{339700A2-E697-4C87-970D-4C4C6F11AE4B}" name="שעור מנכסי אפיק ההשקעה" dataDxfId="215"/>
    <tableColumn id="11" xr3:uid="{62091657-55C2-4E91-BDCC-0E89A2A161A7}" name="שעור מסך נכסי השקעה**" dataDxfId="214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E68FA72D-7F38-44C9-89A8-B814B74257F7}" name="RowTitleRegion1.a1.b4.1" displayName="_RowTitleRegion1.a1.b4.1_16" ref="A1:B4" totalsRowShown="0" headerRowDxfId="213" dataDxfId="212" tableBorderDxfId="211" headerRowCellStyle="Normal_2007-16618" dataCellStyle="Normal_2007-16618">
  <autoFilter ref="A1:B4" xr:uid="{E68FA72D-7F38-44C9-89A8-B814B74257F7}">
    <filterColumn colId="0" hiddenButton="1"/>
    <filterColumn colId="1" hiddenButton="1"/>
  </autoFilter>
  <tableColumns count="2">
    <tableColumn id="1" xr3:uid="{025B4040-B2D8-426A-9B3A-9EB0837EF9E9}" name="תאריך הדיווח" dataDxfId="210" dataCellStyle="Normal_2007-16618"/>
    <tableColumn id="2" xr3:uid="{B6F779BC-2D78-4D04-9272-070261488619}" name="31/12/2023" dataDxfId="209" dataCellStyle="Normal_2007-16618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463E42-5E09-4F78-8213-CA236E18A160}" name="TitleRegion1.a6.j358.1" displayName="TitleRegion1.a6.j358.1" ref="A6:J358" totalsRowShown="0" headerRowDxfId="208" dataDxfId="206" headerRowBorderDxfId="207" tableBorderDxfId="205">
  <autoFilter ref="A6:J358" xr:uid="{FF463E42-5E09-4F78-8213-CA236E18A16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F24988D-7973-4BA4-88B4-8263F44AA6FA}" name="שם המנפיק/שם נייר ערך" dataDxfId="204"/>
    <tableColumn id="2" xr3:uid="{9E151E0A-273B-4607-8DED-AD5668BB963F}" name="מספר ני&quot;ע" dataDxfId="203"/>
    <tableColumn id="3" xr3:uid="{7135502E-BBAE-4E7A-8C7C-263FB65CA85D}" name="ענף מסחר" dataDxfId="202"/>
    <tableColumn id="4" xr3:uid="{46F456DB-B03D-455B-A66C-5B36E8D8062B}" name="סוג מטבע" dataDxfId="201"/>
    <tableColumn id="5" xr3:uid="{30190E24-0E71-426B-84E6-255619ACE617}" name="תאריך רכישה" dataDxfId="200"/>
    <tableColumn id="6" xr3:uid="{A370BB3A-B123-489A-9FA8-F948C557A9B7}" name="ערך נקוב****" dataDxfId="199"/>
    <tableColumn id="7" xr3:uid="{3D4F8926-4BB8-4FD3-8F4E-709A5131C4D9}" name="שער***" dataDxfId="198"/>
    <tableColumn id="8" xr3:uid="{CB1CB9EE-EEBF-4612-858C-EB68E6C222D0}" name="שווי הוגן" dataDxfId="197"/>
    <tableColumn id="9" xr3:uid="{4C3C55B9-EF14-4BB3-981B-E1203E383285}" name="שעור מנכסי אפיק ההשקעה" dataDxfId="196"/>
    <tableColumn id="10" xr3:uid="{5F03B15A-FF37-4770-BC0D-BEDE4294DF0B}" name="שעור מסך נכסי השקעה**" dataDxfId="195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4E696655-5148-4E33-843A-65C6577D90EE}" name="RowTitleRegion1.a1.b4.1" displayName="_RowTitleRegion1.a1.b4.1_17" ref="A1:B4" totalsRowShown="0" headerRowDxfId="194" dataDxfId="193" tableBorderDxfId="192" headerRowCellStyle="Normal_2007-16618" dataCellStyle="Normal_2007-16618">
  <autoFilter ref="A1:B4" xr:uid="{4E696655-5148-4E33-843A-65C6577D90EE}">
    <filterColumn colId="0" hiddenButton="1"/>
    <filterColumn colId="1" hiddenButton="1"/>
  </autoFilter>
  <tableColumns count="2">
    <tableColumn id="1" xr3:uid="{B948A467-9082-4CD4-A564-D83D455CBA1D}" name="תאריך הדיווח" dataDxfId="191" dataCellStyle="Normal_2007-16618"/>
    <tableColumn id="2" xr3:uid="{892E0000-8E2D-49ED-B062-D33072A98725}" name="31/12/2023" dataDxfId="190" dataCellStyle="Normal_2007-16618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95FC0F1D-24E2-4088-A61C-A4A4E9C36346}" name="TitleRegion1.a6.p13.1" displayName="TitleRegion1.a6.p13.1_" ref="A6:P13" totalsRowShown="0" headerRowDxfId="189" dataDxfId="187" headerRowBorderDxfId="188" tableBorderDxfId="186">
  <autoFilter ref="A6:P13" xr:uid="{95FC0F1D-24E2-4088-A61C-A4A4E9C3634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C2BE7556-BB6F-4535-994F-A8EB433A60CB}" name="שם המנפיק/שם נייר ערך" dataDxfId="185"/>
    <tableColumn id="2" xr3:uid="{10429B86-0030-4BB4-A53D-612D012A531F}" name="מספר ני&quot;ע" dataDxfId="184"/>
    <tableColumn id="3" xr3:uid="{3140F2CC-BF1A-48FB-AA48-433601FAF589}" name="נכס הבסיס" dataDxfId="183"/>
    <tableColumn id="4" xr3:uid="{FB290F88-A80A-4568-AD72-0EF648FE15FF}" name="דירוג" dataDxfId="182"/>
    <tableColumn id="5" xr3:uid="{4E037803-E3DB-49F7-A85F-17F745185AF8}" name="שם מדרג" dataDxfId="181"/>
    <tableColumn id="6" xr3:uid="{16813F77-ED1B-4A60-8AA7-9B07533B80EB}" name="תאריך רכישה" dataDxfId="180"/>
    <tableColumn id="7" xr3:uid="{F7E63227-BD6E-4837-A9BA-F1A6D06E690A}" name="מח&quot;מ" dataDxfId="179"/>
    <tableColumn id="8" xr3:uid="{CBBE6BD7-AB7F-43B8-BA80-2D32487DE810}" name="סוג מטבע" dataDxfId="178"/>
    <tableColumn id="9" xr3:uid="{01ED52F7-8422-405E-9698-218BC5B5FF0D}" name="שיעור ריבית" dataDxfId="177"/>
    <tableColumn id="10" xr3:uid="{CD584B10-8296-479A-9838-2EEE9F549082}" name="תשואה לפידיון" dataDxfId="176"/>
    <tableColumn id="11" xr3:uid="{14AC5C69-9E40-449D-9B9D-26B604C51F18}" name="ערך נקוב****" dataDxfId="175"/>
    <tableColumn id="12" xr3:uid="{457A92B9-A3D3-44ED-8361-401715BA7585}" name="שער***" dataDxfId="174"/>
    <tableColumn id="13" xr3:uid="{A31C7F61-D38C-4E48-BEC4-9D2AE3066544}" name="שווי הוגן" dataDxfId="173"/>
    <tableColumn id="14" xr3:uid="{DD460DC1-51E0-43CE-B4C2-8A9218BDBD47}" name="שעור מערך נקוב מונפק" dataDxfId="172"/>
    <tableColumn id="15" xr3:uid="{18FF4606-F802-4394-9E7A-860B24B79714}" name="שעור מנכסי אפיק ההשקעה" dataDxfId="171"/>
    <tableColumn id="16" xr3:uid="{A5CA077B-F381-4D89-AD9B-A3B9E222FA2E}" name="שעור מסך נכסי השקעה**" dataDxfId="170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5544142F-BEB9-479C-AAA5-FE9731EEBCCC}" name="RowTitleRegion1.a1.b4.1" displayName="_RowTitleRegion1.a1.b4.1_18" ref="A1:B4" totalsRowShown="0" headerRowDxfId="169" dataDxfId="168" tableBorderDxfId="167" headerRowCellStyle="Normal_2007-16618" dataCellStyle="Normal_2007-16618">
  <autoFilter ref="A1:B4" xr:uid="{5544142F-BEB9-479C-AAA5-FE9731EEBCCC}">
    <filterColumn colId="0" hiddenButton="1"/>
    <filterColumn colId="1" hiddenButton="1"/>
  </autoFilter>
  <tableColumns count="2">
    <tableColumn id="1" xr3:uid="{B17ACD0D-A6B9-4393-852F-D077D6ED9C99}" name="תאריך הדיווח" dataDxfId="166" dataCellStyle="Normal_2007-16618"/>
    <tableColumn id="2" xr3:uid="{30B78BF1-5989-4F9A-A00B-EFD35685CFE7}" name="31/12/2023" dataDxfId="165" dataCellStyle="Normal_2007-16618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97BE08B6-2D28-4EFE-A3B5-9F666C993C50}" name="TitleRegion1.a5.q379.1" displayName="TitleRegion1.a5.q379.1" ref="A5:Q379" totalsRowShown="0" headerRowDxfId="164" dataDxfId="162" headerRowBorderDxfId="163">
  <autoFilter ref="A5:Q379" xr:uid="{97BE08B6-2D28-4EFE-A3B5-9F666C993C5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7D40F741-2210-41F0-8DA2-6A4AB730AF18}" name="שם המנפיק/שם נייר ערך" dataDxfId="161"/>
    <tableColumn id="2" xr3:uid="{279D1D76-BD3C-43DB-A6D5-1A38340E3788}" name="קונסורציום כן/לא" dataDxfId="160"/>
    <tableColumn id="3" xr3:uid="{4A713897-6F56-4F9C-B48A-130B06EB2A98}" name="מספר ני&quot;ע" dataDxfId="159"/>
    <tableColumn id="4" xr3:uid="{0625E0C8-4709-4640-86AF-AE8FED76247B}" name="מספר מנפיק" dataDxfId="158"/>
    <tableColumn id="5" xr3:uid="{41F83519-6F50-4741-BD06-EFBD8A2CACDE}" name="דירוג" dataDxfId="157"/>
    <tableColumn id="6" xr3:uid="{0A21F94F-501F-4D06-B652-192F6925F2FC}" name="תאריך רכישה" dataDxfId="156"/>
    <tableColumn id="7" xr3:uid="{12371D99-6EC8-49AB-8F6C-2854AB81C051}" name="שם מדרג" dataDxfId="155"/>
    <tableColumn id="8" xr3:uid="{01B4BD36-F64D-42D4-9461-FB21516DBB7A}" name="מח&quot;מ" dataDxfId="154"/>
    <tableColumn id="9" xr3:uid="{98A17793-DE45-4A7A-9C24-AA5A7CC5477F}" name="ענף משק" dataDxfId="153"/>
    <tableColumn id="10" xr3:uid="{FCF95C8E-4515-4C8D-B94F-F7441CB05227}" name="סוג מטבע" dataDxfId="152"/>
    <tableColumn id="11" xr3:uid="{108E4786-6C28-482D-B49A-81FF9B93F286}" name="שיעור ריבית ממוצע" dataDxfId="151"/>
    <tableColumn id="12" xr3:uid="{B9A5AB4C-43E2-4230-B734-3C13C9FBFA45}" name="תשואה לפידיון" dataDxfId="150"/>
    <tableColumn id="13" xr3:uid="{F0DC0068-F16C-4639-ADC1-8327D0811802}" name="ערך נקוב****" dataDxfId="149"/>
    <tableColumn id="14" xr3:uid="{716DAEB5-ECF5-47F2-A191-BCBAD4B3082B}" name="שער***" dataDxfId="148"/>
    <tableColumn id="15" xr3:uid="{B08EDE5C-4A6D-4819-8317-2BBD505D664F}" name="שווי הוגן" dataDxfId="147"/>
    <tableColumn id="16" xr3:uid="{4E32413A-613A-4B31-BCDC-02E0BE9E98DD}" name="שעור מנכסי אפיק ההשקעה" dataDxfId="146"/>
    <tableColumn id="17" xr3:uid="{8375963A-A5C7-4E25-969D-16F16C72CC05}" name="שעור מסך נכסי השקעה**" dataDxfId="145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A923BC20-DE49-424D-B6F2-817DE02DF7D2}" name="RowTitleRegion1.a1.b4.1" displayName="_RowTitleRegion1.a1.b4.1_19" ref="A1:B4" totalsRowShown="0" headerRowDxfId="144" dataDxfId="143" tableBorderDxfId="142" headerRowCellStyle="Normal_2007-16618" dataCellStyle="Normal_2007-16618">
  <autoFilter ref="A1:B4" xr:uid="{A923BC20-DE49-424D-B6F2-817DE02DF7D2}">
    <filterColumn colId="0" hiddenButton="1"/>
    <filterColumn colId="1" hiddenButton="1"/>
  </autoFilter>
  <tableColumns count="2">
    <tableColumn id="1" xr3:uid="{F2A507E8-D3F0-4EBE-A07C-52FD9AC6CC8E}" name="תאריך הדיווח" dataDxfId="141" dataCellStyle="Normal_2007-16618"/>
    <tableColumn id="2" xr3:uid="{33D6CB58-A889-424B-A40C-48688D84E6BB}" name="31/12/2023" dataDxfId="140" dataCellStyle="Normal_2007-16618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B953BA93-69C3-4C0D-8D6D-7BB18F4ABAB1}" name="TitleRegion1.a5.n12.1" displayName="TitleRegion1.a5.n12.1" ref="A5:N12" totalsRowShown="0" headerRowDxfId="139" dataDxfId="137" headerRowBorderDxfId="138">
  <autoFilter ref="A5:N12" xr:uid="{B953BA93-69C3-4C0D-8D6D-7BB18F4ABAB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5FA3FEE-BBAE-4941-BD37-19055B78B8E2}" name="שם המנפיק/שם נייר ערך" dataDxfId="136"/>
    <tableColumn id="2" xr3:uid="{72093158-092A-4270-A1EC-C991C0CCE049}" name="מספר ני&quot;ע" dataDxfId="135"/>
    <tableColumn id="3" xr3:uid="{1AC3C54E-3B01-42BC-9214-2B76C2AB80F7}" name="מספר מנפיק" dataDxfId="134"/>
    <tableColumn id="4" xr3:uid="{220297DB-AFC7-4A6C-B029-794A3133A37A}" name="דירוג" dataDxfId="133"/>
    <tableColumn id="5" xr3:uid="{045D893A-6EAB-46C0-AE8E-C7185D967EF1}" name="שם מדרג" dataDxfId="132"/>
    <tableColumn id="6" xr3:uid="{1B335852-41A7-4061-8DAD-24F8AA8AC073}" name="מח&quot;מ" dataDxfId="131"/>
    <tableColumn id="7" xr3:uid="{146F885C-D73D-475A-B619-E7A7AA79D67C}" name="סוג מטבע" dataDxfId="130"/>
    <tableColumn id="8" xr3:uid="{E014C197-89B6-4497-8818-3E85B60B877B}" name="תנאי ושיעור ריבית" dataDxfId="129"/>
    <tableColumn id="9" xr3:uid="{6BBC6D63-7C3D-4269-A4F8-50C51DACE8E3}" name="תשואה לפידיון" dataDxfId="128"/>
    <tableColumn id="10" xr3:uid="{971A5F3A-1DE1-41A6-B2F1-BFC872591A6C}" name="ערך נקוב****" dataDxfId="127"/>
    <tableColumn id="11" xr3:uid="{BF33CC4A-B389-41E0-82A5-5C850ABB5DC4}" name="שער***" dataDxfId="126"/>
    <tableColumn id="12" xr3:uid="{A1CBC979-09D0-47DE-8DBE-00A990C2815C}" name="שווי הוגן" dataDxfId="125"/>
    <tableColumn id="13" xr3:uid="{39159D41-7CBD-4A4F-B966-E9C07DE9D8D4}" name="שעור מנכסי אפיק ההשקעה" dataDxfId="124"/>
    <tableColumn id="14" xr3:uid="{F059BCBE-EB42-4A79-AA58-ED6DBA47BD5A}" name="שעור מסך נכסי השקעה**" dataDxfId="123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2DA9CAB0-3E94-4F9E-91B9-E4D7DD3774E0}" name="RowTitleRegion1.a1.b4.1" displayName="_RowTitleRegion1.a1.b4.1_20" ref="A1:B4" totalsRowShown="0" headerRowDxfId="122" dataDxfId="121" tableBorderDxfId="120" headerRowCellStyle="Normal_2007-16618" dataCellStyle="Normal_2007-16618">
  <autoFilter ref="A1:B4" xr:uid="{2DA9CAB0-3E94-4F9E-91B9-E4D7DD3774E0}">
    <filterColumn colId="0" hiddenButton="1"/>
    <filterColumn colId="1" hiddenButton="1"/>
  </autoFilter>
  <tableColumns count="2">
    <tableColumn id="1" xr3:uid="{9EFDB83F-A7FA-4DF2-96D6-25F71CD24895}" name="תאריך הדיווח" dataDxfId="119" dataCellStyle="Normal_2007-16618"/>
    <tableColumn id="2" xr3:uid="{14DAC07B-4187-41E0-9B53-67E429FDF5D9}" name="31/12/2023" dataDxfId="118" dataCellStyle="Normal_2007-16618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A4681E04-98DC-446A-B69D-FBE8E9311B62}" name="TitleRegion1.a5.i11.1" displayName="TitleRegion1.a5.i11.1" ref="A5:I11" totalsRowShown="0" headerRowDxfId="117" headerRowBorderDxfId="116">
  <autoFilter ref="A5:I11" xr:uid="{A4681E04-98DC-446A-B69D-FBE8E9311B6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47FB83F1-5405-40AE-A643-DFED8AB503CA}" name="שם המנפיק/שם נייר ערך"/>
    <tableColumn id="2" xr3:uid="{BC1F8C67-FEF0-465C-A67F-34ADE623F842}" name="תאריך שערוך אחרון"/>
    <tableColumn id="3" xr3:uid="{0FD10D3A-655C-4FBA-819C-1F50970A4C69}" name="אופי הנכס"/>
    <tableColumn id="4" xr3:uid="{612EC2F9-9AE8-4255-AB1D-A0441C8C922A}" name="שעור תשואה במהלך התקופה"/>
    <tableColumn id="5" xr3:uid="{53B09DEE-3FF0-49E6-B904-85611B5A8717}" name="סוג מטבע"/>
    <tableColumn id="6" xr3:uid="{E4651AEC-957D-4871-94E1-ABB0EC38A190}" name="שווי משוערך"/>
    <tableColumn id="7" xr3:uid="{70E0256A-618D-4C72-AEAA-63B22007929E}" name="שעור מנכסי אפיק ההשקעה">
      <calculatedColumnFormula>IFERROR(F6/$F$8,0)</calculatedColumnFormula>
    </tableColumn>
    <tableColumn id="8" xr3:uid="{4B56E773-023C-4344-BE35-C4B8FD77E744}" name="שעור מסך נכסי השקעה">
      <calculatedColumnFormula>F6/'סכום נכסי הקרן'!$C$41</calculatedColumnFormula>
    </tableColumn>
    <tableColumn id="9" xr3:uid="{D4809D47-BCA5-45F9-9199-13F019EA2868}" name="כתובת הנכס" dataDxfId="115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6B3E3DA7-237F-4A6D-BFA0-AFBE21A623DE}" name="RowTitleRegion1.a1.b4.1" displayName="_RowTitleRegion1.a1.b4.1_21" ref="A1:B4" totalsRowShown="0" headerRowDxfId="114" dataDxfId="113" tableBorderDxfId="112" headerRowCellStyle="Normal_2007-16618" dataCellStyle="Normal_2007-16618">
  <autoFilter ref="A1:B4" xr:uid="{6B3E3DA7-237F-4A6D-BFA0-AFBE21A623DE}">
    <filterColumn colId="0" hiddenButton="1"/>
    <filterColumn colId="1" hiddenButton="1"/>
  </autoFilter>
  <tableColumns count="2">
    <tableColumn id="1" xr3:uid="{8B5E7C98-65F8-4E86-9406-46DBA4B1DEDF}" name="תאריך הדיווח" dataDxfId="111" dataCellStyle="Normal_2007-16618"/>
    <tableColumn id="2" xr3:uid="{A303F68A-2CBF-4AF3-92D8-E04A7F6FE477}" name="31/12/2023" dataDxfId="110" dataCellStyle="Normal_2007-16618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7C2A5536-F865-42A8-A6E2-8F046FE3539A}" name="TitleRegion1.a5.j8.1" displayName="TitleRegion1.a5.j8.1" ref="A5:J8" totalsRowShown="0" headerRowDxfId="109" headerRowBorderDxfId="108">
  <autoFilter ref="A5:J8" xr:uid="{7C2A5536-F865-42A8-A6E2-8F046FE3539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C3B85E4-AEA0-4977-B127-9E644F50A8FE}" name="שם המנפיק/שם נייר ערך"/>
    <tableColumn id="2" xr3:uid="{7566124D-BCD7-4AD3-A38A-5F51DCBEDBCA}" name="מספר מנפיק"/>
    <tableColumn id="3" xr3:uid="{1A41691D-D983-4E88-8D7E-0A9D0BCD1272}" name="דירוג"/>
    <tableColumn id="4" xr3:uid="{CE11202E-EEC5-4856-AB56-E664E518D76E}" name="שם המדרג"/>
    <tableColumn id="5" xr3:uid="{55FF6B37-C74A-4AD5-BBF7-87F0028712E9}" name="שעור הריבית"/>
    <tableColumn id="6" xr3:uid="{9C606A0A-6DB5-4991-B3FB-81E5C8A1D89D}" name="סוג מטבע"/>
    <tableColumn id="7" xr3:uid="{A20C2E15-25E8-49EA-8685-D7B12F2B847D}" name="תשואה לפדיון"/>
    <tableColumn id="8" xr3:uid="{4245652A-25CC-41AB-8E3C-7F90741A5DAE}" name="שווי הוגן"/>
    <tableColumn id="9" xr3:uid="{DA6BFACB-BEE7-4ADA-82B6-8D6BD601D42D}" name="שעור מנכסי אפיק ההשקעה"/>
    <tableColumn id="10" xr3:uid="{C6754225-FBFA-4E5C-92EC-75AEBD4C45CF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B3C3BA76-5F0A-462A-BB33-A26AF889A861}" name="RowTitleRegion1.a1.b4.1" displayName="_RowTitleRegion1.a1.b4.1_22" ref="A1:B4" totalsRowShown="0" headerRowDxfId="107" dataDxfId="106" tableBorderDxfId="105" headerRowCellStyle="Normal_2007-16618" dataCellStyle="Normal_2007-16618">
  <autoFilter ref="A1:B4" xr:uid="{B3C3BA76-5F0A-462A-BB33-A26AF889A861}">
    <filterColumn colId="0" hiddenButton="1"/>
    <filterColumn colId="1" hiddenButton="1"/>
  </autoFilter>
  <tableColumns count="2">
    <tableColumn id="1" xr3:uid="{E24C89A4-E75D-4ABC-A25F-F0FD50718D95}" name="תאריך הדיווח" dataDxfId="104" dataCellStyle="Normal_2007-16618"/>
    <tableColumn id="2" xr3:uid="{E0B90A43-3062-4081-9843-A1D6B138247E}" name="31/12/2023" dataDxfId="103" dataCellStyle="Normal_2007-16618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ECE50545-CB7B-4D0B-B208-F095E64E1950}" name="TitleRegion1.a5.j21.1" displayName="TitleRegion1.a5.j21.1" ref="A5:J21" totalsRowShown="0" headerRowDxfId="102" dataDxfId="100" headerRowBorderDxfId="101">
  <autoFilter ref="A5:J21" xr:uid="{ECE50545-CB7B-4D0B-B208-F095E64E195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FC8DA42-BF9A-4C7F-8EE1-4BC424D8F3A4}" name="שם המנפיק/שם נייר ערך" dataDxfId="99"/>
    <tableColumn id="2" xr3:uid="{738A4B2D-4319-4EFD-A007-AA42076F566D}" name="מספר ני&quot;ע" dataDxfId="98"/>
    <tableColumn id="3" xr3:uid="{BE162E3A-79EB-4C83-A97C-E8AE9591F097}" name="דירוג" dataDxfId="97"/>
    <tableColumn id="4" xr3:uid="{9C795584-A8D5-4D2A-9E29-15FFE2E6247A}" name="שם המדרג" dataDxfId="96"/>
    <tableColumn id="5" xr3:uid="{34BA7ED2-3074-4A72-819D-AAD296C35257}" name="שעור הריבית" dataDxfId="95"/>
    <tableColumn id="6" xr3:uid="{C022F74A-2FF7-424E-BA7C-851610E2142C}" name="סוג מטבע" dataDxfId="94"/>
    <tableColumn id="7" xr3:uid="{2B0AAE58-4CEC-4B21-832A-8D5DF4DFE41A}" name="תשואה לפדיון" dataDxfId="93"/>
    <tableColumn id="8" xr3:uid="{24E87579-07C6-42C3-BB60-F4D37B9E13D5}" name="שווי הוגן" dataDxfId="92"/>
    <tableColumn id="9" xr3:uid="{1D26953E-2C97-4E69-878A-588B5EA682FA}" name="שעור מנכסי אפיק ההשקעה" dataDxfId="91">
      <calculatedColumnFormula>IFERROR(H6/$H$8,0)</calculatedColumnFormula>
    </tableColumn>
    <tableColumn id="10" xr3:uid="{1F3F19FB-1C86-4243-A903-9F9B7AB7C1AD}" name="שעור מסך נכסי השקעה" dataDxfId="90">
      <calculatedColumnFormula>H6/'סכום נכסי הקרן'!$C$41</calculatedColumnFormula>
    </tableColumn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EF5AC7A-3666-4162-AE32-13D6FFA8782D}" name="RowTitleRegion1.a1.b4.1" displayName="_RowTitleRegion1.a1.b4.1_23" ref="A1:B4" totalsRowShown="0" headerRowDxfId="89" dataDxfId="88" tableBorderDxfId="87" headerRowCellStyle="Normal_2007-16618" dataCellStyle="Normal_2007-16618">
  <autoFilter ref="A1:B4" xr:uid="{3EF5AC7A-3666-4162-AE32-13D6FFA8782D}">
    <filterColumn colId="0" hiddenButton="1"/>
    <filterColumn colId="1" hiddenButton="1"/>
  </autoFilter>
  <tableColumns count="2">
    <tableColumn id="1" xr3:uid="{063F0D47-295E-4C33-9CB0-CDB2D7400624}" name="תאריך הדיווח" dataDxfId="86" dataCellStyle="Normal_2007-16618"/>
    <tableColumn id="2" xr3:uid="{33266DC6-C286-45CB-83AF-7CDF9CD92B72}" name="31/12/2023" dataDxfId="85" dataCellStyle="Normal_2007-16618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14C0A463-3CE1-409A-9167-6DDB77AF1219}" name="TitleRegion1.a5.c123.1" displayName="TitleRegion1.a5.c123.1" ref="A5:C123" totalsRowShown="0" headerRowBorderDxfId="84">
  <autoFilter ref="A5:C123" xr:uid="{14C0A463-3CE1-409A-9167-6DDB77AF1219}">
    <filterColumn colId="0" hiddenButton="1"/>
    <filterColumn colId="1" hiddenButton="1"/>
    <filterColumn colId="2" hiddenButton="1"/>
  </autoFilter>
  <tableColumns count="3">
    <tableColumn id="1" xr3:uid="{AF4A6807-F3DA-4CD8-BFAA-C461652027C9}" name="שם המנפיק/שם נייר ערך" dataDxfId="83"/>
    <tableColumn id="2" xr3:uid="{078A370F-7098-40D4-94FE-80EC93183428}" name="סכום ההתחייבות" dataDxfId="82"/>
    <tableColumn id="3" xr3:uid="{C27A7733-1BF8-47C3-86C9-B701A0655E4D}" name="תאריך סיום ההתחייבות" dataDxfId="81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C17D23BC-257B-48CF-828D-A60A75497461}" name="RowTitleRegion1.a1.b4.1" displayName="_RowTitleRegion1.a1.b4.1_24" ref="A1:B4" totalsRowShown="0" headerRowDxfId="80" dataDxfId="79" tableBorderDxfId="78" headerRowCellStyle="Normal_2007-16618" dataCellStyle="Normal_2007-16618">
  <autoFilter ref="A1:B4" xr:uid="{C17D23BC-257B-48CF-828D-A60A75497461}">
    <filterColumn colId="0" hiddenButton="1"/>
    <filterColumn colId="1" hiddenButton="1"/>
  </autoFilter>
  <tableColumns count="2">
    <tableColumn id="1" xr3:uid="{487A8109-F7BF-4D61-A0E4-B7F6EF00D9A0}" name="תאריך הדיווח" dataDxfId="77" dataCellStyle="Normal_2007-16618"/>
    <tableColumn id="2" xr3:uid="{45A54CC4-AF69-44C2-84A2-1C984C267031}" name="31/12/2023" dataDxfId="76" dataCellStyle="Normal_2007-16618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C75AB08-7DC9-41DC-8A25-2AA3F5C8B522}" name="TitleRegion1.a5.o11.1" displayName="TitleRegion1.a5.o11.1" ref="A5:O11" totalsRowShown="0" headerRowDxfId="75" dataDxfId="73" headerRowBorderDxfId="74" tableBorderDxfId="72">
  <autoFilter ref="A5:O11" xr:uid="{0C75AB08-7DC9-41DC-8A25-2AA3F5C8B52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44A516AF-4333-461C-B6B1-51EDDFBEE2FB}" name="שם המנפיק/שם נייר ערך" dataDxfId="71"/>
    <tableColumn id="2" xr3:uid="{0BCCF1D7-A3D5-4011-87B4-52C77F07843C}" name="מספר ני&quot;ע" dataDxfId="70"/>
    <tableColumn id="3" xr3:uid="{9C133898-BEFA-4B01-9FA7-799267A6B0D1}" name="ענף מסחר" dataDxfId="69"/>
    <tableColumn id="4" xr3:uid="{2FF10023-C3BC-4FA3-88DF-D4E1BC307743}" name="דירוג" dataDxfId="68"/>
    <tableColumn id="5" xr3:uid="{F47FBD00-2299-4E62-81E2-3048689D7A4B}" name="שם מדרג" dataDxfId="67"/>
    <tableColumn id="6" xr3:uid="{197EABBB-2AEF-4FC5-8AE7-821D84FC3A1F}" name="תאריך רכישה" dataDxfId="66"/>
    <tableColumn id="7" xr3:uid="{F531AC85-C423-4625-A846-0C965161229B}" name="מח&quot;מ" dataDxfId="65"/>
    <tableColumn id="8" xr3:uid="{755557B0-F64C-45FE-AC46-8428CD125B20}" name="סוג מטבע" dataDxfId="64"/>
    <tableColumn id="9" xr3:uid="{D459FA30-5691-41D6-A5C7-6158614810EB}" name="שיעור ריבית" dataDxfId="63"/>
    <tableColumn id="10" xr3:uid="{AA3240C3-70BB-411C-BEE4-F75D43D8D2A1}" name="ריבית אפקטיבית" dataDxfId="62"/>
    <tableColumn id="11" xr3:uid="{4839D116-A782-43A5-89E3-94B82A1B5768}" name="ערך נקוב ****" dataDxfId="61"/>
    <tableColumn id="12" xr3:uid="{28AAC95D-EEA1-4E29-ABBD-42D11297E871}" name="עלות מתואמת" dataDxfId="60"/>
    <tableColumn id="13" xr3:uid="{E5683D87-D556-4C3B-9535-246DB4E7E7E8}" name="שעור מערך נקוב מונפק" dataDxfId="59"/>
    <tableColumn id="14" xr3:uid="{82C6896B-73AF-4FD7-A137-10977B7D8EB4}" name="שעור מנכסי אפיק ההשקעה" dataDxfId="58"/>
    <tableColumn id="15" xr3:uid="{9451A3E9-9276-4C55-BEAC-CB70F14D3481}" name="שעור מסך נכסי השקעה**" dataDxfId="57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ED9FA22-ACE9-451E-B1E9-CEB794DC7E76}" name="RowTitleRegion1.a1.b4.1" displayName="_RowTitleRegion1.a1.b4.1_25" ref="A1:B4" totalsRowShown="0" headerRowDxfId="56" dataDxfId="55" tableBorderDxfId="54" headerRowCellStyle="Normal_2007-16618" dataCellStyle="Normal_2007-16618">
  <autoFilter ref="A1:B4" xr:uid="{0ED9FA22-ACE9-451E-B1E9-CEB794DC7E76}">
    <filterColumn colId="0" hiddenButton="1"/>
    <filterColumn colId="1" hiddenButton="1"/>
  </autoFilter>
  <tableColumns count="2">
    <tableColumn id="1" xr3:uid="{E3B8118F-06B9-46E1-B36D-79AE009BDAB3}" name="תאריך הדיווח" dataDxfId="53" dataCellStyle="Normal_2007-16618"/>
    <tableColumn id="2" xr3:uid="{7E1E1F8E-497E-4AA1-9C84-B3AFEEF5420A}" name="31/12/2023" dataDxfId="52" dataCellStyle="Normal_2007-16618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1D1223A1-3A7D-434E-ADBE-2FDF48866E88}" name="TitleRegion1.a5.o11.1" displayName="TitleRegion1.a5.o11.1_" ref="A5:O11" totalsRowShown="0" headerRowDxfId="51" dataDxfId="49" headerRowBorderDxfId="50" tableBorderDxfId="48">
  <autoFilter ref="A5:O11" xr:uid="{1D1223A1-3A7D-434E-ADBE-2FDF48866E8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CF93685E-2038-4B2B-A2B9-37A5BF8607C9}" name="שם המנפיק/שם נייר ערך" dataDxfId="47"/>
    <tableColumn id="2" xr3:uid="{26802872-B206-4587-A230-FDAAC4980440}" name="מספר ני&quot;ע" dataDxfId="46"/>
    <tableColumn id="3" xr3:uid="{01918006-313C-433E-931A-B5383A693B7F}" name="ענף מסחר" dataDxfId="45"/>
    <tableColumn id="4" xr3:uid="{9C131D80-ACD3-4378-B165-07F0C2B42389}" name="דירוג" dataDxfId="44"/>
    <tableColumn id="5" xr3:uid="{9B22DC16-7B90-4C0B-838E-CA81C308F3D9}" name="שם מדרג" dataDxfId="43"/>
    <tableColumn id="6" xr3:uid="{EE81FDD2-F83D-481A-8A6D-ED34C57203D7}" name="תאריך רכישה" dataDxfId="42"/>
    <tableColumn id="7" xr3:uid="{FAA64E57-3D1E-4BC9-948C-6727FFF4B2CB}" name="מח&quot;מ" dataDxfId="41"/>
    <tableColumn id="8" xr3:uid="{AD4ACEEA-5319-43F8-B095-5A0FCF2DBA69}" name="סוג מטבע" dataDxfId="40"/>
    <tableColumn id="9" xr3:uid="{66ECA068-0742-4251-950F-930A7F208E92}" name="שיעור ריבית" dataDxfId="39"/>
    <tableColumn id="10" xr3:uid="{77A180CE-6C74-4445-A85D-4FFD94FFB1B1}" name="ריבית אפקטיבית" dataDxfId="38"/>
    <tableColumn id="11" xr3:uid="{CFFBADF3-A72C-411A-A5C3-5C94526DCC76}" name="ערך נקוב****" dataDxfId="37"/>
    <tableColumn id="12" xr3:uid="{D13610B8-73BA-422C-81E4-B755DD841361}" name="עלות מתואמת" dataDxfId="36"/>
    <tableColumn id="13" xr3:uid="{595AB96E-9E24-4AAC-BA19-E04013EDCF34}" name="שעור מערך נקוב מונפק" dataDxfId="35"/>
    <tableColumn id="14" xr3:uid="{2AADBD65-8809-4865-BE0D-D5CBBA966E1C}" name="שעור מנכסי אפיק ההשקעה" dataDxfId="34"/>
    <tableColumn id="15" xr3:uid="{F2310E28-B046-4FCE-A8EB-503AA927DD60}" name="שעור מסך נכסי השקעה**" dataDxfId="33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5840D9BA-578E-45B5-A519-1ED3911FBE81}" name="RowTitleRegion1.a1.b4.1" displayName="_RowTitleRegion1.a1.b4.1_26" ref="A1:B4" totalsRowShown="0" headerRowDxfId="32" dataDxfId="31" tableBorderDxfId="30" headerRowCellStyle="Normal_2007-16618" dataCellStyle="Normal_2007-16618">
  <autoFilter ref="A1:B4" xr:uid="{5840D9BA-578E-45B5-A519-1ED3911FBE81}">
    <filterColumn colId="0" hiddenButton="1"/>
    <filterColumn colId="1" hiddenButton="1"/>
  </autoFilter>
  <tableColumns count="2">
    <tableColumn id="1" xr3:uid="{74ED710D-6DE8-460D-B0A9-C223C9004EDC}" name="תאריך הדיווח" dataDxfId="29" dataCellStyle="Normal_2007-16618"/>
    <tableColumn id="2" xr3:uid="{652F17CA-C477-4825-B536-FFE4BA8185F2}" name="31/12/2023" dataDxfId="28" dataCellStyle="Normal_2007-16618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1A9E42C3-A0DB-4176-8FE1-00A013EA6BA7}" name="TitleRegion1.a5.o11.1" displayName="_TitleRegion1.a5.o11.1" ref="A5:O11" totalsRowShown="0" headerRowDxfId="27" dataDxfId="25" headerRowBorderDxfId="26" tableBorderDxfId="24">
  <autoFilter ref="A5:O11" xr:uid="{1A9E42C3-A0DB-4176-8FE1-00A013EA6BA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9BD8B4A7-9968-47AD-A5B3-34A94C9E48CB}" name="שם המנפיק/שם נייר ערך" dataDxfId="23"/>
    <tableColumn id="2" xr3:uid="{E66BDC4F-8558-48E8-B8C8-77D8153FC291}" name="מספר ני&quot;ע" dataDxfId="22"/>
    <tableColumn id="3" xr3:uid="{1097BB02-2402-4318-A075-B9930EC4EC58}" name="ענף מסחר" dataDxfId="21"/>
    <tableColumn id="4" xr3:uid="{F8E7619A-9113-4F93-B8EC-FBB567575C68}" name="דירוג" dataDxfId="20"/>
    <tableColumn id="5" xr3:uid="{12DE06A0-13FF-4B90-8756-A73B4B909830}" name="שם מדרג" dataDxfId="19"/>
    <tableColumn id="6" xr3:uid="{E4CE7A7C-357F-4A79-A03A-BC9198EBA6B0}" name="תאריך רכישה" dataDxfId="18"/>
    <tableColumn id="7" xr3:uid="{8DA0A503-BE8C-49AD-8DE7-2E4F33B98917}" name="מח&quot;מ" dataDxfId="17"/>
    <tableColumn id="8" xr3:uid="{7A0BD660-965C-46A2-B18A-D2D5BA744034}" name="סוג מטבע" dataDxfId="16"/>
    <tableColumn id="9" xr3:uid="{155CF1DF-4C1F-40C7-AF21-8446EDE65493}" name="שיעור ריבית" dataDxfId="15"/>
    <tableColumn id="10" xr3:uid="{6402BB5A-120F-4827-86CC-92DABCB21162}" name="ריבית אפקטיבית" dataDxfId="14"/>
    <tableColumn id="11" xr3:uid="{1CC44E78-9833-468D-ACC6-D475C463F795}" name="ערך נקוב****" dataDxfId="13"/>
    <tableColumn id="12" xr3:uid="{B4239C34-AF77-4A15-B098-0B7B746E1169}" name="עלות מתואמת" dataDxfId="12"/>
    <tableColumn id="13" xr3:uid="{D03E8EA5-BF3D-4A08-AD4E-67213E6CEB8F}" name="שעור מערך נקוב מונפק" dataDxfId="11"/>
    <tableColumn id="14" xr3:uid="{7E0BF87B-4745-445A-8801-DE62BC4C50B8}" name="שעור מנכסי אפיק ההשקעה" dataDxfId="10"/>
    <tableColumn id="15" xr3:uid="{85BB0C92-D6D3-4E6A-8A2A-751A8DC9A292}" name="שעור מסך נכסי השקעה**" dataDxfId="9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Z10000"/>
  <sheetViews>
    <sheetView rightToLeft="1" tabSelected="1" workbookViewId="0">
      <selection activeCell="D15" sqref="D15"/>
    </sheetView>
  </sheetViews>
  <sheetFormatPr defaultColWidth="0" defaultRowHeight="18" zeroHeight="1"/>
  <cols>
    <col min="1" max="1" width="11.7109375" style="8" customWidth="1"/>
    <col min="2" max="2" width="47.28515625" style="7" customWidth="1"/>
    <col min="3" max="3" width="41.7109375" style="8" bestFit="1" customWidth="1"/>
    <col min="4" max="4" width="20.140625" style="8" customWidth="1"/>
    <col min="5" max="52" width="0" style="8" hidden="1" customWidth="1"/>
    <col min="53" max="16384" width="9.140625" style="8" hidden="1"/>
  </cols>
  <sheetData>
    <row r="1" spans="1:4">
      <c r="B1" s="36" t="s">
        <v>145</v>
      </c>
      <c r="C1" s="36" t="s" vm="1">
        <v>216</v>
      </c>
    </row>
    <row r="2" spans="1:4">
      <c r="B2" s="36" t="s">
        <v>144</v>
      </c>
      <c r="C2" s="36" t="s">
        <v>2867</v>
      </c>
    </row>
    <row r="3" spans="1:4">
      <c r="B3" s="36" t="s">
        <v>146</v>
      </c>
      <c r="C3" s="36" t="s">
        <v>2868</v>
      </c>
    </row>
    <row r="4" spans="1:4">
      <c r="B4" s="36" t="s">
        <v>147</v>
      </c>
      <c r="C4" s="36" t="s">
        <v>2869</v>
      </c>
    </row>
    <row r="5" spans="1:4" ht="18.75">
      <c r="A5" s="113" t="s">
        <v>3065</v>
      </c>
      <c r="B5" s="112" t="s">
        <v>158</v>
      </c>
      <c r="C5" s="114" t="s">
        <v>3066</v>
      </c>
      <c r="D5" s="115" t="s">
        <v>3067</v>
      </c>
    </row>
    <row r="6" spans="1:4" s="9" customFormat="1">
      <c r="A6" s="116" t="s">
        <v>3065</v>
      </c>
      <c r="B6" s="117" t="s">
        <v>3065</v>
      </c>
      <c r="C6" s="18" t="s">
        <v>111</v>
      </c>
      <c r="D6" s="19" t="s">
        <v>109</v>
      </c>
    </row>
    <row r="7" spans="1:4" s="9" customFormat="1">
      <c r="A7" s="116" t="s">
        <v>3065</v>
      </c>
      <c r="B7" s="117" t="s">
        <v>3065</v>
      </c>
      <c r="C7" s="20" t="s">
        <v>196</v>
      </c>
      <c r="D7" s="21" t="s">
        <v>19</v>
      </c>
    </row>
    <row r="8" spans="1:4" s="10" customFormat="1" ht="20.25">
      <c r="A8" s="118" t="s">
        <v>3065</v>
      </c>
      <c r="B8" s="119" t="s">
        <v>3065</v>
      </c>
      <c r="C8" s="14" t="s">
        <v>0</v>
      </c>
      <c r="D8" s="22" t="s">
        <v>1</v>
      </c>
    </row>
    <row r="9" spans="1:4" s="10" customFormat="1" ht="20.25">
      <c r="A9" s="118" t="s">
        <v>3065</v>
      </c>
      <c r="B9" s="44" t="s">
        <v>157</v>
      </c>
      <c r="C9" s="61">
        <f>C10+C11+C22+C32+C34+C36</f>
        <v>3111393.1355817453</v>
      </c>
      <c r="D9" s="62">
        <f>C9/$C$41</f>
        <v>1</v>
      </c>
    </row>
    <row r="10" spans="1:4">
      <c r="A10" s="32" t="s">
        <v>125</v>
      </c>
      <c r="B10" s="23" t="s">
        <v>159</v>
      </c>
      <c r="C10" s="61">
        <f>מזומנים!I8</f>
        <v>522082.97013996099</v>
      </c>
      <c r="D10" s="62">
        <f t="shared" ref="D10:D41" si="0">C10/$C$41</f>
        <v>0.1677971723243343</v>
      </c>
    </row>
    <row r="11" spans="1:4">
      <c r="A11" s="113" t="s">
        <v>3065</v>
      </c>
      <c r="B11" s="23" t="s">
        <v>160</v>
      </c>
      <c r="C11" s="61">
        <f>SUM(C12:C21)</f>
        <v>2169199.7931571379</v>
      </c>
      <c r="D11" s="62">
        <f t="shared" si="0"/>
        <v>0.69717959082388892</v>
      </c>
    </row>
    <row r="12" spans="1:4">
      <c r="A12" s="34" t="s">
        <v>125</v>
      </c>
      <c r="B12" s="24" t="s">
        <v>71</v>
      </c>
      <c r="C12" s="61" vm="2">
        <v>156002.60986020099</v>
      </c>
      <c r="D12" s="62">
        <f t="shared" si="0"/>
        <v>5.0139150876230484E-2</v>
      </c>
    </row>
    <row r="13" spans="1:4">
      <c r="A13" s="34" t="s">
        <v>125</v>
      </c>
      <c r="B13" s="24" t="s">
        <v>72</v>
      </c>
      <c r="C13" s="61" t="s" vm="3">
        <v>2603</v>
      </c>
      <c r="D13" s="120" t="s">
        <v>3065</v>
      </c>
    </row>
    <row r="14" spans="1:4">
      <c r="A14" s="34" t="s">
        <v>125</v>
      </c>
      <c r="B14" s="24" t="s">
        <v>73</v>
      </c>
      <c r="C14" s="61" vm="4">
        <v>432423.62557567505</v>
      </c>
      <c r="D14" s="62">
        <f t="shared" si="0"/>
        <v>0.13898070951899291</v>
      </c>
    </row>
    <row r="15" spans="1:4">
      <c r="A15" s="34" t="s">
        <v>125</v>
      </c>
      <c r="B15" s="24" t="s">
        <v>74</v>
      </c>
      <c r="C15" s="61" vm="5">
        <v>899331.15868879098</v>
      </c>
      <c r="D15" s="62">
        <f t="shared" si="0"/>
        <v>0.28904452748323001</v>
      </c>
    </row>
    <row r="16" spans="1:4">
      <c r="A16" s="34" t="s">
        <v>125</v>
      </c>
      <c r="B16" s="24" t="s">
        <v>209</v>
      </c>
      <c r="C16" s="61" vm="6">
        <v>610143.69861834007</v>
      </c>
      <c r="D16" s="62">
        <f t="shared" si="0"/>
        <v>0.19609984082074536</v>
      </c>
    </row>
    <row r="17" spans="1:4">
      <c r="A17" s="34" t="s">
        <v>125</v>
      </c>
      <c r="B17" s="24" t="s">
        <v>75</v>
      </c>
      <c r="C17" s="61" vm="7">
        <v>53114.92018686299</v>
      </c>
      <c r="D17" s="62">
        <f t="shared" si="0"/>
        <v>1.7071105409163265E-2</v>
      </c>
    </row>
    <row r="18" spans="1:4">
      <c r="A18" s="34" t="s">
        <v>125</v>
      </c>
      <c r="B18" s="24" t="s">
        <v>76</v>
      </c>
      <c r="C18" s="61" vm="8">
        <v>98.679990727000003</v>
      </c>
      <c r="D18" s="62">
        <f t="shared" si="0"/>
        <v>3.1715693397436756E-5</v>
      </c>
    </row>
    <row r="19" spans="1:4">
      <c r="A19" s="34" t="s">
        <v>125</v>
      </c>
      <c r="B19" s="24" t="s">
        <v>77</v>
      </c>
      <c r="C19" s="61" vm="9">
        <v>2240.6696014559998</v>
      </c>
      <c r="D19" s="62">
        <f t="shared" si="0"/>
        <v>7.2014994692628446E-4</v>
      </c>
    </row>
    <row r="20" spans="1:4">
      <c r="A20" s="34" t="s">
        <v>125</v>
      </c>
      <c r="B20" s="24" t="s">
        <v>78</v>
      </c>
      <c r="C20" s="61" vm="10">
        <v>15844.430635084998</v>
      </c>
      <c r="D20" s="62">
        <f t="shared" si="0"/>
        <v>5.0923910752032056E-3</v>
      </c>
    </row>
    <row r="21" spans="1:4">
      <c r="A21" s="34" t="s">
        <v>125</v>
      </c>
      <c r="B21" s="24" t="s">
        <v>79</v>
      </c>
      <c r="C21" s="61" t="s" vm="11">
        <v>2603</v>
      </c>
      <c r="D21" s="120" t="s">
        <v>3065</v>
      </c>
    </row>
    <row r="22" spans="1:4">
      <c r="A22" s="113" t="s">
        <v>3065</v>
      </c>
      <c r="B22" s="23" t="s">
        <v>161</v>
      </c>
      <c r="C22" s="61">
        <f>SUM(C23:C31)</f>
        <v>102380.60741595802</v>
      </c>
      <c r="D22" s="62">
        <f t="shared" si="0"/>
        <v>3.2905069515368604E-2</v>
      </c>
    </row>
    <row r="23" spans="1:4">
      <c r="A23" s="34" t="s">
        <v>125</v>
      </c>
      <c r="B23" s="24" t="s">
        <v>80</v>
      </c>
      <c r="C23" s="61">
        <f>'לא סחיר- תעודות התחייבות ממשלתי'!L9</f>
        <v>-42851.580999999998</v>
      </c>
      <c r="D23" s="62">
        <f t="shared" si="0"/>
        <v>-1.3772473979566047E-2</v>
      </c>
    </row>
    <row r="24" spans="1:4">
      <c r="A24" s="34" t="s">
        <v>125</v>
      </c>
      <c r="B24" s="24" t="s">
        <v>81</v>
      </c>
      <c r="C24" s="61" vm="12">
        <v>3916.6157380969998</v>
      </c>
      <c r="D24" s="62">
        <f t="shared" si="0"/>
        <v>1.2587980905745296E-3</v>
      </c>
    </row>
    <row r="25" spans="1:4">
      <c r="A25" s="34" t="s">
        <v>125</v>
      </c>
      <c r="B25" s="24" t="s">
        <v>73</v>
      </c>
      <c r="C25" s="61" vm="13">
        <v>33241.285393423001</v>
      </c>
      <c r="D25" s="62">
        <f t="shared" si="0"/>
        <v>1.0683730388576496E-2</v>
      </c>
    </row>
    <row r="26" spans="1:4">
      <c r="A26" s="34" t="s">
        <v>125</v>
      </c>
      <c r="B26" s="24" t="s">
        <v>82</v>
      </c>
      <c r="C26" s="61" vm="14">
        <v>1616.330567022</v>
      </c>
      <c r="D26" s="62">
        <f t="shared" si="0"/>
        <v>5.1948773317576609E-4</v>
      </c>
    </row>
    <row r="27" spans="1:4">
      <c r="A27" s="34" t="s">
        <v>125</v>
      </c>
      <c r="B27" s="24" t="s">
        <v>83</v>
      </c>
      <c r="C27" s="61" vm="15">
        <v>68349.348681602001</v>
      </c>
      <c r="D27" s="62">
        <f t="shared" si="0"/>
        <v>2.1967442140294672E-2</v>
      </c>
    </row>
    <row r="28" spans="1:4">
      <c r="A28" s="34" t="s">
        <v>125</v>
      </c>
      <c r="B28" s="24" t="s">
        <v>84</v>
      </c>
      <c r="C28" s="61" t="s" vm="16">
        <v>2603</v>
      </c>
      <c r="D28" s="120" t="s">
        <v>3065</v>
      </c>
    </row>
    <row r="29" spans="1:4">
      <c r="A29" s="34" t="s">
        <v>125</v>
      </c>
      <c r="B29" s="24" t="s">
        <v>173</v>
      </c>
      <c r="C29" s="61" vm="17">
        <v>21.302046052999998</v>
      </c>
      <c r="D29" s="62">
        <f t="shared" si="0"/>
        <v>6.8464655942673405E-6</v>
      </c>
    </row>
    <row r="30" spans="1:4">
      <c r="A30" s="34" t="s">
        <v>125</v>
      </c>
      <c r="B30" s="24" t="s">
        <v>106</v>
      </c>
      <c r="C30" s="61" vm="18">
        <v>38087.305989761</v>
      </c>
      <c r="D30" s="62">
        <f t="shared" si="0"/>
        <v>1.2241238676718915E-2</v>
      </c>
    </row>
    <row r="31" spans="1:4">
      <c r="A31" s="34" t="s">
        <v>125</v>
      </c>
      <c r="B31" s="24" t="s">
        <v>85</v>
      </c>
      <c r="C31" s="61" t="s" vm="19">
        <v>2603</v>
      </c>
      <c r="D31" s="120" t="s">
        <v>3065</v>
      </c>
    </row>
    <row r="32" spans="1:4">
      <c r="A32" s="34" t="s">
        <v>125</v>
      </c>
      <c r="B32" s="23" t="s">
        <v>162</v>
      </c>
      <c r="C32" s="61" vm="20">
        <v>304755.35732887604</v>
      </c>
      <c r="D32" s="62">
        <f t="shared" si="0"/>
        <v>9.7948200066300894E-2</v>
      </c>
    </row>
    <row r="33" spans="1:4">
      <c r="A33" s="34" t="s">
        <v>125</v>
      </c>
      <c r="B33" s="23" t="s">
        <v>163</v>
      </c>
      <c r="C33" s="61" t="s" vm="21">
        <v>2603</v>
      </c>
      <c r="D33" s="120" t="s">
        <v>3065</v>
      </c>
    </row>
    <row r="34" spans="1:4">
      <c r="A34" s="34" t="s">
        <v>125</v>
      </c>
      <c r="B34" s="23" t="s">
        <v>164</v>
      </c>
      <c r="C34" s="61" vm="22">
        <v>13403.734</v>
      </c>
      <c r="D34" s="62">
        <f t="shared" si="0"/>
        <v>4.3079525524163213E-3</v>
      </c>
    </row>
    <row r="35" spans="1:4">
      <c r="A35" s="34" t="s">
        <v>125</v>
      </c>
      <c r="B35" s="35" t="s">
        <v>165</v>
      </c>
      <c r="C35" s="61" t="s" vm="23">
        <v>2603</v>
      </c>
      <c r="D35" s="120" t="s">
        <v>3065</v>
      </c>
    </row>
    <row r="36" spans="1:4">
      <c r="A36" s="34" t="s">
        <v>125</v>
      </c>
      <c r="B36" s="23" t="s">
        <v>166</v>
      </c>
      <c r="C36" s="61">
        <f>'השקעות אחרות '!H8</f>
        <v>-429.3264601875029</v>
      </c>
      <c r="D36" s="62">
        <f t="shared" si="0"/>
        <v>-1.3798528230899069E-4</v>
      </c>
    </row>
    <row r="37" spans="1:4">
      <c r="A37" s="121" t="s">
        <v>3065</v>
      </c>
      <c r="B37" s="45" t="s">
        <v>168</v>
      </c>
      <c r="C37" s="61">
        <v>0</v>
      </c>
      <c r="D37" s="62">
        <f t="shared" si="0"/>
        <v>0</v>
      </c>
    </row>
    <row r="38" spans="1:4">
      <c r="A38" s="34" t="s">
        <v>125</v>
      </c>
      <c r="B38" s="46" t="s">
        <v>169</v>
      </c>
      <c r="C38" s="61" t="s" vm="24">
        <v>2603</v>
      </c>
      <c r="D38" s="120" t="s">
        <v>3065</v>
      </c>
    </row>
    <row r="39" spans="1:4">
      <c r="A39" s="34" t="s">
        <v>125</v>
      </c>
      <c r="B39" s="46" t="s">
        <v>194</v>
      </c>
      <c r="C39" s="61" t="s" vm="25">
        <v>2603</v>
      </c>
      <c r="D39" s="120" t="s">
        <v>3065</v>
      </c>
    </row>
    <row r="40" spans="1:4">
      <c r="A40" s="34" t="s">
        <v>125</v>
      </c>
      <c r="B40" s="46" t="s">
        <v>170</v>
      </c>
      <c r="C40" s="61" t="s" vm="26">
        <v>2603</v>
      </c>
      <c r="D40" s="120" t="s">
        <v>3065</v>
      </c>
    </row>
    <row r="41" spans="1:4">
      <c r="A41" s="113" t="s">
        <v>3065</v>
      </c>
      <c r="B41" s="46" t="s">
        <v>86</v>
      </c>
      <c r="C41" s="61">
        <f>C9</f>
        <v>3111393.1355817453</v>
      </c>
      <c r="D41" s="62">
        <f t="shared" si="0"/>
        <v>1</v>
      </c>
    </row>
    <row r="42" spans="1:4">
      <c r="A42" s="34" t="s">
        <v>125</v>
      </c>
      <c r="B42" s="46" t="s">
        <v>167</v>
      </c>
      <c r="C42" s="61">
        <f>'יתרת התחייבות להשקעה'!B8</f>
        <v>134119.22296047129</v>
      </c>
      <c r="D42" s="120" t="s">
        <v>3065</v>
      </c>
    </row>
    <row r="43" spans="1:4">
      <c r="A43" s="113" t="s">
        <v>3065</v>
      </c>
      <c r="B43" s="5" t="s">
        <v>110</v>
      </c>
      <c r="C43" s="113" t="s">
        <v>3065</v>
      </c>
      <c r="D43" s="113" t="s">
        <v>3065</v>
      </c>
    </row>
    <row r="44" spans="1:4">
      <c r="A44" s="113" t="s">
        <v>3065</v>
      </c>
      <c r="B44" s="122" t="s">
        <v>3065</v>
      </c>
      <c r="C44" s="49" t="s">
        <v>152</v>
      </c>
      <c r="D44" s="29" t="s">
        <v>105</v>
      </c>
    </row>
    <row r="45" spans="1:4">
      <c r="A45" s="113" t="s">
        <v>3065</v>
      </c>
      <c r="B45" s="122" t="s">
        <v>3065</v>
      </c>
      <c r="C45" s="50" t="s">
        <v>0</v>
      </c>
      <c r="D45" s="19" t="s">
        <v>1</v>
      </c>
    </row>
    <row r="46" spans="1:4">
      <c r="A46" s="113" t="s">
        <v>3065</v>
      </c>
      <c r="B46" s="122" t="s">
        <v>3065</v>
      </c>
      <c r="C46" s="63" t="s">
        <v>135</v>
      </c>
      <c r="D46" s="64" vm="27">
        <v>2.4752999999999998</v>
      </c>
    </row>
    <row r="47" spans="1:4">
      <c r="A47" s="113" t="s">
        <v>3065</v>
      </c>
      <c r="B47" s="122" t="s">
        <v>3065</v>
      </c>
      <c r="C47" s="63" t="s">
        <v>142</v>
      </c>
      <c r="D47" s="64">
        <v>0.74744976816074182</v>
      </c>
    </row>
    <row r="48" spans="1:4">
      <c r="A48" s="113" t="s">
        <v>3065</v>
      </c>
      <c r="B48" s="122" t="s">
        <v>3065</v>
      </c>
      <c r="C48" s="63" t="s">
        <v>139</v>
      </c>
      <c r="D48" s="64" vm="28">
        <v>2.7391000000000001</v>
      </c>
    </row>
    <row r="49" spans="1:4">
      <c r="A49" s="113" t="s">
        <v>3065</v>
      </c>
      <c r="B49" s="123" t="s">
        <v>3065</v>
      </c>
      <c r="C49" s="63" t="s">
        <v>2604</v>
      </c>
      <c r="D49" s="64" vm="29">
        <v>4.3135000000000003</v>
      </c>
    </row>
    <row r="50" spans="1:4">
      <c r="A50" s="113" t="s">
        <v>3065</v>
      </c>
      <c r="B50" s="122" t="s">
        <v>3065</v>
      </c>
      <c r="C50" s="63" t="s">
        <v>133</v>
      </c>
      <c r="D50" s="64" vm="30">
        <v>4.0115999999999996</v>
      </c>
    </row>
    <row r="51" spans="1:4">
      <c r="A51" s="113" t="s">
        <v>3065</v>
      </c>
      <c r="B51" s="122" t="s">
        <v>3065</v>
      </c>
      <c r="C51" s="63" t="s">
        <v>134</v>
      </c>
      <c r="D51" s="64" vm="31">
        <v>4.6208999999999998</v>
      </c>
    </row>
    <row r="52" spans="1:4">
      <c r="A52" s="113" t="s">
        <v>3065</v>
      </c>
      <c r="B52" s="122" t="s">
        <v>3065</v>
      </c>
      <c r="C52" s="63" t="s">
        <v>136</v>
      </c>
      <c r="D52" s="64">
        <v>0.46448192400783739</v>
      </c>
    </row>
    <row r="53" spans="1:4">
      <c r="A53" s="113" t="s">
        <v>3065</v>
      </c>
      <c r="B53" s="122" t="s">
        <v>3065</v>
      </c>
      <c r="C53" s="63" t="s">
        <v>140</v>
      </c>
      <c r="D53" s="64">
        <v>2.5637E-2</v>
      </c>
    </row>
    <row r="54" spans="1:4">
      <c r="A54" s="113" t="s">
        <v>3065</v>
      </c>
      <c r="B54" s="122" t="s">
        <v>3065</v>
      </c>
      <c r="C54" s="63" t="s">
        <v>141</v>
      </c>
      <c r="D54" s="64">
        <v>0.2137704222363675</v>
      </c>
    </row>
    <row r="55" spans="1:4">
      <c r="A55" s="113" t="s">
        <v>3065</v>
      </c>
      <c r="B55" s="122" t="s">
        <v>3065</v>
      </c>
      <c r="C55" s="63" t="s">
        <v>138</v>
      </c>
      <c r="D55" s="64" vm="32">
        <v>0.53820000000000001</v>
      </c>
    </row>
    <row r="56" spans="1:4">
      <c r="A56" s="113" t="s">
        <v>3065</v>
      </c>
      <c r="B56" s="122" t="s">
        <v>3065</v>
      </c>
      <c r="C56" s="63" t="s">
        <v>2605</v>
      </c>
      <c r="D56" s="64">
        <v>2.2929893999999997</v>
      </c>
    </row>
    <row r="57" spans="1:4">
      <c r="A57" s="113" t="s">
        <v>3065</v>
      </c>
      <c r="B57" s="122" t="s">
        <v>3065</v>
      </c>
      <c r="C57" s="63" t="s">
        <v>137</v>
      </c>
      <c r="D57" s="64" vm="33">
        <v>0.36270000000000002</v>
      </c>
    </row>
    <row r="58" spans="1:4">
      <c r="A58" s="113" t="s">
        <v>3065</v>
      </c>
      <c r="B58" s="122" t="s">
        <v>3065</v>
      </c>
      <c r="C58" s="63" t="s">
        <v>131</v>
      </c>
      <c r="D58" s="64" vm="34">
        <v>3.6269999999999998</v>
      </c>
    </row>
    <row r="59" spans="1:4">
      <c r="A59" s="113" t="s">
        <v>3065</v>
      </c>
      <c r="B59" s="122" t="s">
        <v>3065</v>
      </c>
      <c r="C59" s="63" t="s">
        <v>143</v>
      </c>
      <c r="D59" s="64" vm="35">
        <v>0.19539999999999999</v>
      </c>
    </row>
    <row r="60" spans="1:4">
      <c r="A60" s="113" t="s">
        <v>3065</v>
      </c>
      <c r="B60" s="122" t="s">
        <v>3065</v>
      </c>
      <c r="C60" s="63" t="s">
        <v>2606</v>
      </c>
      <c r="D60" s="64" vm="36">
        <v>0.35589999999999999</v>
      </c>
    </row>
    <row r="61" spans="1:4">
      <c r="A61" s="113" t="s">
        <v>3065</v>
      </c>
      <c r="B61" s="122" t="s">
        <v>3065</v>
      </c>
      <c r="C61" s="63" t="s">
        <v>2607</v>
      </c>
      <c r="D61" s="64">
        <v>4.0537957812358541E-2</v>
      </c>
    </row>
    <row r="62" spans="1:4">
      <c r="A62" s="113" t="s">
        <v>3065</v>
      </c>
      <c r="B62" s="122" t="s">
        <v>3065</v>
      </c>
      <c r="C62" s="63" t="s">
        <v>2608</v>
      </c>
      <c r="D62" s="64">
        <v>0.51084507042253524</v>
      </c>
    </row>
    <row r="63" spans="1:4">
      <c r="A63" s="113" t="s">
        <v>3065</v>
      </c>
      <c r="B63" s="122" t="s">
        <v>3065</v>
      </c>
      <c r="C63" s="63" t="s">
        <v>132</v>
      </c>
      <c r="D63" s="64">
        <v>1</v>
      </c>
    </row>
    <row r="64" spans="1:4" hidden="1">
      <c r="C64"/>
      <c r="D64"/>
    </row>
    <row r="65" spans="3:4" hidden="1">
      <c r="C65"/>
      <c r="D65"/>
    </row>
    <row r="10000" spans="52:52" hidden="1">
      <c r="AZ10000"/>
    </row>
  </sheetData>
  <sheetProtection sheet="1" objects="1" scenarios="1"/>
  <phoneticPr fontId="3" type="noConversion"/>
  <dataValidations disablePrompts="1" count="1">
    <dataValidation allowBlank="1" showInputMessage="1" showErrorMessage="1" sqref="C44:D45" xr:uid="{00000000-0002-0000-0000-000000000000}"/>
  </dataValidations>
  <hyperlinks>
    <hyperlink ref="A10" location="מזומנים!A1" display="◄" xr:uid="{00000000-0004-0000-0000-000000000000}"/>
    <hyperlink ref="A12" location="'תעודות התחייבות ממשלתיות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- תעודות התחייבות ממשלתי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קרנ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 מסחריות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'זכויות מקרקעין'!A1" display="◄" xr:uid="{00000000-0004-0000-0000-00001A000000}"/>
    <hyperlink ref="A36" location="'השקעות אחרות '!A1" display="◄" xr:uid="{00000000-0004-0000-0000-00001B000000}"/>
    <hyperlink ref="A42" location="'יתרת התחייבות להשקעה'!A1" display="◄" xr:uid="{00000000-0004-0000-0000-00001C000000}"/>
    <hyperlink ref="A35" location="'השקעה בחברות מוחזקות'!A1" display="◄" xr:uid="{00000000-0004-0000-0000-00001D000000}"/>
    <hyperlink ref="A38" location="'עלות מתואמת אג&quot;ח קונצרני סחיר'!A1" display="◄" xr:uid="{00000000-0004-0000-0000-00001E000000}"/>
    <hyperlink ref="A39" location="'עלות מתואמת אג&quot;ח קונצרני ל.סחיר'!A1" display="◄" xr:uid="{00000000-0004-0000-0000-00001F000000}"/>
    <hyperlink ref="A40" location="'עלות מתואמת מסגרות אשראי ללווים'!A1" display="◄" xr:uid="{00000000-0004-0000-0000-000020000000}"/>
  </hyperlink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6.42578125" style="2" bestFit="1" customWidth="1"/>
    <col min="2" max="2" width="22" style="2" bestFit="1" customWidth="1"/>
    <col min="3" max="3" width="13.85546875" style="2" customWidth="1"/>
    <col min="4" max="4" width="7.5703125" style="1" customWidth="1"/>
    <col min="5" max="5" width="11.140625" style="1" bestFit="1" customWidth="1"/>
    <col min="6" max="6" width="12.28515625" style="1" bestFit="1" customWidth="1"/>
    <col min="7" max="7" width="13.85546875" style="1" customWidth="1"/>
    <col min="8" max="8" width="15.5703125" style="1" customWidth="1"/>
    <col min="9" max="9" width="11.28515625" style="1" bestFit="1" customWidth="1"/>
    <col min="10" max="10" width="26.85546875" style="1" customWidth="1"/>
    <col min="11" max="11" width="23.710937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145</v>
      </c>
      <c r="B1" s="36" t="s" vm="1">
        <v>216</v>
      </c>
    </row>
    <row r="2" spans="1:11">
      <c r="A2" s="36" t="s">
        <v>144</v>
      </c>
      <c r="B2" s="36" t="s">
        <v>2867</v>
      </c>
    </row>
    <row r="3" spans="1:11">
      <c r="A3" s="36" t="s">
        <v>146</v>
      </c>
      <c r="B3" s="36" t="s">
        <v>2868</v>
      </c>
    </row>
    <row r="4" spans="1:11">
      <c r="A4" s="36" t="s">
        <v>147</v>
      </c>
      <c r="B4" s="36" t="s">
        <v>2869</v>
      </c>
    </row>
    <row r="5" spans="1:11" s="3" customFormat="1">
      <c r="A5" s="53" t="s">
        <v>115</v>
      </c>
      <c r="B5" s="39" t="s">
        <v>46</v>
      </c>
      <c r="C5" s="39" t="s">
        <v>117</v>
      </c>
      <c r="D5" s="39" t="s">
        <v>14</v>
      </c>
      <c r="E5" s="39" t="s">
        <v>69</v>
      </c>
      <c r="F5" s="39" t="s">
        <v>103</v>
      </c>
      <c r="G5" s="39" t="s">
        <v>16</v>
      </c>
      <c r="H5" s="39" t="s">
        <v>18</v>
      </c>
      <c r="I5" s="39" t="s">
        <v>64</v>
      </c>
      <c r="J5" s="39" t="s">
        <v>148</v>
      </c>
      <c r="K5" s="41" t="s">
        <v>149</v>
      </c>
    </row>
    <row r="6" spans="1:11" s="3" customFormat="1">
      <c r="A6" s="124" t="s">
        <v>3065</v>
      </c>
      <c r="B6" s="125" t="s">
        <v>3065</v>
      </c>
      <c r="C6" s="125" t="s">
        <v>3065</v>
      </c>
      <c r="D6" s="125" t="s">
        <v>3065</v>
      </c>
      <c r="E6" s="125" t="s">
        <v>3065</v>
      </c>
      <c r="F6" s="125" t="s">
        <v>3065</v>
      </c>
      <c r="G6" s="12" t="s">
        <v>19</v>
      </c>
      <c r="H6" s="12" t="s">
        <v>19</v>
      </c>
      <c r="I6" s="12" t="s">
        <v>196</v>
      </c>
      <c r="J6" s="12" t="s">
        <v>19</v>
      </c>
      <c r="K6" s="13" t="s">
        <v>19</v>
      </c>
    </row>
    <row r="7" spans="1:11" s="4" customFormat="1" ht="20.25">
      <c r="A7" s="126" t="s">
        <v>3065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5" t="s">
        <v>9</v>
      </c>
    </row>
    <row r="8" spans="1:11" s="4" customFormat="1" ht="20.25">
      <c r="A8" s="65" t="s">
        <v>45</v>
      </c>
      <c r="B8" s="127" t="s">
        <v>3065</v>
      </c>
      <c r="C8" s="127" t="s">
        <v>3065</v>
      </c>
      <c r="D8" s="127" t="s">
        <v>3065</v>
      </c>
      <c r="E8" s="127" t="s">
        <v>3065</v>
      </c>
      <c r="F8" s="127" t="s">
        <v>3065</v>
      </c>
      <c r="G8" s="127" t="s">
        <v>3065</v>
      </c>
      <c r="H8" s="127" t="s">
        <v>3065</v>
      </c>
      <c r="I8" s="67">
        <f>I9+I47</f>
        <v>522082.97013996099</v>
      </c>
      <c r="J8" s="68">
        <f>IFERROR(I8/$I$8,0)</f>
        <v>1</v>
      </c>
      <c r="K8" s="68">
        <f>I8/'סכום נכסי הקרן'!$C$41</f>
        <v>0.1677971723243343</v>
      </c>
    </row>
    <row r="9" spans="1:11">
      <c r="A9" s="69" t="s">
        <v>186</v>
      </c>
      <c r="B9" s="128" t="s">
        <v>3065</v>
      </c>
      <c r="C9" s="128" t="s">
        <v>3065</v>
      </c>
      <c r="D9" s="128" t="s">
        <v>3065</v>
      </c>
      <c r="E9" s="128" t="s">
        <v>3065</v>
      </c>
      <c r="F9" s="128" t="s">
        <v>3065</v>
      </c>
      <c r="G9" s="128" t="s">
        <v>3065</v>
      </c>
      <c r="H9" s="128" t="s">
        <v>3065</v>
      </c>
      <c r="I9" s="72">
        <f>I10+I17</f>
        <v>492031.53044477</v>
      </c>
      <c r="J9" s="73">
        <f t="shared" ref="J9:J48" si="0">IFERROR(I9/$I$8,0)</f>
        <v>0.94243934122743989</v>
      </c>
      <c r="K9" s="73">
        <f>I9/'סכום נכסי הקרן'!$C$41</f>
        <v>0.15813865654517284</v>
      </c>
    </row>
    <row r="10" spans="1:11">
      <c r="A10" s="74" t="s">
        <v>43</v>
      </c>
      <c r="B10" s="128" t="s">
        <v>3065</v>
      </c>
      <c r="C10" s="128" t="s">
        <v>3065</v>
      </c>
      <c r="D10" s="128" t="s">
        <v>3065</v>
      </c>
      <c r="E10" s="128" t="s">
        <v>3065</v>
      </c>
      <c r="F10" s="128" t="s">
        <v>3065</v>
      </c>
      <c r="G10" s="128" t="s">
        <v>3065</v>
      </c>
      <c r="H10" s="128" t="s">
        <v>3065</v>
      </c>
      <c r="I10" s="72">
        <v>266800.61418052501</v>
      </c>
      <c r="J10" s="73">
        <f t="shared" si="0"/>
        <v>0.51103106103805795</v>
      </c>
      <c r="K10" s="73">
        <f>I10/'סכום נכסי הקרן'!$C$41</f>
        <v>8.5749567012090425E-2</v>
      </c>
    </row>
    <row r="11" spans="1:11">
      <c r="A11" s="75" t="s">
        <v>2609</v>
      </c>
      <c r="B11" s="54" t="s">
        <v>2610</v>
      </c>
      <c r="C11" s="54">
        <v>11</v>
      </c>
      <c r="D11" s="54" t="s">
        <v>282</v>
      </c>
      <c r="E11" s="54" t="s">
        <v>283</v>
      </c>
      <c r="F11" s="76" t="s">
        <v>132</v>
      </c>
      <c r="G11" s="129" t="s">
        <v>3065</v>
      </c>
      <c r="H11" s="129" t="s">
        <v>3065</v>
      </c>
      <c r="I11" s="78">
        <v>34614.825312617999</v>
      </c>
      <c r="J11" s="79">
        <f t="shared" si="0"/>
        <v>6.6301387504247439E-2</v>
      </c>
      <c r="K11" s="79">
        <f>I11/'סכום נכסי הקרן'!$C$41</f>
        <v>1.1125185344392673E-2</v>
      </c>
    </row>
    <row r="12" spans="1:11">
      <c r="A12" s="75" t="s">
        <v>2611</v>
      </c>
      <c r="B12" s="54" t="s">
        <v>2612</v>
      </c>
      <c r="C12" s="54">
        <v>12</v>
      </c>
      <c r="D12" s="54" t="s">
        <v>282</v>
      </c>
      <c r="E12" s="54" t="s">
        <v>283</v>
      </c>
      <c r="F12" s="76" t="s">
        <v>132</v>
      </c>
      <c r="G12" s="129" t="s">
        <v>3065</v>
      </c>
      <c r="H12" s="129" t="s">
        <v>3065</v>
      </c>
      <c r="I12" s="78">
        <v>35189.059920460008</v>
      </c>
      <c r="J12" s="79">
        <f t="shared" si="0"/>
        <v>6.7401278978754003E-2</v>
      </c>
      <c r="K12" s="79">
        <f>I12/'סכום נכסי הקרן'!$C$41</f>
        <v>1.1309744023678518E-2</v>
      </c>
    </row>
    <row r="13" spans="1:11">
      <c r="A13" s="75" t="s">
        <v>2613</v>
      </c>
      <c r="B13" s="54" t="s">
        <v>2614</v>
      </c>
      <c r="C13" s="54">
        <v>10</v>
      </c>
      <c r="D13" s="54" t="s">
        <v>282</v>
      </c>
      <c r="E13" s="54" t="s">
        <v>283</v>
      </c>
      <c r="F13" s="76" t="s">
        <v>132</v>
      </c>
      <c r="G13" s="129" t="s">
        <v>3065</v>
      </c>
      <c r="H13" s="129" t="s">
        <v>3065</v>
      </c>
      <c r="I13" s="78">
        <v>144593.65583958302</v>
      </c>
      <c r="J13" s="79">
        <f t="shared" si="0"/>
        <v>0.27695531957462638</v>
      </c>
      <c r="K13" s="79">
        <f>I13/'סכום נכסי הקרן'!$C$41</f>
        <v>4.6472319484804667E-2</v>
      </c>
    </row>
    <row r="14" spans="1:11">
      <c r="A14" s="75" t="s">
        <v>2613</v>
      </c>
      <c r="B14" s="54" t="s">
        <v>2615</v>
      </c>
      <c r="C14" s="54">
        <v>10</v>
      </c>
      <c r="D14" s="54" t="s">
        <v>282</v>
      </c>
      <c r="E14" s="54" t="s">
        <v>283</v>
      </c>
      <c r="F14" s="76" t="s">
        <v>132</v>
      </c>
      <c r="G14" s="129" t="s">
        <v>3065</v>
      </c>
      <c r="H14" s="129" t="s">
        <v>3065</v>
      </c>
      <c r="I14" s="78">
        <v>45058.229635628981</v>
      </c>
      <c r="J14" s="79">
        <f t="shared" si="0"/>
        <v>8.6304729732037969E-2</v>
      </c>
      <c r="K14" s="79">
        <f>I14/'סכום נכסי הקרן'!$C$41</f>
        <v>1.4481689607251874E-2</v>
      </c>
    </row>
    <row r="15" spans="1:11">
      <c r="A15" s="75" t="s">
        <v>2616</v>
      </c>
      <c r="B15" s="54" t="s">
        <v>2617</v>
      </c>
      <c r="C15" s="54">
        <v>20</v>
      </c>
      <c r="D15" s="54" t="s">
        <v>282</v>
      </c>
      <c r="E15" s="54" t="s">
        <v>283</v>
      </c>
      <c r="F15" s="76" t="s">
        <v>132</v>
      </c>
      <c r="G15" s="129" t="s">
        <v>3065</v>
      </c>
      <c r="H15" s="129" t="s">
        <v>3065</v>
      </c>
      <c r="I15" s="78">
        <v>7344.8434722349994</v>
      </c>
      <c r="J15" s="79">
        <f t="shared" si="0"/>
        <v>1.4068345248392185E-2</v>
      </c>
      <c r="K15" s="79">
        <f>I15/'סכום נכסי הקרן'!$C$41</f>
        <v>2.3606285519626935E-3</v>
      </c>
    </row>
    <row r="16" spans="1:11">
      <c r="A16" s="130" t="s">
        <v>3065</v>
      </c>
      <c r="B16" s="129" t="s">
        <v>3065</v>
      </c>
      <c r="C16" s="129" t="s">
        <v>3065</v>
      </c>
      <c r="D16" s="129" t="s">
        <v>3065</v>
      </c>
      <c r="E16" s="129" t="s">
        <v>3065</v>
      </c>
      <c r="F16" s="129" t="s">
        <v>3065</v>
      </c>
      <c r="G16" s="129" t="s">
        <v>3065</v>
      </c>
      <c r="H16" s="129" t="s">
        <v>3065</v>
      </c>
      <c r="I16" s="129" t="s">
        <v>3065</v>
      </c>
      <c r="J16" s="129" t="s">
        <v>3065</v>
      </c>
      <c r="K16" s="129" t="s">
        <v>3065</v>
      </c>
    </row>
    <row r="17" spans="1:11">
      <c r="A17" s="74" t="s">
        <v>44</v>
      </c>
      <c r="B17" s="128" t="s">
        <v>3065</v>
      </c>
      <c r="C17" s="128" t="s">
        <v>3065</v>
      </c>
      <c r="D17" s="128" t="s">
        <v>3065</v>
      </c>
      <c r="E17" s="128" t="s">
        <v>3065</v>
      </c>
      <c r="F17" s="128" t="s">
        <v>3065</v>
      </c>
      <c r="G17" s="128" t="s">
        <v>3065</v>
      </c>
      <c r="H17" s="128" t="s">
        <v>3065</v>
      </c>
      <c r="I17" s="72">
        <f>SUM(I18:I45)</f>
        <v>225230.916264245</v>
      </c>
      <c r="J17" s="73">
        <f t="shared" si="0"/>
        <v>0.43140828018938188</v>
      </c>
      <c r="K17" s="73">
        <f>I17/'סכום נכסי הקרן'!$C$41</f>
        <v>7.2389089533082415E-2</v>
      </c>
    </row>
    <row r="18" spans="1:11">
      <c r="A18" s="75" t="s">
        <v>2609</v>
      </c>
      <c r="B18" s="54" t="s">
        <v>2618</v>
      </c>
      <c r="C18" s="54">
        <v>11</v>
      </c>
      <c r="D18" s="54" t="s">
        <v>282</v>
      </c>
      <c r="E18" s="54" t="s">
        <v>283</v>
      </c>
      <c r="F18" s="76" t="s">
        <v>133</v>
      </c>
      <c r="G18" s="129" t="s">
        <v>3065</v>
      </c>
      <c r="H18" s="129" t="s">
        <v>3065</v>
      </c>
      <c r="I18" s="78">
        <v>1826.9313646490002</v>
      </c>
      <c r="J18" s="79">
        <f t="shared" si="0"/>
        <v>3.4993123107601707E-3</v>
      </c>
      <c r="K18" s="79">
        <f>I18/'סכום נכסי הקרן'!$C$41</f>
        <v>5.8717471082528892E-4</v>
      </c>
    </row>
    <row r="19" spans="1:11">
      <c r="A19" s="75" t="s">
        <v>2609</v>
      </c>
      <c r="B19" s="54" t="s">
        <v>2619</v>
      </c>
      <c r="C19" s="54">
        <v>11</v>
      </c>
      <c r="D19" s="54" t="s">
        <v>282</v>
      </c>
      <c r="E19" s="54" t="s">
        <v>283</v>
      </c>
      <c r="F19" s="76" t="s">
        <v>135</v>
      </c>
      <c r="G19" s="129" t="s">
        <v>3065</v>
      </c>
      <c r="H19" s="129" t="s">
        <v>3065</v>
      </c>
      <c r="I19" s="78">
        <v>35.521418040000007</v>
      </c>
      <c r="J19" s="79">
        <f t="shared" si="0"/>
        <v>6.8037879171728893E-5</v>
      </c>
      <c r="K19" s="79">
        <f>I19/'סכום נכסי הקרן'!$C$41</f>
        <v>1.1416563735960828E-5</v>
      </c>
    </row>
    <row r="20" spans="1:11">
      <c r="A20" s="75" t="s">
        <v>2609</v>
      </c>
      <c r="B20" s="54" t="s">
        <v>2620</v>
      </c>
      <c r="C20" s="54">
        <v>11</v>
      </c>
      <c r="D20" s="54" t="s">
        <v>282</v>
      </c>
      <c r="E20" s="54" t="s">
        <v>283</v>
      </c>
      <c r="F20" s="76" t="s">
        <v>134</v>
      </c>
      <c r="G20" s="129" t="s">
        <v>3065</v>
      </c>
      <c r="H20" s="129" t="s">
        <v>3065</v>
      </c>
      <c r="I20" s="78">
        <v>9.6062426439999999</v>
      </c>
      <c r="J20" s="79">
        <f t="shared" si="0"/>
        <v>1.8399839093438999E-5</v>
      </c>
      <c r="K20" s="79">
        <f>I20/'סכום נכסי הקרן'!$C$41</f>
        <v>3.0874409711018069E-6</v>
      </c>
    </row>
    <row r="21" spans="1:11">
      <c r="A21" s="75" t="s">
        <v>2609</v>
      </c>
      <c r="B21" s="54" t="s">
        <v>2621</v>
      </c>
      <c r="C21" s="54">
        <v>11</v>
      </c>
      <c r="D21" s="54" t="s">
        <v>282</v>
      </c>
      <c r="E21" s="54" t="s">
        <v>283</v>
      </c>
      <c r="F21" s="76" t="s">
        <v>131</v>
      </c>
      <c r="G21" s="129" t="s">
        <v>3065</v>
      </c>
      <c r="H21" s="129" t="s">
        <v>3065</v>
      </c>
      <c r="I21" s="78">
        <v>28859.521407343</v>
      </c>
      <c r="J21" s="79">
        <f t="shared" si="0"/>
        <v>5.5277653281060449E-2</v>
      </c>
      <c r="K21" s="79">
        <f>I21/'סכום נכסי הקרן'!$C$41</f>
        <v>9.275433913286904E-3</v>
      </c>
    </row>
    <row r="22" spans="1:11">
      <c r="A22" s="75" t="s">
        <v>2611</v>
      </c>
      <c r="B22" s="54" t="s">
        <v>2622</v>
      </c>
      <c r="C22" s="54">
        <v>12</v>
      </c>
      <c r="D22" s="54" t="s">
        <v>282</v>
      </c>
      <c r="E22" s="54" t="s">
        <v>283</v>
      </c>
      <c r="F22" s="76" t="s">
        <v>133</v>
      </c>
      <c r="G22" s="129" t="s">
        <v>3065</v>
      </c>
      <c r="H22" s="129" t="s">
        <v>3065</v>
      </c>
      <c r="I22" s="78">
        <v>3024.197627686</v>
      </c>
      <c r="J22" s="79">
        <f t="shared" si="0"/>
        <v>5.7925613372818256E-3</v>
      </c>
      <c r="K22" s="79">
        <f>I22/'סכום נכסי הקרן'!$C$41</f>
        <v>9.7197541291115495E-4</v>
      </c>
    </row>
    <row r="23" spans="1:11">
      <c r="A23" s="75" t="s">
        <v>2611</v>
      </c>
      <c r="B23" s="54" t="s">
        <v>2623</v>
      </c>
      <c r="C23" s="54">
        <v>12</v>
      </c>
      <c r="D23" s="54" t="s">
        <v>282</v>
      </c>
      <c r="E23" s="54" t="s">
        <v>283</v>
      </c>
      <c r="F23" s="76" t="s">
        <v>131</v>
      </c>
      <c r="G23" s="129" t="s">
        <v>3065</v>
      </c>
      <c r="H23" s="129" t="s">
        <v>3065</v>
      </c>
      <c r="I23" s="78">
        <v>28844.883797386003</v>
      </c>
      <c r="J23" s="79">
        <f t="shared" si="0"/>
        <v>5.5249616339052801E-2</v>
      </c>
      <c r="K23" s="79">
        <f>I23/'סכום נכסי הקרן'!$C$41</f>
        <v>9.2707293936973995E-3</v>
      </c>
    </row>
    <row r="24" spans="1:11">
      <c r="A24" s="75" t="s">
        <v>2611</v>
      </c>
      <c r="B24" s="54" t="s">
        <v>2624</v>
      </c>
      <c r="C24" s="54">
        <v>12</v>
      </c>
      <c r="D24" s="54" t="s">
        <v>282</v>
      </c>
      <c r="E24" s="54" t="s">
        <v>283</v>
      </c>
      <c r="F24" s="76" t="s">
        <v>134</v>
      </c>
      <c r="G24" s="129" t="s">
        <v>3065</v>
      </c>
      <c r="H24" s="129" t="s">
        <v>3065</v>
      </c>
      <c r="I24" s="78">
        <v>679.92263884499994</v>
      </c>
      <c r="J24" s="79">
        <f t="shared" si="0"/>
        <v>1.3023267904385485E-3</v>
      </c>
      <c r="K24" s="79">
        <f>I24/'סכום נכסי הקרן'!$C$41</f>
        <v>2.1852675287781435E-4</v>
      </c>
    </row>
    <row r="25" spans="1:11">
      <c r="A25" s="75" t="s">
        <v>2611</v>
      </c>
      <c r="B25" s="54" t="s">
        <v>2625</v>
      </c>
      <c r="C25" s="54">
        <v>12</v>
      </c>
      <c r="D25" s="54" t="s">
        <v>282</v>
      </c>
      <c r="E25" s="54" t="s">
        <v>283</v>
      </c>
      <c r="F25" s="76" t="s">
        <v>140</v>
      </c>
      <c r="G25" s="129" t="s">
        <v>3065</v>
      </c>
      <c r="H25" s="129" t="s">
        <v>3065</v>
      </c>
      <c r="I25" s="78">
        <v>4.6087037639999995</v>
      </c>
      <c r="J25" s="79">
        <f t="shared" si="0"/>
        <v>8.8275313074557663E-6</v>
      </c>
      <c r="K25" s="79">
        <f>I25/'סכום נכסי הקרן'!$C$41</f>
        <v>1.4812347919956114E-6</v>
      </c>
    </row>
    <row r="26" spans="1:11">
      <c r="A26" s="75" t="s">
        <v>2611</v>
      </c>
      <c r="B26" s="54" t="s">
        <v>2626</v>
      </c>
      <c r="C26" s="54">
        <v>12</v>
      </c>
      <c r="D26" s="54" t="s">
        <v>282</v>
      </c>
      <c r="E26" s="54" t="s">
        <v>283</v>
      </c>
      <c r="F26" s="76" t="s">
        <v>139</v>
      </c>
      <c r="G26" s="129" t="s">
        <v>3065</v>
      </c>
      <c r="H26" s="129" t="s">
        <v>3065</v>
      </c>
      <c r="I26" s="78">
        <v>1.0383916440000001</v>
      </c>
      <c r="J26" s="79">
        <f t="shared" si="0"/>
        <v>1.9889398876995087E-6</v>
      </c>
      <c r="K26" s="79">
        <f>I26/'סכום נכסי הקרן'!$C$41</f>
        <v>3.3373848907905665E-7</v>
      </c>
    </row>
    <row r="27" spans="1:11">
      <c r="A27" s="75" t="s">
        <v>2613</v>
      </c>
      <c r="B27" s="54" t="s">
        <v>2627</v>
      </c>
      <c r="C27" s="54">
        <v>10</v>
      </c>
      <c r="D27" s="54" t="s">
        <v>282</v>
      </c>
      <c r="E27" s="54" t="s">
        <v>283</v>
      </c>
      <c r="F27" s="76" t="s">
        <v>136</v>
      </c>
      <c r="G27" s="129" t="s">
        <v>3065</v>
      </c>
      <c r="H27" s="129" t="s">
        <v>3065</v>
      </c>
      <c r="I27" s="78">
        <v>0.132508494</v>
      </c>
      <c r="J27" s="79">
        <f t="shared" si="0"/>
        <v>2.5380734783300225E-7</v>
      </c>
      <c r="K27" s="79">
        <f>I27/'סכום נכסי הקרן'!$C$41</f>
        <v>4.2588155281516539E-8</v>
      </c>
    </row>
    <row r="28" spans="1:11">
      <c r="A28" s="75" t="s">
        <v>2613</v>
      </c>
      <c r="B28" s="54" t="s">
        <v>2628</v>
      </c>
      <c r="C28" s="54">
        <v>10</v>
      </c>
      <c r="D28" s="54" t="s">
        <v>282</v>
      </c>
      <c r="E28" s="54" t="s">
        <v>283</v>
      </c>
      <c r="F28" s="76" t="s">
        <v>133</v>
      </c>
      <c r="G28" s="129" t="s">
        <v>3065</v>
      </c>
      <c r="H28" s="129" t="s">
        <v>3065</v>
      </c>
      <c r="I28" s="78">
        <v>26358.23396808</v>
      </c>
      <c r="J28" s="79">
        <f t="shared" si="0"/>
        <v>5.0486676401288927E-2</v>
      </c>
      <c r="K28" s="79">
        <f>I28/'סכום נכסי הקרן'!$C$41</f>
        <v>8.4715215401899805E-3</v>
      </c>
    </row>
    <row r="29" spans="1:11">
      <c r="A29" s="75" t="s">
        <v>2613</v>
      </c>
      <c r="B29" s="54" t="s">
        <v>2629</v>
      </c>
      <c r="C29" s="54">
        <v>10</v>
      </c>
      <c r="D29" s="54" t="s">
        <v>282</v>
      </c>
      <c r="E29" s="54" t="s">
        <v>283</v>
      </c>
      <c r="F29" s="76" t="s">
        <v>134</v>
      </c>
      <c r="G29" s="129" t="s">
        <v>3065</v>
      </c>
      <c r="H29" s="129" t="s">
        <v>3065</v>
      </c>
      <c r="I29" s="78">
        <v>370.12767352899994</v>
      </c>
      <c r="J29" s="79">
        <f t="shared" si="0"/>
        <v>7.089441615568794E-4</v>
      </c>
      <c r="K29" s="79">
        <f>I29/'סכום נכסי הקרן'!$C$41</f>
        <v>1.1895882564509039E-4</v>
      </c>
    </row>
    <row r="30" spans="1:11">
      <c r="A30" s="75" t="s">
        <v>2613</v>
      </c>
      <c r="B30" s="54" t="s">
        <v>2630</v>
      </c>
      <c r="C30" s="54">
        <v>10</v>
      </c>
      <c r="D30" s="54" t="s">
        <v>282</v>
      </c>
      <c r="E30" s="54" t="s">
        <v>283</v>
      </c>
      <c r="F30" s="76" t="s">
        <v>135</v>
      </c>
      <c r="G30" s="129" t="s">
        <v>3065</v>
      </c>
      <c r="H30" s="129" t="s">
        <v>3065</v>
      </c>
      <c r="I30" s="78">
        <v>191.599594201</v>
      </c>
      <c r="J30" s="79">
        <f t="shared" si="0"/>
        <v>3.6699069910216687E-4</v>
      </c>
      <c r="K30" s="79">
        <f>I30/'סכום נכסי הקרן'!$C$41</f>
        <v>6.158000157867422E-5</v>
      </c>
    </row>
    <row r="31" spans="1:11">
      <c r="A31" s="75" t="s">
        <v>2613</v>
      </c>
      <c r="B31" s="54" t="s">
        <v>2631</v>
      </c>
      <c r="C31" s="54">
        <v>10</v>
      </c>
      <c r="D31" s="54" t="s">
        <v>282</v>
      </c>
      <c r="E31" s="54" t="s">
        <v>283</v>
      </c>
      <c r="F31" s="76" t="s">
        <v>140</v>
      </c>
      <c r="G31" s="129" t="s">
        <v>3065</v>
      </c>
      <c r="H31" s="129" t="s">
        <v>3065</v>
      </c>
      <c r="I31" s="78">
        <v>2551.7276625869999</v>
      </c>
      <c r="J31" s="79">
        <f t="shared" si="0"/>
        <v>4.8875903037077194E-3</v>
      </c>
      <c r="K31" s="79">
        <f>I31/'סכום נכסי הקרן'!$C$41</f>
        <v>8.2012383244198966E-4</v>
      </c>
    </row>
    <row r="32" spans="1:11">
      <c r="A32" s="75" t="s">
        <v>2613</v>
      </c>
      <c r="B32" s="54" t="s">
        <v>2632</v>
      </c>
      <c r="C32" s="54">
        <v>10</v>
      </c>
      <c r="D32" s="54" t="s">
        <v>282</v>
      </c>
      <c r="E32" s="54" t="s">
        <v>283</v>
      </c>
      <c r="F32" s="76" t="s">
        <v>2604</v>
      </c>
      <c r="G32" s="129" t="s">
        <v>3065</v>
      </c>
      <c r="H32" s="129" t="s">
        <v>3065</v>
      </c>
      <c r="I32" s="78">
        <v>0.484650421</v>
      </c>
      <c r="J32" s="79">
        <f t="shared" si="0"/>
        <v>9.2830153197694611E-7</v>
      </c>
      <c r="K32" s="79">
        <f>I32/'סכום נכסי הקרן'!$C$41</f>
        <v>1.5576637213007916E-7</v>
      </c>
    </row>
    <row r="33" spans="1:11">
      <c r="A33" s="75" t="s">
        <v>2613</v>
      </c>
      <c r="B33" s="54" t="s">
        <v>2633</v>
      </c>
      <c r="C33" s="54">
        <v>10</v>
      </c>
      <c r="D33" s="54" t="s">
        <v>282</v>
      </c>
      <c r="E33" s="54" t="s">
        <v>283</v>
      </c>
      <c r="F33" s="76" t="s">
        <v>139</v>
      </c>
      <c r="G33" s="129" t="s">
        <v>3065</v>
      </c>
      <c r="H33" s="129" t="s">
        <v>3065</v>
      </c>
      <c r="I33" s="78">
        <v>111.224217831</v>
      </c>
      <c r="J33" s="79">
        <f t="shared" si="0"/>
        <v>2.1303935234888587E-4</v>
      </c>
      <c r="K33" s="79">
        <f>I33/'סכום נכסי הקרן'!$C$41</f>
        <v>3.5747400917950573E-5</v>
      </c>
    </row>
    <row r="34" spans="1:11">
      <c r="A34" s="75" t="s">
        <v>2613</v>
      </c>
      <c r="B34" s="54" t="s">
        <v>2634</v>
      </c>
      <c r="C34" s="54">
        <v>10</v>
      </c>
      <c r="D34" s="54" t="s">
        <v>282</v>
      </c>
      <c r="E34" s="54" t="s">
        <v>283</v>
      </c>
      <c r="F34" s="76" t="s">
        <v>131</v>
      </c>
      <c r="G34" s="129" t="s">
        <v>3065</v>
      </c>
      <c r="H34" s="129" t="s">
        <v>3065</v>
      </c>
      <c r="I34" s="78">
        <v>5720.1342606800008</v>
      </c>
      <c r="J34" s="79">
        <f t="shared" si="0"/>
        <v>1.0956370132407377E-2</v>
      </c>
      <c r="K34" s="79">
        <f>I34/'סכום נכסי הקרן'!$C$41</f>
        <v>1.83844792715675E-3</v>
      </c>
    </row>
    <row r="35" spans="1:11">
      <c r="A35" s="75" t="s">
        <v>2613</v>
      </c>
      <c r="B35" s="54" t="s">
        <v>2635</v>
      </c>
      <c r="C35" s="54">
        <v>10</v>
      </c>
      <c r="D35" s="54" t="s">
        <v>282</v>
      </c>
      <c r="E35" s="54" t="s">
        <v>283</v>
      </c>
      <c r="F35" s="76" t="s">
        <v>2606</v>
      </c>
      <c r="G35" s="129" t="s">
        <v>3065</v>
      </c>
      <c r="H35" s="129" t="s">
        <v>3065</v>
      </c>
      <c r="I35" s="78">
        <v>73.88892122</v>
      </c>
      <c r="J35" s="79">
        <f t="shared" si="0"/>
        <v>1.415271622443301E-4</v>
      </c>
      <c r="K35" s="79">
        <f>I35/'סכום נכסי הקרן'!$C$41</f>
        <v>2.3747857631685878E-5</v>
      </c>
    </row>
    <row r="36" spans="1:11">
      <c r="A36" s="75" t="s">
        <v>2613</v>
      </c>
      <c r="B36" s="54" t="s">
        <v>2636</v>
      </c>
      <c r="C36" s="54">
        <v>10</v>
      </c>
      <c r="D36" s="54" t="s">
        <v>282</v>
      </c>
      <c r="E36" s="54" t="s">
        <v>283</v>
      </c>
      <c r="F36" s="76" t="s">
        <v>131</v>
      </c>
      <c r="G36" s="129" t="s">
        <v>3065</v>
      </c>
      <c r="H36" s="129" t="s">
        <v>3065</v>
      </c>
      <c r="I36" s="78">
        <v>71836.978099850006</v>
      </c>
      <c r="J36" s="79">
        <f t="shared" si="0"/>
        <v>0.13759686143486316</v>
      </c>
      <c r="K36" s="79">
        <f>I36/'סכום נכסי הקרן'!$C$41</f>
        <v>2.3088364269473281E-2</v>
      </c>
    </row>
    <row r="37" spans="1:11">
      <c r="A37" s="75" t="s">
        <v>2613</v>
      </c>
      <c r="B37" s="54" t="s">
        <v>2637</v>
      </c>
      <c r="C37" s="54">
        <v>10</v>
      </c>
      <c r="D37" s="54" t="s">
        <v>282</v>
      </c>
      <c r="E37" s="54" t="s">
        <v>283</v>
      </c>
      <c r="F37" s="76" t="s">
        <v>137</v>
      </c>
      <c r="G37" s="129" t="s">
        <v>3065</v>
      </c>
      <c r="H37" s="129" t="s">
        <v>3065</v>
      </c>
      <c r="I37" s="78">
        <v>0.69067163400000009</v>
      </c>
      <c r="J37" s="79">
        <f t="shared" si="0"/>
        <v>1.3229154626798945E-6</v>
      </c>
      <c r="K37" s="79">
        <f>I37/'סכום נכסי הקרן'!$C$41</f>
        <v>2.2198147386182474E-7</v>
      </c>
    </row>
    <row r="38" spans="1:11">
      <c r="A38" s="75" t="s">
        <v>2616</v>
      </c>
      <c r="B38" s="54" t="s">
        <v>2638</v>
      </c>
      <c r="C38" s="54">
        <v>20</v>
      </c>
      <c r="D38" s="54" t="s">
        <v>282</v>
      </c>
      <c r="E38" s="54" t="s">
        <v>283</v>
      </c>
      <c r="F38" s="76" t="s">
        <v>134</v>
      </c>
      <c r="G38" s="129" t="s">
        <v>3065</v>
      </c>
      <c r="H38" s="129" t="s">
        <v>3065</v>
      </c>
      <c r="I38" s="78">
        <v>1.9373650999999999E-2</v>
      </c>
      <c r="J38" s="79">
        <f t="shared" si="0"/>
        <v>3.7108375695162541E-8</v>
      </c>
      <c r="K38" s="79">
        <f>I38/'סכום נכסי הקרן'!$C$41</f>
        <v>6.2266805111973281E-9</v>
      </c>
    </row>
    <row r="39" spans="1:11">
      <c r="A39" s="75" t="s">
        <v>2616</v>
      </c>
      <c r="B39" s="54" t="s">
        <v>2639</v>
      </c>
      <c r="C39" s="54">
        <v>20</v>
      </c>
      <c r="D39" s="54" t="s">
        <v>282</v>
      </c>
      <c r="E39" s="54" t="s">
        <v>283</v>
      </c>
      <c r="F39" s="76" t="s">
        <v>140</v>
      </c>
      <c r="G39" s="129" t="s">
        <v>3065</v>
      </c>
      <c r="H39" s="129" t="s">
        <v>3065</v>
      </c>
      <c r="I39" s="78">
        <v>92.613976160000007</v>
      </c>
      <c r="J39" s="79">
        <f t="shared" si="0"/>
        <v>1.7739321421492043E-4</v>
      </c>
      <c r="K39" s="79">
        <f>I39/'סכום נכסי הקרן'!$C$41</f>
        <v>2.9766079734788555E-5</v>
      </c>
    </row>
    <row r="40" spans="1:11">
      <c r="A40" s="75" t="s">
        <v>2616</v>
      </c>
      <c r="B40" s="54" t="s">
        <v>2640</v>
      </c>
      <c r="C40" s="54">
        <v>20</v>
      </c>
      <c r="D40" s="54" t="s">
        <v>282</v>
      </c>
      <c r="E40" s="54" t="s">
        <v>283</v>
      </c>
      <c r="F40" s="76" t="s">
        <v>133</v>
      </c>
      <c r="G40" s="129" t="s">
        <v>3065</v>
      </c>
      <c r="H40" s="129" t="s">
        <v>3065</v>
      </c>
      <c r="I40" s="78">
        <v>1.8454866E-2</v>
      </c>
      <c r="J40" s="79">
        <f t="shared" si="0"/>
        <v>3.5348530895486948E-8</v>
      </c>
      <c r="K40" s="79">
        <f>I40/'סכום נכסי הקרן'!$C$41</f>
        <v>5.9313835300820791E-9</v>
      </c>
    </row>
    <row r="41" spans="1:11">
      <c r="A41" s="75" t="s">
        <v>2616</v>
      </c>
      <c r="B41" s="54" t="s">
        <v>2641</v>
      </c>
      <c r="C41" s="54">
        <v>20</v>
      </c>
      <c r="D41" s="54" t="s">
        <v>282</v>
      </c>
      <c r="E41" s="54" t="s">
        <v>283</v>
      </c>
      <c r="F41" s="76" t="s">
        <v>131</v>
      </c>
      <c r="G41" s="129" t="s">
        <v>3065</v>
      </c>
      <c r="H41" s="129" t="s">
        <v>3065</v>
      </c>
      <c r="I41" s="78">
        <v>54602.115001229999</v>
      </c>
      <c r="J41" s="79">
        <f t="shared" si="0"/>
        <v>0.10458512942222987</v>
      </c>
      <c r="K41" s="79">
        <f>I41/'סכום נכסי הקרן'!$C$41</f>
        <v>1.7549088984224713E-2</v>
      </c>
    </row>
    <row r="42" spans="1:11">
      <c r="A42" s="75" t="s">
        <v>2616</v>
      </c>
      <c r="B42" s="54" t="s">
        <v>2642</v>
      </c>
      <c r="C42" s="54">
        <v>20</v>
      </c>
      <c r="D42" s="54" t="s">
        <v>282</v>
      </c>
      <c r="E42" s="54" t="s">
        <v>283</v>
      </c>
      <c r="F42" s="76" t="s">
        <v>137</v>
      </c>
      <c r="G42" s="129" t="s">
        <v>3065</v>
      </c>
      <c r="H42" s="129" t="s">
        <v>3065</v>
      </c>
      <c r="I42" s="78">
        <v>1.7843999999999997E-5</v>
      </c>
      <c r="J42" s="79">
        <f t="shared" si="0"/>
        <v>3.4178475492537791E-11</v>
      </c>
      <c r="K42" s="79">
        <f>I42/'סכום נכסי הקרן'!$C$41</f>
        <v>5.7350515420044011E-12</v>
      </c>
    </row>
    <row r="43" spans="1:11">
      <c r="A43" s="75" t="s">
        <v>2616</v>
      </c>
      <c r="B43" s="54" t="s">
        <v>2643</v>
      </c>
      <c r="C43" s="54">
        <v>20</v>
      </c>
      <c r="D43" s="54" t="s">
        <v>282</v>
      </c>
      <c r="E43" s="54" t="s">
        <v>283</v>
      </c>
      <c r="F43" s="76" t="s">
        <v>133</v>
      </c>
      <c r="G43" s="129" t="s">
        <v>3065</v>
      </c>
      <c r="H43" s="129" t="s">
        <v>3065</v>
      </c>
      <c r="I43" s="78">
        <v>19.307678144</v>
      </c>
      <c r="J43" s="79">
        <f t="shared" si="0"/>
        <v>3.6982010998795766E-5</v>
      </c>
      <c r="K43" s="79">
        <f>I43/'סכום נכסי הקרן'!$C$41</f>
        <v>6.2054768724653608E-6</v>
      </c>
    </row>
    <row r="44" spans="1:11">
      <c r="A44" s="75" t="s">
        <v>2616</v>
      </c>
      <c r="B44" s="54" t="s">
        <v>2644</v>
      </c>
      <c r="C44" s="54">
        <v>20</v>
      </c>
      <c r="D44" s="54" t="s">
        <v>282</v>
      </c>
      <c r="E44" s="54" t="s">
        <v>283</v>
      </c>
      <c r="F44" s="76" t="s">
        <v>139</v>
      </c>
      <c r="G44" s="129" t="s">
        <v>3065</v>
      </c>
      <c r="H44" s="129" t="s">
        <v>3065</v>
      </c>
      <c r="I44" s="78">
        <v>15.160436346000001</v>
      </c>
      <c r="J44" s="79">
        <f t="shared" si="0"/>
        <v>2.9038365955387825E-5</v>
      </c>
      <c r="K44" s="79">
        <f>I44/'סכום נכסי הקרן'!$C$41</f>
        <v>4.8725556962332932E-6</v>
      </c>
    </row>
    <row r="45" spans="1:11">
      <c r="A45" s="75" t="s">
        <v>2616</v>
      </c>
      <c r="B45" s="54" t="s">
        <v>2645</v>
      </c>
      <c r="C45" s="54">
        <v>20</v>
      </c>
      <c r="D45" s="54" t="s">
        <v>282</v>
      </c>
      <c r="E45" s="54" t="s">
        <v>283</v>
      </c>
      <c r="F45" s="76" t="s">
        <v>135</v>
      </c>
      <c r="G45" s="129" t="s">
        <v>3065</v>
      </c>
      <c r="H45" s="129" t="s">
        <v>3065</v>
      </c>
      <c r="I45" s="78">
        <v>0.22750547599999998</v>
      </c>
      <c r="J45" s="79">
        <f t="shared" si="0"/>
        <v>4.3576498183614354E-7</v>
      </c>
      <c r="K45" s="79">
        <f>I45/'סכום נכסי הקרן'!$C$41</f>
        <v>7.3120131750069798E-8</v>
      </c>
    </row>
    <row r="46" spans="1:11">
      <c r="A46" s="130" t="s">
        <v>3065</v>
      </c>
      <c r="B46" s="129" t="s">
        <v>3065</v>
      </c>
      <c r="C46" s="129" t="s">
        <v>3065</v>
      </c>
      <c r="D46" s="129" t="s">
        <v>3065</v>
      </c>
      <c r="E46" s="129" t="s">
        <v>3065</v>
      </c>
      <c r="F46" s="129" t="s">
        <v>3065</v>
      </c>
      <c r="G46" s="129" t="s">
        <v>3065</v>
      </c>
      <c r="H46" s="129" t="s">
        <v>3065</v>
      </c>
      <c r="I46" s="129" t="s">
        <v>3065</v>
      </c>
      <c r="J46" s="129" t="s">
        <v>3065</v>
      </c>
      <c r="K46" s="129" t="s">
        <v>3065</v>
      </c>
    </row>
    <row r="47" spans="1:11">
      <c r="A47" s="69" t="s">
        <v>185</v>
      </c>
      <c r="B47" s="128" t="s">
        <v>3065</v>
      </c>
      <c r="C47" s="128" t="s">
        <v>3065</v>
      </c>
      <c r="D47" s="128" t="s">
        <v>3065</v>
      </c>
      <c r="E47" s="128" t="s">
        <v>3065</v>
      </c>
      <c r="F47" s="128" t="s">
        <v>3065</v>
      </c>
      <c r="G47" s="128" t="s">
        <v>3065</v>
      </c>
      <c r="H47" s="128" t="s">
        <v>3065</v>
      </c>
      <c r="I47" s="72">
        <f>I48</f>
        <v>30051.439695191002</v>
      </c>
      <c r="J47" s="73">
        <f t="shared" si="0"/>
        <v>5.7560658772560148E-2</v>
      </c>
      <c r="K47" s="73">
        <f>I47/'סכום נכסי הקרן'!$C$41</f>
        <v>9.6585157791614796E-3</v>
      </c>
    </row>
    <row r="48" spans="1:11">
      <c r="A48" s="74" t="s">
        <v>44</v>
      </c>
      <c r="B48" s="128" t="s">
        <v>3065</v>
      </c>
      <c r="C48" s="128" t="s">
        <v>3065</v>
      </c>
      <c r="D48" s="128" t="s">
        <v>3065</v>
      </c>
      <c r="E48" s="128" t="s">
        <v>3065</v>
      </c>
      <c r="F48" s="128" t="s">
        <v>3065</v>
      </c>
      <c r="G48" s="129" t="s">
        <v>3065</v>
      </c>
      <c r="H48" s="128" t="s">
        <v>3065</v>
      </c>
      <c r="I48" s="72">
        <f>SUM(I49:I52)</f>
        <v>30051.439695191002</v>
      </c>
      <c r="J48" s="73">
        <f t="shared" si="0"/>
        <v>5.7560658772560148E-2</v>
      </c>
      <c r="K48" s="73">
        <f>I48/'סכום נכסי הקרן'!$C$41</f>
        <v>9.6585157791614796E-3</v>
      </c>
    </row>
    <row r="49" spans="1:11">
      <c r="A49" s="75" t="s">
        <v>2646</v>
      </c>
      <c r="B49" s="54" t="s">
        <v>2647</v>
      </c>
      <c r="C49" s="54">
        <v>85</v>
      </c>
      <c r="D49" s="54" t="s">
        <v>817</v>
      </c>
      <c r="E49" s="54" t="s">
        <v>776</v>
      </c>
      <c r="F49" s="76" t="s">
        <v>140</v>
      </c>
      <c r="G49" s="129" t="s">
        <v>3065</v>
      </c>
      <c r="H49" s="129" t="s">
        <v>3065</v>
      </c>
      <c r="I49" s="78">
        <v>677.99027717500007</v>
      </c>
      <c r="J49" s="79">
        <f>IFERROR(I49/$I$8,0)</f>
        <v>1.2986255364606954E-3</v>
      </c>
      <c r="K49" s="79">
        <f>I49/'סכום נכסי הקרן'!$C$41</f>
        <v>2.179056929262764E-4</v>
      </c>
    </row>
    <row r="50" spans="1:11">
      <c r="A50" s="75" t="s">
        <v>2646</v>
      </c>
      <c r="B50" s="54" t="s">
        <v>2648</v>
      </c>
      <c r="C50" s="54">
        <v>85</v>
      </c>
      <c r="D50" s="54" t="s">
        <v>817</v>
      </c>
      <c r="E50" s="54" t="s">
        <v>776</v>
      </c>
      <c r="F50" s="76" t="s">
        <v>133</v>
      </c>
      <c r="G50" s="129" t="s">
        <v>3065</v>
      </c>
      <c r="H50" s="129" t="s">
        <v>3065</v>
      </c>
      <c r="I50" s="78">
        <v>1588.093879627</v>
      </c>
      <c r="J50" s="79">
        <f>IFERROR(I50/$I$8,0)</f>
        <v>3.0418419493768601E-3</v>
      </c>
      <c r="K50" s="79">
        <f>I50/'סכום נכסי הקרן'!$C$41</f>
        <v>5.1041247776297796E-4</v>
      </c>
    </row>
    <row r="51" spans="1:11">
      <c r="A51" s="75" t="s">
        <v>2646</v>
      </c>
      <c r="B51" s="54" t="s">
        <v>2649</v>
      </c>
      <c r="C51" s="54">
        <v>85</v>
      </c>
      <c r="D51" s="54" t="s">
        <v>817</v>
      </c>
      <c r="E51" s="54" t="s">
        <v>776</v>
      </c>
      <c r="F51" s="76" t="s">
        <v>131</v>
      </c>
      <c r="G51" s="129" t="s">
        <v>3065</v>
      </c>
      <c r="H51" s="129" t="s">
        <v>3065</v>
      </c>
      <c r="I51" s="78">
        <v>27785.355538389002</v>
      </c>
      <c r="J51" s="79">
        <f>IFERROR(I51/$I$8,0)</f>
        <v>5.322019128672259E-2</v>
      </c>
      <c r="K51" s="79">
        <f>I51/'סכום נכסי הקרן'!$C$41</f>
        <v>8.9301976084722266E-3</v>
      </c>
    </row>
    <row r="52" spans="1:11">
      <c r="A52" s="131" t="s">
        <v>3065</v>
      </c>
      <c r="B52" s="128" t="s">
        <v>3065</v>
      </c>
      <c r="C52" s="128" t="s">
        <v>3065</v>
      </c>
      <c r="D52" s="128" t="s">
        <v>3065</v>
      </c>
      <c r="E52" s="128" t="s">
        <v>3065</v>
      </c>
      <c r="F52" s="128" t="s">
        <v>3065</v>
      </c>
      <c r="G52" s="128" t="s">
        <v>3065</v>
      </c>
      <c r="H52" s="128" t="s">
        <v>3065</v>
      </c>
      <c r="I52" s="128" t="s">
        <v>3065</v>
      </c>
      <c r="J52" s="128" t="s">
        <v>3065</v>
      </c>
      <c r="K52" s="128" t="s">
        <v>3065</v>
      </c>
    </row>
    <row r="53" spans="1:11">
      <c r="A53" s="131" t="s">
        <v>3065</v>
      </c>
      <c r="B53" s="128" t="s">
        <v>3065</v>
      </c>
      <c r="C53" s="128" t="s">
        <v>3065</v>
      </c>
      <c r="D53" s="128" t="s">
        <v>3065</v>
      </c>
      <c r="E53" s="128" t="s">
        <v>3065</v>
      </c>
      <c r="F53" s="128" t="s">
        <v>3065</v>
      </c>
      <c r="G53" s="128" t="s">
        <v>3065</v>
      </c>
      <c r="H53" s="128" t="s">
        <v>3065</v>
      </c>
      <c r="I53" s="128" t="s">
        <v>3065</v>
      </c>
      <c r="J53" s="128" t="s">
        <v>3065</v>
      </c>
      <c r="K53" s="128" t="s">
        <v>3065</v>
      </c>
    </row>
    <row r="54" spans="1:11">
      <c r="A54" s="132" t="s">
        <v>3065</v>
      </c>
      <c r="B54" s="132" t="s">
        <v>3065</v>
      </c>
      <c r="C54" s="133" t="s">
        <v>3065</v>
      </c>
      <c r="D54" s="133" t="s">
        <v>3065</v>
      </c>
      <c r="E54" s="133" t="s">
        <v>3065</v>
      </c>
      <c r="F54" s="133" t="s">
        <v>3065</v>
      </c>
      <c r="G54" s="133" t="s">
        <v>3065</v>
      </c>
      <c r="H54" s="133" t="s">
        <v>3065</v>
      </c>
      <c r="I54" s="133" t="s">
        <v>3065</v>
      </c>
      <c r="J54" s="133" t="s">
        <v>3065</v>
      </c>
      <c r="K54" s="133" t="s">
        <v>3065</v>
      </c>
    </row>
    <row r="55" spans="1:11">
      <c r="A55" s="132" t="s">
        <v>3065</v>
      </c>
      <c r="B55" s="132" t="s">
        <v>3065</v>
      </c>
      <c r="C55" s="133" t="s">
        <v>3065</v>
      </c>
      <c r="D55" s="133" t="s">
        <v>3065</v>
      </c>
      <c r="E55" s="133" t="s">
        <v>3065</v>
      </c>
      <c r="F55" s="133" t="s">
        <v>3065</v>
      </c>
      <c r="G55" s="133" t="s">
        <v>3065</v>
      </c>
      <c r="H55" s="133" t="s">
        <v>3065</v>
      </c>
      <c r="I55" s="133" t="s">
        <v>3065</v>
      </c>
      <c r="J55" s="133" t="s">
        <v>3065</v>
      </c>
      <c r="K55" s="133" t="s">
        <v>3065</v>
      </c>
    </row>
    <row r="56" spans="1:11">
      <c r="A56" s="132" t="s">
        <v>3065</v>
      </c>
      <c r="B56" s="132" t="s">
        <v>3065</v>
      </c>
      <c r="C56" s="133" t="s">
        <v>3065</v>
      </c>
      <c r="D56" s="133" t="s">
        <v>3065</v>
      </c>
      <c r="E56" s="133" t="s">
        <v>3065</v>
      </c>
      <c r="F56" s="133" t="s">
        <v>3065</v>
      </c>
      <c r="G56" s="133" t="s">
        <v>3065</v>
      </c>
      <c r="H56" s="133" t="s">
        <v>3065</v>
      </c>
      <c r="I56" s="133" t="s">
        <v>3065</v>
      </c>
      <c r="J56" s="133" t="s">
        <v>3065</v>
      </c>
      <c r="K56" s="133" t="s">
        <v>3065</v>
      </c>
    </row>
    <row r="57" spans="1:11">
      <c r="A57" s="81" t="s">
        <v>208</v>
      </c>
      <c r="B57" s="132" t="s">
        <v>3065</v>
      </c>
      <c r="C57" s="133" t="s">
        <v>3065</v>
      </c>
      <c r="D57" s="133" t="s">
        <v>3065</v>
      </c>
      <c r="E57" s="133" t="s">
        <v>3065</v>
      </c>
      <c r="F57" s="133" t="s">
        <v>3065</v>
      </c>
      <c r="G57" s="133" t="s">
        <v>3065</v>
      </c>
      <c r="H57" s="133" t="s">
        <v>3065</v>
      </c>
      <c r="I57" s="133" t="s">
        <v>3065</v>
      </c>
      <c r="J57" s="133" t="s">
        <v>3065</v>
      </c>
      <c r="K57" s="133" t="s">
        <v>3065</v>
      </c>
    </row>
    <row r="58" spans="1:11" hidden="1">
      <c r="A58" s="82"/>
      <c r="C58" s="1"/>
    </row>
    <row r="59" spans="1:11" hidden="1">
      <c r="C59" s="1"/>
    </row>
    <row r="60" spans="1:11" hidden="1">
      <c r="C60" s="1"/>
    </row>
    <row r="61" spans="1:11" hidden="1">
      <c r="C61" s="1"/>
    </row>
    <row r="62" spans="1:11" hidden="1">
      <c r="C62" s="1"/>
    </row>
    <row r="63" spans="1:11" hidden="1">
      <c r="C63" s="1"/>
    </row>
    <row r="64" spans="1:11" hidden="1">
      <c r="C64" s="1"/>
    </row>
    <row r="65" spans="3:3" hidden="1">
      <c r="C65" s="1"/>
    </row>
    <row r="66" spans="3:3" hidden="1">
      <c r="C66" s="1"/>
    </row>
    <row r="67" spans="3:3" hidden="1">
      <c r="C67" s="1"/>
    </row>
    <row r="68" spans="3:3" hidden="1">
      <c r="C68" s="1"/>
    </row>
    <row r="69" spans="3:3" hidden="1">
      <c r="C69" s="1"/>
    </row>
    <row r="70" spans="3:3" hidden="1">
      <c r="C70" s="1"/>
    </row>
    <row r="71" spans="3:3" hidden="1">
      <c r="C71" s="1"/>
    </row>
    <row r="72" spans="3:3" hidden="1">
      <c r="C72" s="1"/>
    </row>
    <row r="73" spans="3:3" hidden="1">
      <c r="C73" s="1"/>
    </row>
    <row r="74" spans="3:3" hidden="1">
      <c r="C74" s="1"/>
    </row>
    <row r="75" spans="3:3" hidden="1">
      <c r="C75" s="1"/>
    </row>
    <row r="76" spans="3:3" hidden="1">
      <c r="C76" s="1"/>
    </row>
    <row r="77" spans="3:3" hidden="1">
      <c r="C77" s="1"/>
    </row>
    <row r="78" spans="3:3" hidden="1">
      <c r="C78" s="1"/>
    </row>
    <row r="79" spans="3:3" hidden="1">
      <c r="C79" s="1"/>
    </row>
    <row r="80" spans="3:3" hidden="1">
      <c r="C80" s="1"/>
    </row>
    <row r="81" spans="3:3" hidden="1">
      <c r="C81" s="1"/>
    </row>
    <row r="82" spans="3:3" hidden="1">
      <c r="C82" s="1"/>
    </row>
    <row r="83" spans="3:3" hidden="1">
      <c r="C83" s="1"/>
    </row>
    <row r="84" spans="3:3" hidden="1">
      <c r="C84" s="1"/>
    </row>
    <row r="85" spans="3:3" hidden="1">
      <c r="C85" s="1"/>
    </row>
    <row r="86" spans="3:3" hidden="1">
      <c r="C86" s="1"/>
    </row>
    <row r="87" spans="3:3" hidden="1">
      <c r="C87" s="1"/>
    </row>
    <row r="88" spans="3:3" hidden="1">
      <c r="C88" s="1"/>
    </row>
    <row r="89" spans="3:3" hidden="1">
      <c r="C89" s="1"/>
    </row>
    <row r="90" spans="3:3" hidden="1">
      <c r="C90" s="1"/>
    </row>
    <row r="91" spans="3:3" hidden="1">
      <c r="C91" s="1"/>
    </row>
    <row r="92" spans="3:3" hidden="1">
      <c r="C92" s="1"/>
    </row>
    <row r="93" spans="3:3" hidden="1">
      <c r="C93" s="1"/>
    </row>
    <row r="94" spans="3:3" hidden="1">
      <c r="C94" s="1"/>
    </row>
    <row r="95" spans="3:3" hidden="1">
      <c r="C95" s="1"/>
    </row>
    <row r="96" spans="3:3" hidden="1">
      <c r="C96" s="1"/>
    </row>
    <row r="97" spans="3:3" hidden="1">
      <c r="C97" s="1"/>
    </row>
    <row r="98" spans="3:3" hidden="1">
      <c r="C98" s="1"/>
    </row>
    <row r="99" spans="3:3" hidden="1">
      <c r="C99" s="1"/>
    </row>
    <row r="100" spans="3:3" hidden="1">
      <c r="C100" s="1"/>
    </row>
    <row r="101" spans="3:3" hidden="1">
      <c r="C101" s="1"/>
    </row>
    <row r="102" spans="3:3" hidden="1">
      <c r="C102" s="1"/>
    </row>
    <row r="103" spans="3:3" hidden="1">
      <c r="C103" s="1"/>
    </row>
    <row r="104" spans="3:3" hidden="1">
      <c r="C104" s="1"/>
    </row>
    <row r="105" spans="3:3" hidden="1">
      <c r="C105" s="1"/>
    </row>
    <row r="106" spans="3:3" hidden="1">
      <c r="C106" s="1"/>
    </row>
    <row r="107" spans="3:3" hidden="1">
      <c r="C107" s="1"/>
    </row>
    <row r="108" spans="3:3" hidden="1">
      <c r="C108" s="1"/>
    </row>
    <row r="109" spans="3:3" hidden="1">
      <c r="C109" s="1"/>
    </row>
    <row r="110" spans="3:3" hidden="1">
      <c r="C110" s="1"/>
    </row>
    <row r="111" spans="3:3" hidden="1">
      <c r="C111" s="1"/>
    </row>
    <row r="112" spans="3:3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4" hidden="1">
      <c r="C497" s="1"/>
    </row>
    <row r="498" spans="3:4" hidden="1">
      <c r="C498" s="1"/>
    </row>
    <row r="499" spans="3:4" hidden="1">
      <c r="C499" s="1"/>
    </row>
    <row r="500" spans="3:4" hidden="1">
      <c r="C500" s="1"/>
    </row>
    <row r="501" spans="3:4" hidden="1">
      <c r="C501" s="1"/>
    </row>
    <row r="502" spans="3:4" hidden="1">
      <c r="C502" s="1"/>
    </row>
    <row r="503" spans="3:4" hidden="1">
      <c r="C503" s="1"/>
    </row>
    <row r="504" spans="3:4" hidden="1">
      <c r="C504" s="1"/>
    </row>
    <row r="505" spans="3:4" hidden="1">
      <c r="C505" s="1"/>
    </row>
    <row r="506" spans="3:4" hidden="1">
      <c r="D506" s="2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D8" xr:uid="{00000000-0002-0000-0100-000000000000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47.85546875" style="2" bestFit="1" customWidth="1"/>
    <col min="2" max="2" width="22" style="2" bestFit="1" customWidth="1"/>
    <col min="3" max="3" width="13.28515625" style="2" customWidth="1"/>
    <col min="4" max="4" width="7.85546875" style="1" customWidth="1"/>
    <col min="5" max="5" width="11.42578125" style="1" customWidth="1"/>
    <col min="6" max="6" width="15.85546875" style="1" customWidth="1"/>
    <col min="7" max="7" width="8.42578125" style="1" customWidth="1"/>
    <col min="8" max="8" width="12" style="1" bestFit="1" customWidth="1"/>
    <col min="9" max="9" width="14.5703125" style="1" customWidth="1"/>
    <col min="10" max="10" width="16.42578125" style="1" customWidth="1"/>
    <col min="11" max="11" width="14.5703125" style="1" customWidth="1"/>
    <col min="12" max="12" width="9.7109375" style="1" customWidth="1"/>
    <col min="13" max="13" width="33.28515625" style="1" customWidth="1"/>
    <col min="14" max="14" width="11.28515625" style="1" bestFit="1" customWidth="1"/>
    <col min="15" max="15" width="27" style="1" customWidth="1"/>
    <col min="16" max="16" width="28" style="1" customWidth="1"/>
    <col min="17" max="17" width="26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145</v>
      </c>
      <c r="B1" s="36" t="s" vm="1">
        <v>216</v>
      </c>
    </row>
    <row r="2" spans="1:17">
      <c r="A2" s="36" t="s">
        <v>144</v>
      </c>
      <c r="B2" s="36" t="s">
        <v>2867</v>
      </c>
    </row>
    <row r="3" spans="1:17">
      <c r="A3" s="36" t="s">
        <v>146</v>
      </c>
      <c r="B3" s="36" t="s">
        <v>2868</v>
      </c>
    </row>
    <row r="4" spans="1:17">
      <c r="A4" s="36" t="s">
        <v>147</v>
      </c>
      <c r="B4" s="36" t="s">
        <v>2869</v>
      </c>
    </row>
    <row r="5" spans="1:17">
      <c r="A5" s="150" t="s">
        <v>89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2"/>
    </row>
    <row r="6" spans="1:17" s="3" customFormat="1">
      <c r="A6" s="37" t="s">
        <v>115</v>
      </c>
      <c r="B6" s="38" t="s">
        <v>46</v>
      </c>
      <c r="C6" s="38" t="s">
        <v>119</v>
      </c>
      <c r="D6" s="38" t="s">
        <v>14</v>
      </c>
      <c r="E6" s="38" t="s">
        <v>69</v>
      </c>
      <c r="F6" s="38" t="s">
        <v>104</v>
      </c>
      <c r="G6" s="38" t="s">
        <v>17</v>
      </c>
      <c r="H6" s="38" t="s">
        <v>103</v>
      </c>
      <c r="I6" s="38" t="s">
        <v>16</v>
      </c>
      <c r="J6" s="38" t="s">
        <v>18</v>
      </c>
      <c r="K6" s="38" t="s">
        <v>193</v>
      </c>
      <c r="L6" s="38" t="s">
        <v>192</v>
      </c>
      <c r="M6" s="38" t="s">
        <v>207</v>
      </c>
      <c r="N6" s="38" t="s">
        <v>64</v>
      </c>
      <c r="O6" s="38" t="s">
        <v>195</v>
      </c>
      <c r="P6" s="38" t="s">
        <v>148</v>
      </c>
      <c r="Q6" s="134" t="s">
        <v>150</v>
      </c>
    </row>
    <row r="7" spans="1:17" s="3" customFormat="1">
      <c r="A7" s="124" t="s">
        <v>3065</v>
      </c>
      <c r="B7" s="125" t="s">
        <v>3065</v>
      </c>
      <c r="C7" s="125" t="s">
        <v>3065</v>
      </c>
      <c r="D7" s="125" t="s">
        <v>3065</v>
      </c>
      <c r="E7" s="125" t="s">
        <v>3065</v>
      </c>
      <c r="F7" s="26" t="s">
        <v>21</v>
      </c>
      <c r="G7" s="26" t="s">
        <v>20</v>
      </c>
      <c r="H7" s="125" t="s">
        <v>3065</v>
      </c>
      <c r="I7" s="26" t="s">
        <v>19</v>
      </c>
      <c r="J7" s="26" t="s">
        <v>19</v>
      </c>
      <c r="K7" s="26" t="s">
        <v>200</v>
      </c>
      <c r="L7" s="125" t="s">
        <v>3065</v>
      </c>
      <c r="M7" s="12" t="s">
        <v>196</v>
      </c>
      <c r="N7" s="26" t="s">
        <v>201</v>
      </c>
      <c r="O7" s="26" t="s">
        <v>19</v>
      </c>
      <c r="P7" s="26" t="s">
        <v>19</v>
      </c>
      <c r="Q7" s="27" t="s">
        <v>19</v>
      </c>
    </row>
    <row r="8" spans="1:17" s="4" customFormat="1" ht="20.25">
      <c r="A8" s="126" t="s">
        <v>3065</v>
      </c>
      <c r="B8" s="28" t="s">
        <v>0</v>
      </c>
      <c r="C8" s="28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113</v>
      </c>
      <c r="Q8" s="15" t="s">
        <v>114</v>
      </c>
    </row>
    <row r="9" spans="1:17" s="4" customFormat="1" ht="20.25">
      <c r="A9" s="65" t="s">
        <v>26</v>
      </c>
      <c r="B9" s="127" t="s">
        <v>3065</v>
      </c>
      <c r="C9" s="127" t="s">
        <v>3065</v>
      </c>
      <c r="D9" s="127" t="s">
        <v>3065</v>
      </c>
      <c r="E9" s="127" t="s">
        <v>3065</v>
      </c>
      <c r="F9" s="127" t="s">
        <v>3065</v>
      </c>
      <c r="G9" s="67">
        <v>9.084272180377182</v>
      </c>
      <c r="H9" s="127" t="s">
        <v>3065</v>
      </c>
      <c r="I9" s="127" t="s">
        <v>3065</v>
      </c>
      <c r="J9" s="68">
        <v>4.1862445829519312E-2</v>
      </c>
      <c r="K9" s="127" t="s">
        <v>3065</v>
      </c>
      <c r="L9" s="127" t="s">
        <v>3065</v>
      </c>
      <c r="M9" s="127" t="s">
        <v>3065</v>
      </c>
      <c r="N9" s="67">
        <v>156002.60986020099</v>
      </c>
      <c r="O9" s="127" t="s">
        <v>3065</v>
      </c>
      <c r="P9" s="68">
        <f>IFERROR(N9/$N$9,0)</f>
        <v>1</v>
      </c>
      <c r="Q9" s="68">
        <f>N9/'סכום נכסי הקרן'!$C$41</f>
        <v>5.0139150876230484E-2</v>
      </c>
    </row>
    <row r="10" spans="1:17">
      <c r="A10" s="69" t="s">
        <v>186</v>
      </c>
      <c r="B10" s="128" t="s">
        <v>3065</v>
      </c>
      <c r="C10" s="128" t="s">
        <v>3065</v>
      </c>
      <c r="D10" s="128" t="s">
        <v>3065</v>
      </c>
      <c r="E10" s="128" t="s">
        <v>3065</v>
      </c>
      <c r="F10" s="128" t="s">
        <v>3065</v>
      </c>
      <c r="G10" s="72">
        <v>9.0880607191415042</v>
      </c>
      <c r="H10" s="128" t="s">
        <v>3065</v>
      </c>
      <c r="I10" s="128" t="s">
        <v>3065</v>
      </c>
      <c r="J10" s="73">
        <v>4.1661646483665625E-2</v>
      </c>
      <c r="K10" s="128" t="s">
        <v>3065</v>
      </c>
      <c r="L10" s="128" t="s">
        <v>3065</v>
      </c>
      <c r="M10" s="128" t="s">
        <v>3065</v>
      </c>
      <c r="N10" s="72">
        <v>153435.40651036802</v>
      </c>
      <c r="O10" s="128" t="s">
        <v>3065</v>
      </c>
      <c r="P10" s="73">
        <f t="shared" ref="P10:P45" si="0">IFERROR(N10/$N$9,0)</f>
        <v>0.98354384357970981</v>
      </c>
      <c r="Q10" s="73">
        <f>N10/'סכום נכסי הקרן'!$C$41</f>
        <v>4.9314053166630713E-2</v>
      </c>
    </row>
    <row r="11" spans="1:17">
      <c r="A11" s="80" t="s">
        <v>48</v>
      </c>
      <c r="B11" s="129" t="s">
        <v>3065</v>
      </c>
      <c r="C11" s="129" t="s">
        <v>3065</v>
      </c>
      <c r="D11" s="129" t="s">
        <v>3065</v>
      </c>
      <c r="E11" s="129" t="s">
        <v>3065</v>
      </c>
      <c r="F11" s="129" t="s">
        <v>3065</v>
      </c>
      <c r="G11" s="78">
        <v>9.0880607191415042</v>
      </c>
      <c r="H11" s="129" t="s">
        <v>3065</v>
      </c>
      <c r="I11" s="129" t="s">
        <v>3065</v>
      </c>
      <c r="J11" s="79">
        <v>4.1661646483665625E-2</v>
      </c>
      <c r="K11" s="129" t="s">
        <v>3065</v>
      </c>
      <c r="L11" s="129" t="s">
        <v>3065</v>
      </c>
      <c r="M11" s="129" t="s">
        <v>3065</v>
      </c>
      <c r="N11" s="78">
        <v>153435.40651036802</v>
      </c>
      <c r="O11" s="129" t="s">
        <v>3065</v>
      </c>
      <c r="P11" s="79">
        <f t="shared" si="0"/>
        <v>0.98354384357970981</v>
      </c>
      <c r="Q11" s="79">
        <f>N11/'סכום נכסי הקרן'!$C$41</f>
        <v>4.9314053166630713E-2</v>
      </c>
    </row>
    <row r="12" spans="1:17">
      <c r="A12" s="87" t="s">
        <v>22</v>
      </c>
      <c r="B12" s="128" t="s">
        <v>3065</v>
      </c>
      <c r="C12" s="128" t="s">
        <v>3065</v>
      </c>
      <c r="D12" s="128" t="s">
        <v>3065</v>
      </c>
      <c r="E12" s="128" t="s">
        <v>3065</v>
      </c>
      <c r="F12" s="128" t="s">
        <v>3065</v>
      </c>
      <c r="G12" s="72">
        <v>0.3906848943542196</v>
      </c>
      <c r="H12" s="128" t="s">
        <v>3065</v>
      </c>
      <c r="I12" s="128" t="s">
        <v>3065</v>
      </c>
      <c r="J12" s="73">
        <v>4.4098996383227937E-2</v>
      </c>
      <c r="K12" s="128" t="s">
        <v>3065</v>
      </c>
      <c r="L12" s="128" t="s">
        <v>3065</v>
      </c>
      <c r="M12" s="128" t="s">
        <v>3065</v>
      </c>
      <c r="N12" s="72">
        <v>14866.405752696</v>
      </c>
      <c r="O12" s="128" t="s">
        <v>3065</v>
      </c>
      <c r="P12" s="73">
        <f t="shared" si="0"/>
        <v>9.5295878485739893E-2</v>
      </c>
      <c r="Q12" s="73">
        <f>N12/'סכום נכסי הקרן'!$C$41</f>
        <v>4.7780544292794387E-3</v>
      </c>
    </row>
    <row r="13" spans="1:17">
      <c r="A13" s="88" t="s">
        <v>217</v>
      </c>
      <c r="B13" s="54" t="s">
        <v>218</v>
      </c>
      <c r="C13" s="76" t="s">
        <v>120</v>
      </c>
      <c r="D13" s="54" t="s">
        <v>219</v>
      </c>
      <c r="E13" s="129" t="s">
        <v>3065</v>
      </c>
      <c r="F13" s="129" t="s">
        <v>3065</v>
      </c>
      <c r="G13" s="78">
        <v>0.93000000000005811</v>
      </c>
      <c r="H13" s="76" t="s">
        <v>132</v>
      </c>
      <c r="I13" s="77">
        <v>0</v>
      </c>
      <c r="J13" s="79">
        <v>4.1100000000001156E-2</v>
      </c>
      <c r="K13" s="78">
        <v>2141496.2400000002</v>
      </c>
      <c r="L13" s="86">
        <v>96.34</v>
      </c>
      <c r="M13" s="129" t="s">
        <v>3065</v>
      </c>
      <c r="N13" s="78">
        <v>2063.1174776160001</v>
      </c>
      <c r="O13" s="79">
        <v>1.5296401714285716E-4</v>
      </c>
      <c r="P13" s="79">
        <f t="shared" si="0"/>
        <v>1.3224890785255624E-2</v>
      </c>
      <c r="Q13" s="79">
        <f>N13/'סכום נכסי הקרן'!$C$41</f>
        <v>6.6308479440360202E-4</v>
      </c>
    </row>
    <row r="14" spans="1:17">
      <c r="A14" s="88" t="s">
        <v>220</v>
      </c>
      <c r="B14" s="54" t="s">
        <v>221</v>
      </c>
      <c r="C14" s="76" t="s">
        <v>120</v>
      </c>
      <c r="D14" s="54" t="s">
        <v>219</v>
      </c>
      <c r="E14" s="129" t="s">
        <v>3065</v>
      </c>
      <c r="F14" s="129" t="s">
        <v>3065</v>
      </c>
      <c r="G14" s="78">
        <v>0.10000000000036109</v>
      </c>
      <c r="H14" s="76" t="s">
        <v>132</v>
      </c>
      <c r="I14" s="77">
        <v>0</v>
      </c>
      <c r="J14" s="79">
        <v>4.5500000000010823E-2</v>
      </c>
      <c r="K14" s="78">
        <v>1112739.017555</v>
      </c>
      <c r="L14" s="86">
        <v>99.55</v>
      </c>
      <c r="M14" s="129" t="s">
        <v>3065</v>
      </c>
      <c r="N14" s="78">
        <v>1107.7316919760001</v>
      </c>
      <c r="O14" s="79">
        <v>2.2254780351099999E-5</v>
      </c>
      <c r="P14" s="79">
        <f t="shared" si="0"/>
        <v>7.1007253850988421E-3</v>
      </c>
      <c r="Q14" s="79">
        <f>N14/'סכום נכסי הקרן'!$C$41</f>
        <v>3.5602434141415067E-4</v>
      </c>
    </row>
    <row r="15" spans="1:17">
      <c r="A15" s="88" t="s">
        <v>222</v>
      </c>
      <c r="B15" s="54" t="s">
        <v>223</v>
      </c>
      <c r="C15" s="76" t="s">
        <v>120</v>
      </c>
      <c r="D15" s="54" t="s">
        <v>219</v>
      </c>
      <c r="E15" s="129" t="s">
        <v>3065</v>
      </c>
      <c r="F15" s="129" t="s">
        <v>3065</v>
      </c>
      <c r="G15" s="78">
        <v>0.18</v>
      </c>
      <c r="H15" s="76" t="s">
        <v>132</v>
      </c>
      <c r="I15" s="77">
        <v>0</v>
      </c>
      <c r="J15" s="79">
        <v>4.4999999999999991E-2</v>
      </c>
      <c r="K15" s="78">
        <v>2745508</v>
      </c>
      <c r="L15" s="86">
        <v>99.22</v>
      </c>
      <c r="M15" s="129" t="s">
        <v>3065</v>
      </c>
      <c r="N15" s="78">
        <v>2724.0930376000001</v>
      </c>
      <c r="O15" s="79">
        <v>5.3833490196078429E-5</v>
      </c>
      <c r="P15" s="79">
        <f t="shared" si="0"/>
        <v>1.7461842721997717E-2</v>
      </c>
      <c r="Q15" s="79">
        <f>N15/'סכום נכסי הקרן'!$C$41</f>
        <v>8.7552196681525089E-4</v>
      </c>
    </row>
    <row r="16" spans="1:17">
      <c r="A16" s="88" t="s">
        <v>224</v>
      </c>
      <c r="B16" s="54" t="s">
        <v>225</v>
      </c>
      <c r="C16" s="76" t="s">
        <v>120</v>
      </c>
      <c r="D16" s="54" t="s">
        <v>219</v>
      </c>
      <c r="E16" s="129" t="s">
        <v>3065</v>
      </c>
      <c r="F16" s="129" t="s">
        <v>3065</v>
      </c>
      <c r="G16" s="78">
        <v>0.25</v>
      </c>
      <c r="H16" s="76" t="s">
        <v>132</v>
      </c>
      <c r="I16" s="77">
        <v>0</v>
      </c>
      <c r="J16" s="79">
        <v>4.4400000000000002E-2</v>
      </c>
      <c r="K16" s="78">
        <v>2470957.2000000002</v>
      </c>
      <c r="L16" s="86">
        <v>98.9</v>
      </c>
      <c r="M16" s="129" t="s">
        <v>3065</v>
      </c>
      <c r="N16" s="78">
        <v>2443.7766707999999</v>
      </c>
      <c r="O16" s="79">
        <v>1.2354786000000001E-4</v>
      </c>
      <c r="P16" s="79">
        <f t="shared" si="0"/>
        <v>1.5664972996220689E-2</v>
      </c>
      <c r="Q16" s="79">
        <f>N16/'סכום נכסי הקרן'!$C$41</f>
        <v>7.8542844452958547E-4</v>
      </c>
    </row>
    <row r="17" spans="1:17">
      <c r="A17" s="88" t="s">
        <v>226</v>
      </c>
      <c r="B17" s="54" t="s">
        <v>227</v>
      </c>
      <c r="C17" s="76" t="s">
        <v>120</v>
      </c>
      <c r="D17" s="54" t="s">
        <v>219</v>
      </c>
      <c r="E17" s="129" t="s">
        <v>3065</v>
      </c>
      <c r="F17" s="129" t="s">
        <v>3065</v>
      </c>
      <c r="G17" s="78">
        <v>0.35000000000011039</v>
      </c>
      <c r="H17" s="76" t="s">
        <v>132</v>
      </c>
      <c r="I17" s="77">
        <v>0</v>
      </c>
      <c r="J17" s="79">
        <v>4.4600000000000667E-2</v>
      </c>
      <c r="K17" s="78">
        <v>3678980.72</v>
      </c>
      <c r="L17" s="86">
        <v>98.48</v>
      </c>
      <c r="M17" s="129" t="s">
        <v>3065</v>
      </c>
      <c r="N17" s="78">
        <v>3623.0602130560001</v>
      </c>
      <c r="O17" s="79">
        <v>2.0438781777777778E-4</v>
      </c>
      <c r="P17" s="79">
        <f t="shared" si="0"/>
        <v>2.3224356414951918E-2</v>
      </c>
      <c r="Q17" s="79">
        <f>N17/'סכום נכסי הקרן'!$C$41</f>
        <v>1.1644495102926256E-3</v>
      </c>
    </row>
    <row r="18" spans="1:17">
      <c r="A18" s="88" t="s">
        <v>228</v>
      </c>
      <c r="B18" s="54" t="s">
        <v>229</v>
      </c>
      <c r="C18" s="76" t="s">
        <v>120</v>
      </c>
      <c r="D18" s="54" t="s">
        <v>219</v>
      </c>
      <c r="E18" s="129" t="s">
        <v>3065</v>
      </c>
      <c r="F18" s="129" t="s">
        <v>3065</v>
      </c>
      <c r="G18" s="78">
        <v>0.42999999999982325</v>
      </c>
      <c r="H18" s="76" t="s">
        <v>132</v>
      </c>
      <c r="I18" s="77">
        <v>0</v>
      </c>
      <c r="J18" s="79">
        <v>4.4700000000001766E-2</v>
      </c>
      <c r="K18" s="78">
        <v>2306226.7200000002</v>
      </c>
      <c r="L18" s="86">
        <v>98.15</v>
      </c>
      <c r="M18" s="129" t="s">
        <v>3065</v>
      </c>
      <c r="N18" s="78">
        <v>2263.5615256800002</v>
      </c>
      <c r="O18" s="79">
        <v>1.2812370666666668E-4</v>
      </c>
      <c r="P18" s="79">
        <f t="shared" si="0"/>
        <v>1.4509767033439064E-2</v>
      </c>
      <c r="Q18" s="79">
        <f>N18/'סכום נכסי הקרן'!$C$41</f>
        <v>7.275073984685565E-4</v>
      </c>
    </row>
    <row r="19" spans="1:17">
      <c r="A19" s="88" t="s">
        <v>230</v>
      </c>
      <c r="B19" s="54" t="s">
        <v>231</v>
      </c>
      <c r="C19" s="76" t="s">
        <v>120</v>
      </c>
      <c r="D19" s="54" t="s">
        <v>219</v>
      </c>
      <c r="E19" s="129" t="s">
        <v>3065</v>
      </c>
      <c r="F19" s="129" t="s">
        <v>3065</v>
      </c>
      <c r="G19" s="78">
        <v>0.67999999999962557</v>
      </c>
      <c r="H19" s="76" t="s">
        <v>132</v>
      </c>
      <c r="I19" s="77">
        <v>0</v>
      </c>
      <c r="J19" s="79">
        <v>4.1400000000007486E-2</v>
      </c>
      <c r="K19" s="78">
        <v>658921.92000000004</v>
      </c>
      <c r="L19" s="86">
        <v>97.29</v>
      </c>
      <c r="M19" s="129" t="s">
        <v>3065</v>
      </c>
      <c r="N19" s="78">
        <v>641.06513596800005</v>
      </c>
      <c r="O19" s="79">
        <v>3.6606773333333333E-5</v>
      </c>
      <c r="P19" s="79">
        <f t="shared" si="0"/>
        <v>4.1093231487760321E-3</v>
      </c>
      <c r="Q19" s="79">
        <f>N19/'סכום נכסי הקרן'!$C$41</f>
        <v>2.0603797335566804E-4</v>
      </c>
    </row>
    <row r="20" spans="1:17">
      <c r="A20" s="135" t="s">
        <v>3065</v>
      </c>
      <c r="B20" s="129" t="s">
        <v>3065</v>
      </c>
      <c r="C20" s="129" t="s">
        <v>3065</v>
      </c>
      <c r="D20" s="129" t="s">
        <v>3065</v>
      </c>
      <c r="E20" s="129" t="s">
        <v>3065</v>
      </c>
      <c r="F20" s="129" t="s">
        <v>3065</v>
      </c>
      <c r="G20" s="129" t="s">
        <v>3065</v>
      </c>
      <c r="H20" s="129" t="s">
        <v>3065</v>
      </c>
      <c r="I20" s="129" t="s">
        <v>3065</v>
      </c>
      <c r="J20" s="129" t="s">
        <v>3065</v>
      </c>
      <c r="K20" s="129" t="s">
        <v>3065</v>
      </c>
      <c r="L20" s="129" t="s">
        <v>3065</v>
      </c>
      <c r="M20" s="129" t="s">
        <v>3065</v>
      </c>
      <c r="N20" s="129" t="s">
        <v>3065</v>
      </c>
      <c r="O20" s="129" t="s">
        <v>3065</v>
      </c>
      <c r="P20" s="129" t="s">
        <v>3065</v>
      </c>
      <c r="Q20" s="129" t="s">
        <v>3065</v>
      </c>
    </row>
    <row r="21" spans="1:17">
      <c r="A21" s="87" t="s">
        <v>23</v>
      </c>
      <c r="B21" s="128" t="s">
        <v>3065</v>
      </c>
      <c r="C21" s="128" t="s">
        <v>3065</v>
      </c>
      <c r="D21" s="128" t="s">
        <v>3065</v>
      </c>
      <c r="E21" s="128" t="s">
        <v>3065</v>
      </c>
      <c r="F21" s="128" t="s">
        <v>3065</v>
      </c>
      <c r="G21" s="72">
        <v>10.072257364213709</v>
      </c>
      <c r="H21" s="128" t="s">
        <v>3065</v>
      </c>
      <c r="I21" s="128" t="s">
        <v>3065</v>
      </c>
      <c r="J21" s="73">
        <v>4.1355024732394836E-2</v>
      </c>
      <c r="K21" s="128" t="s">
        <v>3065</v>
      </c>
      <c r="L21" s="128" t="s">
        <v>3065</v>
      </c>
      <c r="M21" s="128" t="s">
        <v>3065</v>
      </c>
      <c r="N21" s="72">
        <v>137557.00772436301</v>
      </c>
      <c r="O21" s="128" t="s">
        <v>3065</v>
      </c>
      <c r="P21" s="73">
        <f t="shared" si="0"/>
        <v>0.88176093879219275</v>
      </c>
      <c r="Q21" s="73">
        <f>N21/'סכום נכסי הקרן'!$C$41</f>
        <v>4.421074474686839E-2</v>
      </c>
    </row>
    <row r="22" spans="1:17">
      <c r="A22" s="88" t="s">
        <v>232</v>
      </c>
      <c r="B22" s="54" t="s">
        <v>233</v>
      </c>
      <c r="C22" s="76" t="s">
        <v>120</v>
      </c>
      <c r="D22" s="54" t="s">
        <v>219</v>
      </c>
      <c r="E22" s="129" t="s">
        <v>3065</v>
      </c>
      <c r="F22" s="129" t="s">
        <v>3065</v>
      </c>
      <c r="G22" s="78">
        <v>11.790000000002836</v>
      </c>
      <c r="H22" s="76" t="s">
        <v>132</v>
      </c>
      <c r="I22" s="77">
        <v>5.5E-2</v>
      </c>
      <c r="J22" s="79">
        <v>4.4100000000010707E-2</v>
      </c>
      <c r="K22" s="78">
        <v>2075085.658181</v>
      </c>
      <c r="L22" s="86">
        <v>118.5</v>
      </c>
      <c r="M22" s="129" t="s">
        <v>3065</v>
      </c>
      <c r="N22" s="78">
        <v>2458.9764054569996</v>
      </c>
      <c r="O22" s="79">
        <v>1.0747260338262867E-4</v>
      </c>
      <c r="P22" s="79">
        <f t="shared" si="0"/>
        <v>1.5762405562705445E-2</v>
      </c>
      <c r="Q22" s="79">
        <f>N22/'סכום נכסי הקרן'!$C$41</f>
        <v>7.9031363068082306E-4</v>
      </c>
    </row>
    <row r="23" spans="1:17">
      <c r="A23" s="88" t="s">
        <v>234</v>
      </c>
      <c r="B23" s="54" t="s">
        <v>235</v>
      </c>
      <c r="C23" s="76" t="s">
        <v>120</v>
      </c>
      <c r="D23" s="54" t="s">
        <v>219</v>
      </c>
      <c r="E23" s="129" t="s">
        <v>3065</v>
      </c>
      <c r="F23" s="129" t="s">
        <v>3065</v>
      </c>
      <c r="G23" s="78">
        <v>2.1399999999997901</v>
      </c>
      <c r="H23" s="76" t="s">
        <v>132</v>
      </c>
      <c r="I23" s="77">
        <v>5.0000000000000001E-3</v>
      </c>
      <c r="J23" s="79">
        <v>3.7599999999996102E-2</v>
      </c>
      <c r="K23" s="78">
        <v>4264795.3305129996</v>
      </c>
      <c r="L23" s="86">
        <v>93.78</v>
      </c>
      <c r="M23" s="129" t="s">
        <v>3065</v>
      </c>
      <c r="N23" s="78">
        <v>3999.5249734059998</v>
      </c>
      <c r="O23" s="79">
        <v>1.5960018069602114E-4</v>
      </c>
      <c r="P23" s="79">
        <f t="shared" si="0"/>
        <v>2.5637551685770543E-2</v>
      </c>
      <c r="Q23" s="79">
        <f>N23/'סכום נכסי הקרן'!$C$41</f>
        <v>1.2854450720700065E-3</v>
      </c>
    </row>
    <row r="24" spans="1:17">
      <c r="A24" s="88" t="s">
        <v>236</v>
      </c>
      <c r="B24" s="54" t="s">
        <v>237</v>
      </c>
      <c r="C24" s="76" t="s">
        <v>120</v>
      </c>
      <c r="D24" s="54" t="s">
        <v>219</v>
      </c>
      <c r="E24" s="129" t="s">
        <v>3065</v>
      </c>
      <c r="F24" s="129" t="s">
        <v>3065</v>
      </c>
      <c r="G24" s="78">
        <v>4.6699999999998836</v>
      </c>
      <c r="H24" s="76" t="s">
        <v>132</v>
      </c>
      <c r="I24" s="77">
        <v>3.7499999999999999E-2</v>
      </c>
      <c r="J24" s="79">
        <v>3.7199999999999608E-2</v>
      </c>
      <c r="K24" s="78">
        <v>6875902.7512769997</v>
      </c>
      <c r="L24" s="86">
        <v>102.8</v>
      </c>
      <c r="M24" s="129" t="s">
        <v>3065</v>
      </c>
      <c r="N24" s="78">
        <v>7068.4280942489986</v>
      </c>
      <c r="O24" s="79">
        <v>5.3691220137561102E-4</v>
      </c>
      <c r="P24" s="79">
        <f t="shared" si="0"/>
        <v>4.5309678476425794E-2</v>
      </c>
      <c r="Q24" s="79">
        <f>N24/'סכום נכסי הקרן'!$C$41</f>
        <v>2.2717888052830059E-3</v>
      </c>
    </row>
    <row r="25" spans="1:17">
      <c r="A25" s="88" t="s">
        <v>238</v>
      </c>
      <c r="B25" s="54" t="s">
        <v>239</v>
      </c>
      <c r="C25" s="76" t="s">
        <v>120</v>
      </c>
      <c r="D25" s="54" t="s">
        <v>219</v>
      </c>
      <c r="E25" s="129" t="s">
        <v>3065</v>
      </c>
      <c r="F25" s="129" t="s">
        <v>3065</v>
      </c>
      <c r="G25" s="78">
        <v>0.25</v>
      </c>
      <c r="H25" s="76" t="s">
        <v>132</v>
      </c>
      <c r="I25" s="77">
        <v>3.7499999999999999E-2</v>
      </c>
      <c r="J25" s="79">
        <v>3.2300000000000002E-2</v>
      </c>
      <c r="K25" s="78">
        <v>855.05002899999988</v>
      </c>
      <c r="L25" s="86">
        <v>102.95</v>
      </c>
      <c r="M25" s="129" t="s">
        <v>3065</v>
      </c>
      <c r="N25" s="78">
        <v>0.88027399999999989</v>
      </c>
      <c r="O25" s="79">
        <v>6.5361366948158176E-8</v>
      </c>
      <c r="P25" s="79">
        <f t="shared" si="0"/>
        <v>5.6426876498338207E-6</v>
      </c>
      <c r="Q25" s="79">
        <f>N25/'סכום נכסי הקרן'!$C$41</f>
        <v>2.8291956742246034E-7</v>
      </c>
    </row>
    <row r="26" spans="1:17">
      <c r="A26" s="88" t="s">
        <v>240</v>
      </c>
      <c r="B26" s="54" t="s">
        <v>241</v>
      </c>
      <c r="C26" s="76" t="s">
        <v>120</v>
      </c>
      <c r="D26" s="54" t="s">
        <v>219</v>
      </c>
      <c r="E26" s="129" t="s">
        <v>3065</v>
      </c>
      <c r="F26" s="129" t="s">
        <v>3065</v>
      </c>
      <c r="G26" s="78">
        <v>3.1300000000004315</v>
      </c>
      <c r="H26" s="76" t="s">
        <v>132</v>
      </c>
      <c r="I26" s="77">
        <v>0.02</v>
      </c>
      <c r="J26" s="79">
        <v>3.6500000000004508E-2</v>
      </c>
      <c r="K26" s="78">
        <v>4246485.0428069998</v>
      </c>
      <c r="L26" s="86">
        <v>96.55</v>
      </c>
      <c r="M26" s="129" t="s">
        <v>3065</v>
      </c>
      <c r="N26" s="78">
        <v>4099.9812797710001</v>
      </c>
      <c r="O26" s="79">
        <v>1.6952662677563538E-4</v>
      </c>
      <c r="P26" s="79">
        <f t="shared" si="0"/>
        <v>2.628149159456452E-2</v>
      </c>
      <c r="Q26" s="79">
        <f>N26/'סכום נכסי הקרן'!$C$41</f>
        <v>1.3177316723122538E-3</v>
      </c>
    </row>
    <row r="27" spans="1:17">
      <c r="A27" s="88" t="s">
        <v>242</v>
      </c>
      <c r="B27" s="54" t="s">
        <v>243</v>
      </c>
      <c r="C27" s="76" t="s">
        <v>120</v>
      </c>
      <c r="D27" s="54" t="s">
        <v>219</v>
      </c>
      <c r="E27" s="129" t="s">
        <v>3065</v>
      </c>
      <c r="F27" s="129" t="s">
        <v>3065</v>
      </c>
      <c r="G27" s="78">
        <v>6.0199999999996932</v>
      </c>
      <c r="H27" s="76" t="s">
        <v>132</v>
      </c>
      <c r="I27" s="77">
        <v>0.01</v>
      </c>
      <c r="J27" s="79">
        <v>3.8099999999998163E-2</v>
      </c>
      <c r="K27" s="78">
        <v>19062318.397238001</v>
      </c>
      <c r="L27" s="86">
        <v>85.38</v>
      </c>
      <c r="M27" s="129" t="s">
        <v>3065</v>
      </c>
      <c r="N27" s="78">
        <v>16275.408384099997</v>
      </c>
      <c r="O27" s="79">
        <v>5.0488917222275777E-4</v>
      </c>
      <c r="P27" s="79">
        <f t="shared" si="0"/>
        <v>0.10432779553293961</v>
      </c>
      <c r="Q27" s="79">
        <f>N27/'סכום נכסי הקרן'!$C$41</f>
        <v>5.2309070808105838E-3</v>
      </c>
    </row>
    <row r="28" spans="1:17">
      <c r="A28" s="88" t="s">
        <v>244</v>
      </c>
      <c r="B28" s="54" t="s">
        <v>245</v>
      </c>
      <c r="C28" s="76" t="s">
        <v>120</v>
      </c>
      <c r="D28" s="54" t="s">
        <v>219</v>
      </c>
      <c r="E28" s="129" t="s">
        <v>3065</v>
      </c>
      <c r="F28" s="129" t="s">
        <v>3065</v>
      </c>
      <c r="G28" s="78">
        <v>14.969999999999448</v>
      </c>
      <c r="H28" s="76" t="s">
        <v>132</v>
      </c>
      <c r="I28" s="77">
        <v>3.7499999999999999E-2</v>
      </c>
      <c r="J28" s="79">
        <v>4.5099999999998849E-2</v>
      </c>
      <c r="K28" s="78">
        <v>16949585.750845999</v>
      </c>
      <c r="L28" s="86">
        <v>92</v>
      </c>
      <c r="M28" s="129" t="s">
        <v>3065</v>
      </c>
      <c r="N28" s="78">
        <v>15593.61930878</v>
      </c>
      <c r="O28" s="79">
        <v>6.7205071657842582E-4</v>
      </c>
      <c r="P28" s="79">
        <f t="shared" si="0"/>
        <v>9.9957425858156798E-2</v>
      </c>
      <c r="Q28" s="79">
        <f>N28/'סכום נכסי הקרן'!$C$41</f>
        <v>5.0117804563017459E-3</v>
      </c>
    </row>
    <row r="29" spans="1:17">
      <c r="A29" s="88" t="s">
        <v>246</v>
      </c>
      <c r="B29" s="54" t="s">
        <v>247</v>
      </c>
      <c r="C29" s="76" t="s">
        <v>120</v>
      </c>
      <c r="D29" s="54" t="s">
        <v>219</v>
      </c>
      <c r="E29" s="129" t="s">
        <v>3065</v>
      </c>
      <c r="F29" s="129" t="s">
        <v>3065</v>
      </c>
      <c r="G29" s="78">
        <v>1.3199999999795045</v>
      </c>
      <c r="H29" s="76" t="s">
        <v>132</v>
      </c>
      <c r="I29" s="77">
        <v>5.0000000000000001E-3</v>
      </c>
      <c r="J29" s="79">
        <v>3.8300000000375756E-2</v>
      </c>
      <c r="K29" s="78">
        <v>12184.937893</v>
      </c>
      <c r="L29" s="86">
        <v>96.1</v>
      </c>
      <c r="M29" s="129" t="s">
        <v>3065</v>
      </c>
      <c r="N29" s="78">
        <v>11.709724831999999</v>
      </c>
      <c r="O29" s="79">
        <v>5.191758101868224E-7</v>
      </c>
      <c r="P29" s="79">
        <f t="shared" si="0"/>
        <v>7.5061082904276182E-5</v>
      </c>
      <c r="Q29" s="79">
        <f>N29/'סכום נכסי הקרן'!$C$41</f>
        <v>3.7634989606707481E-6</v>
      </c>
    </row>
    <row r="30" spans="1:17">
      <c r="A30" s="88" t="s">
        <v>248</v>
      </c>
      <c r="B30" s="54" t="s">
        <v>249</v>
      </c>
      <c r="C30" s="76" t="s">
        <v>120</v>
      </c>
      <c r="D30" s="54" t="s">
        <v>219</v>
      </c>
      <c r="E30" s="129" t="s">
        <v>3065</v>
      </c>
      <c r="F30" s="129" t="s">
        <v>3065</v>
      </c>
      <c r="G30" s="78">
        <v>7.8200000000000234</v>
      </c>
      <c r="H30" s="76" t="s">
        <v>132</v>
      </c>
      <c r="I30" s="77">
        <v>1.3000000000000001E-2</v>
      </c>
      <c r="J30" s="79">
        <v>3.9700000000000263E-2</v>
      </c>
      <c r="K30" s="78">
        <v>36924790.040777996</v>
      </c>
      <c r="L30" s="86">
        <v>82.23</v>
      </c>
      <c r="M30" s="129" t="s">
        <v>3065</v>
      </c>
      <c r="N30" s="78">
        <v>30363.256469325996</v>
      </c>
      <c r="O30" s="79">
        <v>1.7147679835267094E-3</v>
      </c>
      <c r="P30" s="79">
        <f t="shared" si="0"/>
        <v>0.19463300323331448</v>
      </c>
      <c r="Q30" s="79">
        <f>N30/'סכום נכסי הקרן'!$C$41</f>
        <v>9.7587335146090103E-3</v>
      </c>
    </row>
    <row r="31" spans="1:17">
      <c r="A31" s="88" t="s">
        <v>250</v>
      </c>
      <c r="B31" s="54" t="s">
        <v>251</v>
      </c>
      <c r="C31" s="76" t="s">
        <v>120</v>
      </c>
      <c r="D31" s="54" t="s">
        <v>219</v>
      </c>
      <c r="E31" s="129" t="s">
        <v>3065</v>
      </c>
      <c r="F31" s="129" t="s">
        <v>3065</v>
      </c>
      <c r="G31" s="78">
        <v>11.840000000000112</v>
      </c>
      <c r="H31" s="76" t="s">
        <v>132</v>
      </c>
      <c r="I31" s="77">
        <v>1.4999999999999999E-2</v>
      </c>
      <c r="J31" s="79">
        <v>4.3300000000000047E-2</v>
      </c>
      <c r="K31" s="78">
        <v>34299764.023194</v>
      </c>
      <c r="L31" s="86">
        <v>72.52</v>
      </c>
      <c r="M31" s="129" t="s">
        <v>3065</v>
      </c>
      <c r="N31" s="78">
        <v>24874.189433536001</v>
      </c>
      <c r="O31" s="79">
        <v>1.3561424095018396E-3</v>
      </c>
      <c r="P31" s="79">
        <f t="shared" si="0"/>
        <v>0.15944726473375395</v>
      </c>
      <c r="Q31" s="79">
        <f>N31/'סכום נכסי הקרן'!$C$41</f>
        <v>7.9945504632879544E-3</v>
      </c>
    </row>
    <row r="32" spans="1:17">
      <c r="A32" s="88" t="s">
        <v>252</v>
      </c>
      <c r="B32" s="54" t="s">
        <v>253</v>
      </c>
      <c r="C32" s="76" t="s">
        <v>120</v>
      </c>
      <c r="D32" s="54" t="s">
        <v>219</v>
      </c>
      <c r="E32" s="129" t="s">
        <v>3065</v>
      </c>
      <c r="F32" s="129" t="s">
        <v>3065</v>
      </c>
      <c r="G32" s="78">
        <v>1.6499999999998183</v>
      </c>
      <c r="H32" s="76" t="s">
        <v>132</v>
      </c>
      <c r="I32" s="77">
        <v>1.7500000000000002E-2</v>
      </c>
      <c r="J32" s="79">
        <v>3.8099999999992785E-2</v>
      </c>
      <c r="K32" s="78">
        <v>1980605.880076</v>
      </c>
      <c r="L32" s="86">
        <v>97.32</v>
      </c>
      <c r="M32" s="129" t="s">
        <v>3065</v>
      </c>
      <c r="N32" s="78">
        <v>1927.5255638190001</v>
      </c>
      <c r="O32" s="79">
        <v>8.330287105676625E-5</v>
      </c>
      <c r="P32" s="79">
        <f t="shared" si="0"/>
        <v>1.2355726391669463E-2</v>
      </c>
      <c r="Q32" s="79">
        <f>N32/'סכום נכסי הקרן'!$C$41</f>
        <v>6.1950562973733813E-4</v>
      </c>
    </row>
    <row r="33" spans="1:17">
      <c r="A33" s="88" t="s">
        <v>254</v>
      </c>
      <c r="B33" s="54" t="s">
        <v>255</v>
      </c>
      <c r="C33" s="76" t="s">
        <v>120</v>
      </c>
      <c r="D33" s="54" t="s">
        <v>219</v>
      </c>
      <c r="E33" s="129" t="s">
        <v>3065</v>
      </c>
      <c r="F33" s="129" t="s">
        <v>3065</v>
      </c>
      <c r="G33" s="78">
        <v>4.5200000000003158</v>
      </c>
      <c r="H33" s="76" t="s">
        <v>132</v>
      </c>
      <c r="I33" s="77">
        <v>2.2499999999999999E-2</v>
      </c>
      <c r="J33" s="79">
        <v>3.6700000000002314E-2</v>
      </c>
      <c r="K33" s="78">
        <v>9918539.8231579997</v>
      </c>
      <c r="L33" s="86">
        <v>94.49</v>
      </c>
      <c r="M33" s="129" t="s">
        <v>3065</v>
      </c>
      <c r="N33" s="78">
        <v>9372.0280480519996</v>
      </c>
      <c r="O33" s="79">
        <v>3.6668080566641919E-4</v>
      </c>
      <c r="P33" s="79">
        <f t="shared" si="0"/>
        <v>6.0076097806636558E-2</v>
      </c>
      <c r="Q33" s="79">
        <f>N33/'סכום נכסי הקרן'!$C$41</f>
        <v>3.0121645319821301E-3</v>
      </c>
    </row>
    <row r="34" spans="1:17">
      <c r="A34" s="88" t="s">
        <v>256</v>
      </c>
      <c r="B34" s="54" t="s">
        <v>257</v>
      </c>
      <c r="C34" s="76" t="s">
        <v>120</v>
      </c>
      <c r="D34" s="54" t="s">
        <v>219</v>
      </c>
      <c r="E34" s="129" t="s">
        <v>3065</v>
      </c>
      <c r="F34" s="129" t="s">
        <v>3065</v>
      </c>
      <c r="G34" s="78">
        <v>0.83000000001501428</v>
      </c>
      <c r="H34" s="76" t="s">
        <v>132</v>
      </c>
      <c r="I34" s="77">
        <v>4.0000000000000001E-3</v>
      </c>
      <c r="J34" s="79">
        <v>3.9800000000261952E-2</v>
      </c>
      <c r="K34" s="78">
        <v>32208.531749000002</v>
      </c>
      <c r="L34" s="86">
        <v>97.19</v>
      </c>
      <c r="M34" s="129" t="s">
        <v>3065</v>
      </c>
      <c r="N34" s="78">
        <v>31.303472290999999</v>
      </c>
      <c r="O34" s="79">
        <v>1.8909666120858296E-6</v>
      </c>
      <c r="P34" s="79">
        <f t="shared" si="0"/>
        <v>2.0065992690155671E-4</v>
      </c>
      <c r="Q34" s="79">
        <f>N34/'סכום נכסי הקרן'!$C$41</f>
        <v>1.0060918349730532E-5</v>
      </c>
    </row>
    <row r="35" spans="1:17">
      <c r="A35" s="88" t="s">
        <v>258</v>
      </c>
      <c r="B35" s="54" t="s">
        <v>259</v>
      </c>
      <c r="C35" s="76" t="s">
        <v>120</v>
      </c>
      <c r="D35" s="54" t="s">
        <v>219</v>
      </c>
      <c r="E35" s="129" t="s">
        <v>3065</v>
      </c>
      <c r="F35" s="129" t="s">
        <v>3065</v>
      </c>
      <c r="G35" s="78">
        <v>2.659999999874251</v>
      </c>
      <c r="H35" s="76" t="s">
        <v>132</v>
      </c>
      <c r="I35" s="77">
        <v>6.25E-2</v>
      </c>
      <c r="J35" s="79">
        <v>3.6599999997578167E-2</v>
      </c>
      <c r="K35" s="78">
        <v>7959.7124999999996</v>
      </c>
      <c r="L35" s="86">
        <v>107.9</v>
      </c>
      <c r="M35" s="129" t="s">
        <v>3065</v>
      </c>
      <c r="N35" s="78">
        <v>8.5885297880000007</v>
      </c>
      <c r="O35" s="79">
        <v>5.3434555296296675E-7</v>
      </c>
      <c r="P35" s="79">
        <f t="shared" si="0"/>
        <v>5.5053757085836327E-5</v>
      </c>
      <c r="Q35" s="79">
        <f>N35/'סכום נכסי הקרן'!$C$41</f>
        <v>2.7603486328300909E-6</v>
      </c>
    </row>
    <row r="36" spans="1:17">
      <c r="A36" s="88" t="s">
        <v>260</v>
      </c>
      <c r="B36" s="54" t="s">
        <v>261</v>
      </c>
      <c r="C36" s="76" t="s">
        <v>120</v>
      </c>
      <c r="D36" s="54" t="s">
        <v>219</v>
      </c>
      <c r="E36" s="129" t="s">
        <v>3065</v>
      </c>
      <c r="F36" s="129" t="s">
        <v>3065</v>
      </c>
      <c r="G36" s="78">
        <v>18.310000000000681</v>
      </c>
      <c r="H36" s="76" t="s">
        <v>132</v>
      </c>
      <c r="I36" s="77">
        <v>2.7999999999999997E-2</v>
      </c>
      <c r="J36" s="79">
        <v>4.6200000000001989E-2</v>
      </c>
      <c r="K36" s="78">
        <v>30021795.200369</v>
      </c>
      <c r="L36" s="86">
        <v>71.52</v>
      </c>
      <c r="M36" s="129" t="s">
        <v>3065</v>
      </c>
      <c r="N36" s="78">
        <v>21471.587762956002</v>
      </c>
      <c r="O36" s="79">
        <v>2.6340166861707655E-3</v>
      </c>
      <c r="P36" s="79">
        <f t="shared" si="0"/>
        <v>0.13763608046171399</v>
      </c>
      <c r="Q36" s="79">
        <f>N36/'סכום נכסי הקרן'!$C$41</f>
        <v>6.9009562042828777E-3</v>
      </c>
    </row>
    <row r="37" spans="1:17">
      <c r="A37" s="135" t="s">
        <v>3065</v>
      </c>
      <c r="B37" s="129" t="s">
        <v>3065</v>
      </c>
      <c r="C37" s="129" t="s">
        <v>3065</v>
      </c>
      <c r="D37" s="129" t="s">
        <v>3065</v>
      </c>
      <c r="E37" s="129" t="s">
        <v>3065</v>
      </c>
      <c r="F37" s="129" t="s">
        <v>3065</v>
      </c>
      <c r="G37" s="129" t="s">
        <v>3065</v>
      </c>
      <c r="H37" s="129" t="s">
        <v>3065</v>
      </c>
      <c r="I37" s="129" t="s">
        <v>3065</v>
      </c>
      <c r="J37" s="129" t="s">
        <v>3065</v>
      </c>
      <c r="K37" s="129" t="s">
        <v>3065</v>
      </c>
      <c r="L37" s="129" t="s">
        <v>3065</v>
      </c>
      <c r="M37" s="129" t="s">
        <v>3065</v>
      </c>
      <c r="N37" s="129" t="s">
        <v>3065</v>
      </c>
      <c r="O37" s="129" t="s">
        <v>3065</v>
      </c>
      <c r="P37" s="129" t="s">
        <v>3065</v>
      </c>
      <c r="Q37" s="129" t="s">
        <v>3065</v>
      </c>
    </row>
    <row r="38" spans="1:17">
      <c r="A38" s="87" t="s">
        <v>24</v>
      </c>
      <c r="B38" s="128" t="s">
        <v>3065</v>
      </c>
      <c r="C38" s="128" t="s">
        <v>3065</v>
      </c>
      <c r="D38" s="128" t="s">
        <v>3065</v>
      </c>
      <c r="E38" s="128" t="s">
        <v>3065</v>
      </c>
      <c r="F38" s="128" t="s">
        <v>3065</v>
      </c>
      <c r="G38" s="72">
        <v>3.0757391781348336</v>
      </c>
      <c r="H38" s="128" t="s">
        <v>3065</v>
      </c>
      <c r="I38" s="128" t="s">
        <v>3065</v>
      </c>
      <c r="J38" s="73">
        <v>4.7534550588938511E-2</v>
      </c>
      <c r="K38" s="128" t="s">
        <v>3065</v>
      </c>
      <c r="L38" s="128" t="s">
        <v>3065</v>
      </c>
      <c r="M38" s="128" t="s">
        <v>3065</v>
      </c>
      <c r="N38" s="72">
        <v>1011.993033309</v>
      </c>
      <c r="O38" s="128" t="s">
        <v>3065</v>
      </c>
      <c r="P38" s="73">
        <f t="shared" si="0"/>
        <v>6.4870263017771301E-3</v>
      </c>
      <c r="Q38" s="73">
        <f>N38/'סכום נכסי הקרן'!$C$41</f>
        <v>3.2525399048287899E-4</v>
      </c>
    </row>
    <row r="39" spans="1:17">
      <c r="A39" s="88" t="s">
        <v>262</v>
      </c>
      <c r="B39" s="54" t="s">
        <v>263</v>
      </c>
      <c r="C39" s="76" t="s">
        <v>120</v>
      </c>
      <c r="D39" s="54" t="s">
        <v>219</v>
      </c>
      <c r="E39" s="129" t="s">
        <v>3065</v>
      </c>
      <c r="F39" s="129" t="s">
        <v>3065</v>
      </c>
      <c r="G39" s="78">
        <v>2.3000000000000003</v>
      </c>
      <c r="H39" s="76" t="s">
        <v>132</v>
      </c>
      <c r="I39" s="77">
        <v>4.0999999999999995E-2</v>
      </c>
      <c r="J39" s="79">
        <v>4.7199999999990014E-2</v>
      </c>
      <c r="K39" s="78">
        <v>807252.89866800001</v>
      </c>
      <c r="L39" s="86">
        <v>99.15</v>
      </c>
      <c r="M39" s="129" t="s">
        <v>3065</v>
      </c>
      <c r="N39" s="78">
        <v>800.39124248999997</v>
      </c>
      <c r="O39" s="79">
        <v>3.8050048592553907E-5</v>
      </c>
      <c r="P39" s="79">
        <f t="shared" si="0"/>
        <v>5.1306272581417489E-3</v>
      </c>
      <c r="Q39" s="79">
        <f>N39/'סכום נכסי הקרן'!$C$41</f>
        <v>2.5724529418566988E-4</v>
      </c>
    </row>
    <row r="40" spans="1:17">
      <c r="A40" s="88" t="s">
        <v>264</v>
      </c>
      <c r="B40" s="54" t="s">
        <v>265</v>
      </c>
      <c r="C40" s="76" t="s">
        <v>120</v>
      </c>
      <c r="D40" s="54" t="s">
        <v>219</v>
      </c>
      <c r="E40" s="129" t="s">
        <v>3065</v>
      </c>
      <c r="F40" s="129" t="s">
        <v>3065</v>
      </c>
      <c r="G40" s="78">
        <v>6.0099999999943758</v>
      </c>
      <c r="H40" s="76" t="s">
        <v>132</v>
      </c>
      <c r="I40" s="77">
        <v>4.0999999999999995E-2</v>
      </c>
      <c r="J40" s="79">
        <v>4.8799999999965982E-2</v>
      </c>
      <c r="K40" s="78">
        <v>219640.64</v>
      </c>
      <c r="L40" s="86">
        <v>96.34</v>
      </c>
      <c r="M40" s="129" t="s">
        <v>3065</v>
      </c>
      <c r="N40" s="78">
        <v>211.60179081900003</v>
      </c>
      <c r="O40" s="79">
        <v>7.9559077949050899E-6</v>
      </c>
      <c r="P40" s="79">
        <f t="shared" si="0"/>
        <v>1.3563990436353808E-3</v>
      </c>
      <c r="Q40" s="79">
        <f>N40/'סכום נכסי הקרן'!$C$41</f>
        <v>6.800869629720909E-5</v>
      </c>
    </row>
    <row r="41" spans="1:17">
      <c r="A41" s="135" t="s">
        <v>3065</v>
      </c>
      <c r="B41" s="129" t="s">
        <v>3065</v>
      </c>
      <c r="C41" s="129" t="s">
        <v>3065</v>
      </c>
      <c r="D41" s="129" t="s">
        <v>3065</v>
      </c>
      <c r="E41" s="129" t="s">
        <v>3065</v>
      </c>
      <c r="F41" s="129" t="s">
        <v>3065</v>
      </c>
      <c r="G41" s="129" t="s">
        <v>3065</v>
      </c>
      <c r="H41" s="129" t="s">
        <v>3065</v>
      </c>
      <c r="I41" s="129" t="s">
        <v>3065</v>
      </c>
      <c r="J41" s="129" t="s">
        <v>3065</v>
      </c>
      <c r="K41" s="129" t="s">
        <v>3065</v>
      </c>
      <c r="L41" s="129" t="s">
        <v>3065</v>
      </c>
      <c r="M41" s="129" t="s">
        <v>3065</v>
      </c>
      <c r="N41" s="129" t="s">
        <v>3065</v>
      </c>
      <c r="O41" s="129" t="s">
        <v>3065</v>
      </c>
      <c r="P41" s="129" t="s">
        <v>3065</v>
      </c>
      <c r="Q41" s="129" t="s">
        <v>3065</v>
      </c>
    </row>
    <row r="42" spans="1:17">
      <c r="A42" s="69" t="s">
        <v>185</v>
      </c>
      <c r="B42" s="128" t="s">
        <v>3065</v>
      </c>
      <c r="C42" s="128" t="s">
        <v>3065</v>
      </c>
      <c r="D42" s="128" t="s">
        <v>3065</v>
      </c>
      <c r="E42" s="128" t="s">
        <v>3065</v>
      </c>
      <c r="F42" s="128" t="s">
        <v>3065</v>
      </c>
      <c r="G42" s="72">
        <v>8.8578405712793504</v>
      </c>
      <c r="H42" s="128" t="s">
        <v>3065</v>
      </c>
      <c r="I42" s="128" t="s">
        <v>3065</v>
      </c>
      <c r="J42" s="73">
        <v>5.3863727013606165E-2</v>
      </c>
      <c r="K42" s="128" t="s">
        <v>3065</v>
      </c>
      <c r="L42" s="128" t="s">
        <v>3065</v>
      </c>
      <c r="M42" s="128" t="s">
        <v>3065</v>
      </c>
      <c r="N42" s="72">
        <v>2567.2033498330002</v>
      </c>
      <c r="O42" s="128" t="s">
        <v>3065</v>
      </c>
      <c r="P42" s="73">
        <f t="shared" si="0"/>
        <v>1.6456156420290368E-2</v>
      </c>
      <c r="Q42" s="73">
        <f>N42/'סכום נכסי הקרן'!$C$41</f>
        <v>8.2509770959978779E-4</v>
      </c>
    </row>
    <row r="43" spans="1:17">
      <c r="A43" s="87" t="s">
        <v>65</v>
      </c>
      <c r="B43" s="128" t="s">
        <v>3065</v>
      </c>
      <c r="C43" s="128" t="s">
        <v>3065</v>
      </c>
      <c r="D43" s="128" t="s">
        <v>3065</v>
      </c>
      <c r="E43" s="128" t="s">
        <v>3065</v>
      </c>
      <c r="F43" s="128" t="s">
        <v>3065</v>
      </c>
      <c r="G43" s="72">
        <v>8.8578405712793504</v>
      </c>
      <c r="H43" s="128" t="s">
        <v>3065</v>
      </c>
      <c r="I43" s="128" t="s">
        <v>3065</v>
      </c>
      <c r="J43" s="73">
        <v>5.3863727013606165E-2</v>
      </c>
      <c r="K43" s="128" t="s">
        <v>3065</v>
      </c>
      <c r="L43" s="128" t="s">
        <v>3065</v>
      </c>
      <c r="M43" s="128" t="s">
        <v>3065</v>
      </c>
      <c r="N43" s="72">
        <v>2567.2033498330002</v>
      </c>
      <c r="O43" s="128" t="s">
        <v>3065</v>
      </c>
      <c r="P43" s="73">
        <f t="shared" si="0"/>
        <v>1.6456156420290368E-2</v>
      </c>
      <c r="Q43" s="73">
        <f>N43/'סכום נכסי הקרן'!$C$41</f>
        <v>8.2509770959978779E-4</v>
      </c>
    </row>
    <row r="44" spans="1:17">
      <c r="A44" s="88" t="s">
        <v>266</v>
      </c>
      <c r="B44" s="54" t="s">
        <v>267</v>
      </c>
      <c r="C44" s="76" t="s">
        <v>27</v>
      </c>
      <c r="D44" s="54" t="s">
        <v>268</v>
      </c>
      <c r="E44" s="54" t="s">
        <v>269</v>
      </c>
      <c r="F44" s="129" t="s">
        <v>3065</v>
      </c>
      <c r="G44" s="78">
        <v>17.669999999999551</v>
      </c>
      <c r="H44" s="76" t="s">
        <v>131</v>
      </c>
      <c r="I44" s="77">
        <v>4.4999999999999998E-2</v>
      </c>
      <c r="J44" s="79">
        <v>5.7499999999991384E-2</v>
      </c>
      <c r="K44" s="78">
        <v>202924.35282900001</v>
      </c>
      <c r="L44" s="86">
        <v>78.942499999999995</v>
      </c>
      <c r="M44" s="129" t="s">
        <v>3065</v>
      </c>
      <c r="N44" s="78">
        <v>581.02203247800003</v>
      </c>
      <c r="O44" s="79">
        <v>2.0292435282900001E-4</v>
      </c>
      <c r="P44" s="79">
        <f t="shared" si="0"/>
        <v>3.7244378988189543E-3</v>
      </c>
      <c r="Q44" s="79">
        <f>N44/'סכום נכסי הקרן'!$C$41</f>
        <v>1.8674015373803439E-4</v>
      </c>
    </row>
    <row r="45" spans="1:17">
      <c r="A45" s="88" t="s">
        <v>270</v>
      </c>
      <c r="B45" s="54" t="s">
        <v>271</v>
      </c>
      <c r="C45" s="76" t="s">
        <v>27</v>
      </c>
      <c r="D45" s="54" t="s">
        <v>268</v>
      </c>
      <c r="E45" s="54" t="s">
        <v>269</v>
      </c>
      <c r="F45" s="129" t="s">
        <v>3065</v>
      </c>
      <c r="G45" s="78">
        <v>6.2799999999997977</v>
      </c>
      <c r="H45" s="76" t="s">
        <v>131</v>
      </c>
      <c r="I45" s="77">
        <v>6.5000000000000002E-2</v>
      </c>
      <c r="J45" s="79">
        <v>5.2799999999997987E-2</v>
      </c>
      <c r="K45" s="78">
        <v>504937.67499999999</v>
      </c>
      <c r="L45" s="86">
        <v>108.45099999999999</v>
      </c>
      <c r="M45" s="129" t="s">
        <v>3065</v>
      </c>
      <c r="N45" s="78">
        <v>1986.1813173550001</v>
      </c>
      <c r="O45" s="79">
        <v>3.3662511666666668E-4</v>
      </c>
      <c r="P45" s="79">
        <f t="shared" si="0"/>
        <v>1.2731718521471416E-2</v>
      </c>
      <c r="Q45" s="79">
        <f>N45/'סכום נכסי הקרן'!$C$41</f>
        <v>6.3835755586175342E-4</v>
      </c>
    </row>
    <row r="46" spans="1:17">
      <c r="A46" s="132" t="s">
        <v>3065</v>
      </c>
      <c r="B46" s="133" t="s">
        <v>3065</v>
      </c>
      <c r="C46" s="133" t="s">
        <v>3065</v>
      </c>
      <c r="D46" s="133" t="s">
        <v>3065</v>
      </c>
      <c r="E46" s="133" t="s">
        <v>3065</v>
      </c>
      <c r="F46" s="133" t="s">
        <v>3065</v>
      </c>
      <c r="G46" s="133" t="s">
        <v>3065</v>
      </c>
      <c r="H46" s="133" t="s">
        <v>3065</v>
      </c>
      <c r="I46" s="133" t="s">
        <v>3065</v>
      </c>
      <c r="J46" s="133" t="s">
        <v>3065</v>
      </c>
      <c r="K46" s="133" t="s">
        <v>3065</v>
      </c>
      <c r="L46" s="133" t="s">
        <v>3065</v>
      </c>
      <c r="M46" s="133" t="s">
        <v>3065</v>
      </c>
      <c r="N46" s="133" t="s">
        <v>3065</v>
      </c>
      <c r="O46" s="133" t="s">
        <v>3065</v>
      </c>
      <c r="P46" s="133" t="s">
        <v>3065</v>
      </c>
      <c r="Q46" s="133" t="s">
        <v>3065</v>
      </c>
    </row>
    <row r="47" spans="1:17">
      <c r="A47" s="132" t="s">
        <v>3065</v>
      </c>
      <c r="B47" s="133" t="s">
        <v>3065</v>
      </c>
      <c r="C47" s="133" t="s">
        <v>3065</v>
      </c>
      <c r="D47" s="133" t="s">
        <v>3065</v>
      </c>
      <c r="E47" s="133" t="s">
        <v>3065</v>
      </c>
      <c r="F47" s="133" t="s">
        <v>3065</v>
      </c>
      <c r="G47" s="133" t="s">
        <v>3065</v>
      </c>
      <c r="H47" s="133" t="s">
        <v>3065</v>
      </c>
      <c r="I47" s="133" t="s">
        <v>3065</v>
      </c>
      <c r="J47" s="133" t="s">
        <v>3065</v>
      </c>
      <c r="K47" s="133" t="s">
        <v>3065</v>
      </c>
      <c r="L47" s="133" t="s">
        <v>3065</v>
      </c>
      <c r="M47" s="133" t="s">
        <v>3065</v>
      </c>
      <c r="N47" s="133" t="s">
        <v>3065</v>
      </c>
      <c r="O47" s="133" t="s">
        <v>3065</v>
      </c>
      <c r="P47" s="133" t="s">
        <v>3065</v>
      </c>
      <c r="Q47" s="133" t="s">
        <v>3065</v>
      </c>
    </row>
    <row r="48" spans="1:17">
      <c r="A48" s="132" t="s">
        <v>3065</v>
      </c>
      <c r="B48" s="133" t="s">
        <v>3065</v>
      </c>
      <c r="C48" s="133" t="s">
        <v>3065</v>
      </c>
      <c r="D48" s="133" t="s">
        <v>3065</v>
      </c>
      <c r="E48" s="133" t="s">
        <v>3065</v>
      </c>
      <c r="F48" s="133" t="s">
        <v>3065</v>
      </c>
      <c r="G48" s="133" t="s">
        <v>3065</v>
      </c>
      <c r="H48" s="133" t="s">
        <v>3065</v>
      </c>
      <c r="I48" s="133" t="s">
        <v>3065</v>
      </c>
      <c r="J48" s="133" t="s">
        <v>3065</v>
      </c>
      <c r="K48" s="133" t="s">
        <v>3065</v>
      </c>
      <c r="L48" s="133" t="s">
        <v>3065</v>
      </c>
      <c r="M48" s="133" t="s">
        <v>3065</v>
      </c>
      <c r="N48" s="133" t="s">
        <v>3065</v>
      </c>
      <c r="O48" s="133" t="s">
        <v>3065</v>
      </c>
      <c r="P48" s="133" t="s">
        <v>3065</v>
      </c>
      <c r="Q48" s="133" t="s">
        <v>3065</v>
      </c>
    </row>
    <row r="49" spans="1:17">
      <c r="A49" s="81" t="s">
        <v>112</v>
      </c>
      <c r="B49" s="136" t="s">
        <v>3065</v>
      </c>
      <c r="C49" s="136" t="s">
        <v>3065</v>
      </c>
      <c r="D49" s="133" t="s">
        <v>3065</v>
      </c>
      <c r="E49" s="133" t="s">
        <v>3065</v>
      </c>
      <c r="F49" s="133" t="s">
        <v>3065</v>
      </c>
      <c r="G49" s="133" t="s">
        <v>3065</v>
      </c>
      <c r="H49" s="133" t="s">
        <v>3065</v>
      </c>
      <c r="I49" s="133" t="s">
        <v>3065</v>
      </c>
      <c r="J49" s="133" t="s">
        <v>3065</v>
      </c>
      <c r="K49" s="133" t="s">
        <v>3065</v>
      </c>
      <c r="L49" s="133" t="s">
        <v>3065</v>
      </c>
      <c r="M49" s="133" t="s">
        <v>3065</v>
      </c>
      <c r="N49" s="133" t="s">
        <v>3065</v>
      </c>
      <c r="O49" s="133" t="s">
        <v>3065</v>
      </c>
      <c r="P49" s="133" t="s">
        <v>3065</v>
      </c>
      <c r="Q49" s="133" t="s">
        <v>3065</v>
      </c>
    </row>
    <row r="50" spans="1:17">
      <c r="A50" s="81" t="s">
        <v>191</v>
      </c>
      <c r="B50" s="136" t="s">
        <v>3065</v>
      </c>
      <c r="C50" s="136" t="s">
        <v>3065</v>
      </c>
      <c r="D50" s="133" t="s">
        <v>3065</v>
      </c>
      <c r="E50" s="133" t="s">
        <v>3065</v>
      </c>
      <c r="F50" s="133" t="s">
        <v>3065</v>
      </c>
      <c r="G50" s="133" t="s">
        <v>3065</v>
      </c>
      <c r="H50" s="133" t="s">
        <v>3065</v>
      </c>
      <c r="I50" s="133" t="s">
        <v>3065</v>
      </c>
      <c r="J50" s="133" t="s">
        <v>3065</v>
      </c>
      <c r="K50" s="133" t="s">
        <v>3065</v>
      </c>
      <c r="L50" s="133" t="s">
        <v>3065</v>
      </c>
      <c r="M50" s="133" t="s">
        <v>3065</v>
      </c>
      <c r="N50" s="133" t="s">
        <v>3065</v>
      </c>
      <c r="O50" s="133" t="s">
        <v>3065</v>
      </c>
      <c r="P50" s="133" t="s">
        <v>3065</v>
      </c>
      <c r="Q50" s="133" t="s">
        <v>3065</v>
      </c>
    </row>
    <row r="51" spans="1:17">
      <c r="A51" s="81" t="s">
        <v>199</v>
      </c>
      <c r="B51" s="137" t="s">
        <v>3065</v>
      </c>
      <c r="C51" s="137" t="s">
        <v>3065</v>
      </c>
      <c r="D51" s="133" t="s">
        <v>3065</v>
      </c>
      <c r="E51" s="133" t="s">
        <v>3065</v>
      </c>
      <c r="F51" s="133" t="s">
        <v>3065</v>
      </c>
      <c r="G51" s="133" t="s">
        <v>3065</v>
      </c>
      <c r="H51" s="133" t="s">
        <v>3065</v>
      </c>
      <c r="I51" s="133" t="s">
        <v>3065</v>
      </c>
      <c r="J51" s="133" t="s">
        <v>3065</v>
      </c>
      <c r="K51" s="133" t="s">
        <v>3065</v>
      </c>
      <c r="L51" s="133" t="s">
        <v>3065</v>
      </c>
      <c r="M51" s="133" t="s">
        <v>3065</v>
      </c>
      <c r="N51" s="133" t="s">
        <v>3065</v>
      </c>
      <c r="O51" s="133" t="s">
        <v>3065</v>
      </c>
      <c r="P51" s="133" t="s">
        <v>3065</v>
      </c>
      <c r="Q51" s="133" t="s">
        <v>3065</v>
      </c>
    </row>
    <row r="52" spans="1:17" hidden="1">
      <c r="B52" s="1"/>
      <c r="C52" s="1"/>
    </row>
    <row r="53" spans="1:17" hidden="1">
      <c r="B53" s="1"/>
      <c r="C53" s="1"/>
    </row>
    <row r="54" spans="1:17" hidden="1">
      <c r="B54" s="1"/>
      <c r="C54" s="1"/>
    </row>
    <row r="55" spans="1:17" hidden="1">
      <c r="B55" s="1"/>
      <c r="C55" s="1"/>
    </row>
    <row r="56" spans="1:17" hidden="1">
      <c r="B56" s="1"/>
      <c r="C56" s="1"/>
    </row>
    <row r="57" spans="1:17" hidden="1">
      <c r="B57" s="1"/>
      <c r="C57" s="1"/>
    </row>
    <row r="58" spans="1:17" hidden="1">
      <c r="B58" s="1"/>
      <c r="C58" s="1"/>
    </row>
    <row r="59" spans="1:17" hidden="1">
      <c r="B59" s="1"/>
      <c r="C59" s="1"/>
    </row>
    <row r="60" spans="1:17" hidden="1">
      <c r="B60" s="1"/>
      <c r="C60" s="1"/>
    </row>
    <row r="61" spans="1:17" hidden="1">
      <c r="B61" s="1"/>
      <c r="C61" s="1"/>
    </row>
    <row r="62" spans="1:17" hidden="1">
      <c r="B62" s="1"/>
      <c r="C62" s="1"/>
    </row>
    <row r="63" spans="1:17" hidden="1">
      <c r="B63" s="1"/>
      <c r="C63" s="1"/>
    </row>
    <row r="64" spans="1:17" hidden="1">
      <c r="B64" s="1"/>
      <c r="C64" s="1"/>
    </row>
    <row r="65" spans="2:3" hidden="1">
      <c r="B65" s="1"/>
      <c r="C65" s="1"/>
    </row>
    <row r="66" spans="2:3" hidden="1">
      <c r="B66" s="1"/>
      <c r="C66" s="1"/>
    </row>
    <row r="67" spans="2:3" hidden="1">
      <c r="B67" s="1"/>
      <c r="C67" s="1"/>
    </row>
    <row r="68" spans="2:3" hidden="1">
      <c r="B68" s="1"/>
      <c r="C68" s="1"/>
    </row>
    <row r="69" spans="2:3" hidden="1">
      <c r="B69" s="1"/>
      <c r="C69" s="1"/>
    </row>
    <row r="70" spans="2:3" hidden="1">
      <c r="B70" s="1"/>
      <c r="C70" s="1"/>
    </row>
    <row r="71" spans="2:3" hidden="1">
      <c r="B71" s="1"/>
      <c r="C71" s="1"/>
    </row>
    <row r="72" spans="2:3" hidden="1">
      <c r="B72" s="1"/>
      <c r="C72" s="1"/>
    </row>
    <row r="73" spans="2:3" hidden="1">
      <c r="B73" s="1"/>
      <c r="C73" s="1"/>
    </row>
    <row r="74" spans="2:3" hidden="1">
      <c r="B74" s="1"/>
      <c r="C74" s="1"/>
    </row>
    <row r="75" spans="2:3" hidden="1">
      <c r="B75" s="1"/>
      <c r="C75" s="1"/>
    </row>
    <row r="76" spans="2:3" hidden="1">
      <c r="B76" s="1"/>
      <c r="C76" s="1"/>
    </row>
    <row r="77" spans="2:3" hidden="1">
      <c r="B77" s="1"/>
      <c r="C77" s="1"/>
    </row>
    <row r="78" spans="2:3" hidden="1">
      <c r="B78" s="1"/>
      <c r="C78" s="1"/>
    </row>
    <row r="79" spans="2:3" hidden="1">
      <c r="B79" s="1"/>
      <c r="C79" s="1"/>
    </row>
    <row r="80" spans="2:3" hidden="1">
      <c r="B80" s="1"/>
      <c r="C80" s="1"/>
    </row>
    <row r="81" spans="2:3" hidden="1">
      <c r="B81" s="1"/>
      <c r="C81" s="1"/>
    </row>
    <row r="82" spans="2:3" hidden="1">
      <c r="B82" s="1"/>
      <c r="C82" s="1"/>
    </row>
    <row r="83" spans="2:3" hidden="1">
      <c r="B83" s="1"/>
      <c r="C83" s="1"/>
    </row>
    <row r="84" spans="2:3" hidden="1">
      <c r="B84" s="1"/>
      <c r="C84" s="1"/>
    </row>
    <row r="85" spans="2:3" hidden="1">
      <c r="B85" s="1"/>
      <c r="C85" s="1"/>
    </row>
    <row r="86" spans="2:3" hidden="1">
      <c r="B86" s="1"/>
      <c r="C86" s="1"/>
    </row>
    <row r="87" spans="2:3" hidden="1">
      <c r="B87" s="1"/>
      <c r="C87" s="1"/>
    </row>
    <row r="88" spans="2:3" hidden="1">
      <c r="B88" s="1"/>
      <c r="C88" s="1"/>
    </row>
    <row r="89" spans="2:3" hidden="1">
      <c r="B89" s="1"/>
      <c r="C89" s="1"/>
    </row>
    <row r="90" spans="2:3" hidden="1">
      <c r="B90" s="1"/>
      <c r="C90" s="1"/>
    </row>
    <row r="91" spans="2:3" hidden="1">
      <c r="B91" s="1"/>
      <c r="C91" s="1"/>
    </row>
    <row r="92" spans="2:3" hidden="1">
      <c r="B92" s="1"/>
      <c r="C92" s="1"/>
    </row>
    <row r="93" spans="2:3" hidden="1">
      <c r="B93" s="1"/>
      <c r="C93" s="1"/>
    </row>
    <row r="94" spans="2:3" hidden="1">
      <c r="B94" s="1"/>
      <c r="C94" s="1"/>
    </row>
    <row r="95" spans="2:3" hidden="1">
      <c r="B95" s="1"/>
      <c r="C95" s="1"/>
    </row>
    <row r="96" spans="2:3" hidden="1">
      <c r="B96" s="1"/>
      <c r="C96" s="1"/>
    </row>
    <row r="97" spans="2:3" hidden="1">
      <c r="B97" s="1"/>
      <c r="C97" s="1"/>
    </row>
    <row r="98" spans="2:3" hidden="1">
      <c r="B98" s="1"/>
      <c r="C98" s="1"/>
    </row>
    <row r="99" spans="2:3" hidden="1">
      <c r="B99" s="1"/>
      <c r="C99" s="1"/>
    </row>
    <row r="100" spans="2:3" hidden="1">
      <c r="B100" s="1"/>
      <c r="C100" s="1"/>
    </row>
    <row r="101" spans="2:3" hidden="1">
      <c r="B101" s="1"/>
      <c r="C101" s="1"/>
    </row>
    <row r="102" spans="2:3" hidden="1">
      <c r="B102" s="1"/>
      <c r="C102" s="1"/>
    </row>
    <row r="103" spans="2:3" hidden="1">
      <c r="B103" s="1"/>
      <c r="C103" s="1"/>
    </row>
    <row r="104" spans="2:3" hidden="1">
      <c r="B104" s="1"/>
      <c r="C104" s="1"/>
    </row>
    <row r="105" spans="2:3" hidden="1">
      <c r="B105" s="1"/>
      <c r="C105" s="1"/>
    </row>
    <row r="106" spans="2:3" hidden="1">
      <c r="B106" s="1"/>
      <c r="C106" s="1"/>
    </row>
    <row r="107" spans="2:3" hidden="1">
      <c r="B107" s="1"/>
      <c r="C107" s="1"/>
    </row>
    <row r="108" spans="2:3" hidden="1">
      <c r="B108" s="1"/>
      <c r="C108" s="1"/>
    </row>
    <row r="109" spans="2:3" hidden="1">
      <c r="B109" s="1"/>
      <c r="C109" s="1"/>
    </row>
    <row r="110" spans="2:3" hidden="1">
      <c r="B110" s="1"/>
      <c r="C110" s="1"/>
    </row>
    <row r="111" spans="2:3" hidden="1">
      <c r="B111" s="1"/>
      <c r="C111" s="1"/>
    </row>
    <row r="112" spans="2:3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573" spans="2:3" hidden="1">
      <c r="B573" s="1"/>
      <c r="C573" s="1"/>
    </row>
    <row r="574" spans="2:3" hidden="1">
      <c r="B574" s="1"/>
      <c r="C574" s="1"/>
    </row>
    <row r="575" spans="2:3" hidden="1">
      <c r="B575" s="1"/>
      <c r="C575" s="1"/>
    </row>
    <row r="576" spans="2:3" hidden="1">
      <c r="B576" s="1"/>
      <c r="C576" s="1"/>
    </row>
    <row r="577" spans="2:3" hidden="1">
      <c r="B577" s="1"/>
      <c r="C577" s="1"/>
    </row>
    <row r="578" spans="2:3" hidden="1">
      <c r="B578" s="1"/>
      <c r="C578" s="1"/>
    </row>
    <row r="579" spans="2:3" hidden="1">
      <c r="B579" s="1"/>
      <c r="C579" s="1"/>
    </row>
    <row r="580" spans="2:3" hidden="1">
      <c r="B580" s="1"/>
      <c r="C580" s="1"/>
    </row>
    <row r="581" spans="2:3" hidden="1">
      <c r="B581" s="1"/>
      <c r="C581" s="1"/>
    </row>
    <row r="582" spans="2:3" hidden="1">
      <c r="B582" s="1"/>
      <c r="C582" s="1"/>
    </row>
    <row r="583" spans="2:3" hidden="1">
      <c r="B583" s="1"/>
      <c r="C583" s="1"/>
    </row>
    <row r="584" spans="2:3" hidden="1">
      <c r="B584" s="1"/>
      <c r="C584" s="1"/>
    </row>
    <row r="585" spans="2:3" hidden="1">
      <c r="B585" s="1"/>
      <c r="C585" s="1"/>
    </row>
    <row r="586" spans="2:3" hidden="1">
      <c r="B586" s="1"/>
      <c r="C586" s="1"/>
    </row>
    <row r="587" spans="2:3" hidden="1">
      <c r="B587" s="1"/>
      <c r="C587" s="1"/>
    </row>
    <row r="588" spans="2:3" hidden="1">
      <c r="B588" s="1"/>
      <c r="C588" s="1"/>
    </row>
    <row r="589" spans="2:3" hidden="1">
      <c r="B589" s="1"/>
      <c r="C589" s="1"/>
    </row>
    <row r="590" spans="2:3" hidden="1">
      <c r="B590" s="1"/>
      <c r="C590" s="1"/>
    </row>
    <row r="591" spans="2:3" hidden="1">
      <c r="B591" s="1"/>
      <c r="C591" s="1"/>
    </row>
    <row r="592" spans="2:3" hidden="1">
      <c r="B592" s="1"/>
      <c r="C592" s="1"/>
    </row>
    <row r="593" spans="2:3" hidden="1">
      <c r="B593" s="1"/>
      <c r="C593" s="1"/>
    </row>
    <row r="594" spans="2:3" hidden="1">
      <c r="B594" s="1"/>
      <c r="C594" s="1"/>
    </row>
    <row r="595" spans="2:3" hidden="1">
      <c r="B595" s="1"/>
      <c r="C595" s="1"/>
    </row>
    <row r="596" spans="2:3" hidden="1">
      <c r="B596" s="1"/>
      <c r="C596" s="1"/>
    </row>
    <row r="597" spans="2:3" hidden="1">
      <c r="B597" s="1"/>
      <c r="C597" s="1"/>
    </row>
    <row r="598" spans="2:3" hidden="1">
      <c r="B598" s="1"/>
      <c r="C598" s="1"/>
    </row>
    <row r="599" spans="2:3" hidden="1">
      <c r="B599" s="1"/>
      <c r="C599" s="1"/>
    </row>
    <row r="600" spans="2:3" hidden="1">
      <c r="B600" s="1"/>
      <c r="C600" s="1"/>
    </row>
    <row r="601" spans="2:3" hidden="1">
      <c r="B601" s="1"/>
      <c r="C601" s="1"/>
    </row>
    <row r="602" spans="2:3" hidden="1">
      <c r="B602" s="1"/>
      <c r="C602" s="1"/>
    </row>
    <row r="603" spans="2:3" hidden="1">
      <c r="B603" s="1"/>
      <c r="C603" s="1"/>
    </row>
    <row r="604" spans="2:3" hidden="1">
      <c r="B604" s="1"/>
      <c r="C604" s="1"/>
    </row>
    <row r="605" spans="2:3" hidden="1">
      <c r="B605" s="1"/>
      <c r="C605" s="1"/>
    </row>
    <row r="606" spans="2:3" hidden="1">
      <c r="B606" s="1"/>
      <c r="C606" s="1"/>
    </row>
    <row r="607" spans="2:3" hidden="1">
      <c r="B607" s="1"/>
      <c r="C607" s="1"/>
    </row>
    <row r="608" spans="2:3" hidden="1">
      <c r="B608" s="1"/>
      <c r="C608" s="1"/>
    </row>
    <row r="609" spans="2:3" hidden="1">
      <c r="B609" s="1"/>
      <c r="C609" s="1"/>
    </row>
    <row r="610" spans="2:3" hidden="1">
      <c r="B610" s="1"/>
      <c r="C610" s="1"/>
    </row>
    <row r="611" spans="2:3" hidden="1">
      <c r="B611" s="1"/>
      <c r="C611" s="1"/>
    </row>
    <row r="612" spans="2:3" hidden="1">
      <c r="B612" s="1"/>
      <c r="C612" s="1"/>
    </row>
    <row r="613" spans="2:3" hidden="1">
      <c r="B613" s="1"/>
      <c r="C613" s="1"/>
    </row>
    <row r="614" spans="2:3" hidden="1">
      <c r="B614" s="1"/>
      <c r="C614" s="1"/>
    </row>
    <row r="615" spans="2:3" hidden="1">
      <c r="B615" s="1"/>
      <c r="C615" s="1"/>
    </row>
    <row r="616" spans="2:3" hidden="1">
      <c r="B616" s="1"/>
      <c r="C616" s="1"/>
    </row>
    <row r="617" spans="2:3" hidden="1">
      <c r="B617" s="1"/>
      <c r="C617" s="1"/>
    </row>
    <row r="618" spans="2:3" hidden="1">
      <c r="B618" s="1"/>
      <c r="C618" s="1"/>
    </row>
    <row r="619" spans="2:3" hidden="1">
      <c r="B619" s="1"/>
      <c r="C619" s="1"/>
    </row>
    <row r="620" spans="2:3" hidden="1">
      <c r="B620" s="1"/>
      <c r="C620" s="1"/>
    </row>
    <row r="621" spans="2:3" hidden="1">
      <c r="B621" s="1"/>
      <c r="C621" s="1"/>
    </row>
    <row r="622" spans="2:3" hidden="1">
      <c r="B622" s="1"/>
      <c r="C622" s="1"/>
    </row>
    <row r="623" spans="2:3" hidden="1">
      <c r="B623" s="1"/>
      <c r="C623" s="1"/>
    </row>
    <row r="624" spans="2:3" hidden="1">
      <c r="B624" s="1"/>
      <c r="C624" s="1"/>
    </row>
    <row r="625" spans="2:3" hidden="1">
      <c r="B625" s="1"/>
      <c r="C625" s="1"/>
    </row>
    <row r="626" spans="2:3" hidden="1">
      <c r="B626" s="1"/>
      <c r="C626" s="1"/>
    </row>
    <row r="627" spans="2:3" hidden="1">
      <c r="B627" s="1"/>
      <c r="C627" s="1"/>
    </row>
    <row r="628" spans="2:3" hidden="1">
      <c r="B628" s="1"/>
      <c r="C628" s="1"/>
    </row>
    <row r="629" spans="2:3" hidden="1">
      <c r="B629" s="1"/>
      <c r="C629" s="1"/>
    </row>
    <row r="630" spans="2:3" hidden="1">
      <c r="B630" s="1"/>
      <c r="C630" s="1"/>
    </row>
    <row r="631" spans="2:3" hidden="1">
      <c r="B631" s="1"/>
      <c r="C631" s="1"/>
    </row>
    <row r="632" spans="2:3" hidden="1">
      <c r="B632" s="1"/>
      <c r="C632" s="1"/>
    </row>
    <row r="633" spans="2:3" hidden="1">
      <c r="B633" s="1"/>
      <c r="C633" s="1"/>
    </row>
    <row r="634" spans="2:3" hidden="1">
      <c r="B634" s="1"/>
      <c r="C634" s="1"/>
    </row>
    <row r="635" spans="2:3" hidden="1">
      <c r="B635" s="1"/>
      <c r="C635" s="1"/>
    </row>
    <row r="636" spans="2:3" hidden="1">
      <c r="B636" s="1"/>
      <c r="C636" s="1"/>
    </row>
    <row r="637" spans="2:3" hidden="1">
      <c r="B637" s="1"/>
      <c r="C637" s="1"/>
    </row>
    <row r="638" spans="2:3" hidden="1">
      <c r="B638" s="1"/>
      <c r="C638" s="1"/>
    </row>
    <row r="639" spans="2:3" hidden="1">
      <c r="B639" s="1"/>
      <c r="C639" s="1"/>
    </row>
    <row r="640" spans="2:3" hidden="1">
      <c r="B640" s="1"/>
      <c r="C640" s="1"/>
    </row>
    <row r="641" spans="2:3" hidden="1">
      <c r="B641" s="1"/>
      <c r="C641" s="1"/>
    </row>
    <row r="642" spans="2:3" hidden="1">
      <c r="B642" s="1"/>
      <c r="C642" s="1"/>
    </row>
    <row r="643" spans="2:3" hidden="1">
      <c r="B643" s="1"/>
      <c r="C643" s="1"/>
    </row>
    <row r="644" spans="2:3" hidden="1">
      <c r="B644" s="1"/>
      <c r="C644" s="1"/>
    </row>
    <row r="645" spans="2:3" hidden="1">
      <c r="B645" s="1"/>
      <c r="C645" s="1"/>
    </row>
    <row r="646" spans="2:3" hidden="1">
      <c r="B646" s="1"/>
      <c r="C646" s="1"/>
    </row>
    <row r="647" spans="2:3" hidden="1">
      <c r="B647" s="1"/>
      <c r="C647" s="1"/>
    </row>
    <row r="648" spans="2:3" hidden="1">
      <c r="B648" s="1"/>
      <c r="C648" s="1"/>
    </row>
    <row r="649" spans="2:3" hidden="1">
      <c r="B649" s="1"/>
      <c r="C649" s="1"/>
    </row>
    <row r="650" spans="2:3" hidden="1">
      <c r="B650" s="1"/>
      <c r="C650" s="1"/>
    </row>
    <row r="651" spans="2:3" hidden="1">
      <c r="B651" s="1"/>
      <c r="C651" s="1"/>
    </row>
    <row r="652" spans="2:3" hidden="1">
      <c r="B652" s="1"/>
      <c r="C652" s="1"/>
    </row>
    <row r="653" spans="2:3" hidden="1">
      <c r="B653" s="1"/>
      <c r="C653" s="1"/>
    </row>
    <row r="654" spans="2:3" hidden="1">
      <c r="B654" s="1"/>
      <c r="C654" s="1"/>
    </row>
    <row r="655" spans="2:3" hidden="1">
      <c r="B655" s="1"/>
      <c r="C655" s="1"/>
    </row>
    <row r="656" spans="2:3" hidden="1">
      <c r="B656" s="1"/>
      <c r="C656" s="1"/>
    </row>
    <row r="657" spans="2:3" hidden="1">
      <c r="B657" s="1"/>
      <c r="C657" s="1"/>
    </row>
    <row r="658" spans="2:3" hidden="1">
      <c r="B658" s="1"/>
      <c r="C658" s="1"/>
    </row>
    <row r="659" spans="2:3" hidden="1">
      <c r="B659" s="1"/>
      <c r="C659" s="1"/>
    </row>
    <row r="660" spans="2:3" hidden="1">
      <c r="B660" s="1"/>
      <c r="C660" s="1"/>
    </row>
    <row r="661" spans="2:3" hidden="1">
      <c r="B661" s="1"/>
      <c r="C661" s="1"/>
    </row>
    <row r="662" spans="2:3" hidden="1">
      <c r="B662" s="1"/>
      <c r="C662" s="1"/>
    </row>
    <row r="663" spans="2:3" hidden="1">
      <c r="B663" s="1"/>
      <c r="C663" s="1"/>
    </row>
    <row r="664" spans="2:3" hidden="1">
      <c r="B664" s="1"/>
      <c r="C664" s="1"/>
    </row>
    <row r="665" spans="2:3" hidden="1">
      <c r="B665" s="1"/>
      <c r="C665" s="1"/>
    </row>
    <row r="666" spans="2:3" hidden="1">
      <c r="B666" s="1"/>
      <c r="C666" s="1"/>
    </row>
    <row r="667" spans="2:3" hidden="1">
      <c r="B667" s="1"/>
      <c r="C667" s="1"/>
    </row>
    <row r="668" spans="2:3" hidden="1">
      <c r="B668" s="1"/>
      <c r="C668" s="1"/>
    </row>
    <row r="669" spans="2:3" hidden="1">
      <c r="B669" s="1"/>
      <c r="C669" s="1"/>
    </row>
    <row r="670" spans="2:3" hidden="1">
      <c r="B670" s="1"/>
      <c r="C670" s="1"/>
    </row>
    <row r="671" spans="2:3" hidden="1">
      <c r="B671" s="1"/>
      <c r="C671" s="1"/>
    </row>
    <row r="672" spans="2:3" hidden="1">
      <c r="B672" s="1"/>
      <c r="C672" s="1"/>
    </row>
    <row r="673" spans="2:3" hidden="1">
      <c r="B673" s="1"/>
      <c r="C673" s="1"/>
    </row>
    <row r="674" spans="2:3" hidden="1">
      <c r="B674" s="1"/>
      <c r="C674" s="1"/>
    </row>
    <row r="675" spans="2:3" hidden="1">
      <c r="B675" s="1"/>
      <c r="C675" s="1"/>
    </row>
    <row r="676" spans="2:3" hidden="1">
      <c r="B676" s="1"/>
      <c r="C676" s="1"/>
    </row>
    <row r="677" spans="2:3" hidden="1">
      <c r="B677" s="1"/>
      <c r="C677" s="1"/>
    </row>
    <row r="678" spans="2:3" hidden="1">
      <c r="B678" s="1"/>
      <c r="C678" s="1"/>
    </row>
    <row r="679" spans="2:3" hidden="1">
      <c r="B679" s="1"/>
      <c r="C679" s="1"/>
    </row>
    <row r="680" spans="2:3" hidden="1">
      <c r="B680" s="1"/>
      <c r="C680" s="1"/>
    </row>
    <row r="681" spans="2:3" hidden="1">
      <c r="B681" s="1"/>
      <c r="C681" s="1"/>
    </row>
    <row r="682" spans="2:3" hidden="1">
      <c r="B682" s="1"/>
      <c r="C682" s="1"/>
    </row>
    <row r="683" spans="2:3" hidden="1">
      <c r="B683" s="1"/>
      <c r="C683" s="1"/>
    </row>
    <row r="684" spans="2:3" hidden="1">
      <c r="B684" s="1"/>
      <c r="C684" s="1"/>
    </row>
    <row r="685" spans="2:3" hidden="1">
      <c r="B685" s="1"/>
      <c r="C685" s="1"/>
    </row>
    <row r="686" spans="2:3" hidden="1">
      <c r="B686" s="1"/>
      <c r="C686" s="1"/>
    </row>
    <row r="687" spans="2:3" hidden="1">
      <c r="B687" s="1"/>
      <c r="C687" s="1"/>
    </row>
    <row r="688" spans="2:3" hidden="1">
      <c r="B688" s="1"/>
      <c r="C688" s="1"/>
    </row>
    <row r="689" spans="2:3" hidden="1">
      <c r="B689" s="1"/>
      <c r="C689" s="1"/>
    </row>
    <row r="690" spans="2:3" hidden="1">
      <c r="B690" s="1"/>
      <c r="C690" s="1"/>
    </row>
    <row r="691" spans="2:3" hidden="1">
      <c r="B691" s="1"/>
      <c r="C691" s="1"/>
    </row>
    <row r="692" spans="2:3" hidden="1">
      <c r="B692" s="1"/>
      <c r="C692" s="1"/>
    </row>
    <row r="693" spans="2:3" hidden="1">
      <c r="B693" s="1"/>
      <c r="C693" s="1"/>
    </row>
    <row r="694" spans="2:3" hidden="1">
      <c r="B694" s="1"/>
      <c r="C694" s="1"/>
    </row>
    <row r="695" spans="2:3" hidden="1">
      <c r="B695" s="1"/>
      <c r="C695" s="1"/>
    </row>
    <row r="696" spans="2:3" hidden="1">
      <c r="B696" s="1"/>
      <c r="C696" s="1"/>
    </row>
    <row r="697" spans="2:3" hidden="1">
      <c r="B697" s="1"/>
      <c r="C697" s="1"/>
    </row>
    <row r="698" spans="2:3" hidden="1">
      <c r="B698" s="1"/>
      <c r="C698" s="1"/>
    </row>
    <row r="699" spans="2:3" hidden="1">
      <c r="B699" s="1"/>
      <c r="C699" s="1"/>
    </row>
    <row r="700" spans="2:3" hidden="1">
      <c r="B700" s="1"/>
      <c r="C700" s="1"/>
    </row>
    <row r="701" spans="2:3" hidden="1">
      <c r="B701" s="1"/>
      <c r="C701" s="1"/>
    </row>
    <row r="702" spans="2:3" hidden="1">
      <c r="B702" s="1"/>
      <c r="C702" s="1"/>
    </row>
    <row r="703" spans="2:3" hidden="1">
      <c r="B703" s="1"/>
      <c r="C703" s="1"/>
    </row>
    <row r="704" spans="2:3" hidden="1">
      <c r="B704" s="1"/>
      <c r="C704" s="1"/>
    </row>
    <row r="705" spans="2:3" hidden="1">
      <c r="B705" s="1"/>
      <c r="C705" s="1"/>
    </row>
    <row r="706" spans="2:3" hidden="1">
      <c r="B706" s="1"/>
      <c r="C706" s="1"/>
    </row>
    <row r="707" spans="2:3" hidden="1">
      <c r="B707" s="1"/>
      <c r="C707" s="1"/>
    </row>
    <row r="708" spans="2:3" hidden="1">
      <c r="B708" s="1"/>
      <c r="C708" s="1"/>
    </row>
    <row r="709" spans="2:3" hidden="1">
      <c r="B709" s="1"/>
      <c r="C709" s="1"/>
    </row>
    <row r="710" spans="2:3" hidden="1">
      <c r="B710" s="1"/>
      <c r="C710" s="1"/>
    </row>
    <row r="711" spans="2:3" hidden="1">
      <c r="B711" s="1"/>
      <c r="C711" s="1"/>
    </row>
    <row r="712" spans="2:3" hidden="1">
      <c r="B712" s="1"/>
      <c r="C712" s="1"/>
    </row>
    <row r="713" spans="2:3" hidden="1">
      <c r="B713" s="1"/>
      <c r="C713" s="1"/>
    </row>
    <row r="714" spans="2:3" hidden="1">
      <c r="B714" s="1"/>
      <c r="C714" s="1"/>
    </row>
    <row r="715" spans="2:3" hidden="1">
      <c r="B715" s="1"/>
      <c r="C715" s="1"/>
    </row>
    <row r="716" spans="2:3" hidden="1">
      <c r="B716" s="1"/>
      <c r="C716" s="1"/>
    </row>
    <row r="717" spans="2:3" hidden="1">
      <c r="B717" s="1"/>
      <c r="C717" s="1"/>
    </row>
    <row r="718" spans="2:3" hidden="1">
      <c r="B718" s="1"/>
      <c r="C718" s="1"/>
    </row>
    <row r="719" spans="2:3" hidden="1">
      <c r="B719" s="1"/>
      <c r="C719" s="1"/>
    </row>
    <row r="720" spans="2:3" hidden="1">
      <c r="B720" s="1"/>
      <c r="C720" s="1"/>
    </row>
    <row r="721" spans="2:3" hidden="1">
      <c r="B721" s="1"/>
      <c r="C721" s="1"/>
    </row>
    <row r="722" spans="2:3" hidden="1">
      <c r="B722" s="1"/>
      <c r="C722" s="1"/>
    </row>
    <row r="723" spans="2:3" hidden="1">
      <c r="B723" s="1"/>
      <c r="C723" s="1"/>
    </row>
    <row r="724" spans="2:3" hidden="1">
      <c r="B724" s="1"/>
      <c r="C724" s="1"/>
    </row>
    <row r="725" spans="2:3" hidden="1">
      <c r="B725" s="1"/>
      <c r="C725" s="1"/>
    </row>
    <row r="726" spans="2:3" hidden="1">
      <c r="B726" s="1"/>
      <c r="C726" s="1"/>
    </row>
    <row r="727" spans="2:3" hidden="1">
      <c r="B727" s="1"/>
      <c r="C727" s="1"/>
    </row>
    <row r="728" spans="2:3" hidden="1">
      <c r="B728" s="1"/>
      <c r="C728" s="1"/>
    </row>
    <row r="729" spans="2:3" hidden="1">
      <c r="B729" s="1"/>
      <c r="C729" s="1"/>
    </row>
    <row r="730" spans="2:3" hidden="1">
      <c r="B730" s="1"/>
      <c r="C730" s="1"/>
    </row>
    <row r="731" spans="2:3" hidden="1">
      <c r="B731" s="1"/>
      <c r="C731" s="1"/>
    </row>
    <row r="732" spans="2:3" hidden="1">
      <c r="B732" s="1"/>
      <c r="C732" s="1"/>
    </row>
    <row r="733" spans="2:3" hidden="1">
      <c r="B733" s="1"/>
      <c r="C733" s="1"/>
    </row>
    <row r="734" spans="2:3" hidden="1">
      <c r="B734" s="1"/>
      <c r="C734" s="1"/>
    </row>
    <row r="735" spans="2:3" hidden="1">
      <c r="B735" s="1"/>
      <c r="C735" s="1"/>
    </row>
    <row r="736" spans="2:3" hidden="1">
      <c r="B736" s="1"/>
      <c r="C736" s="1"/>
    </row>
    <row r="737" spans="2:3" hidden="1">
      <c r="B737" s="1"/>
      <c r="C737" s="1"/>
    </row>
    <row r="738" spans="2:3" hidden="1">
      <c r="B738" s="1"/>
      <c r="C738" s="1"/>
    </row>
    <row r="739" spans="2:3" hidden="1">
      <c r="B739" s="1"/>
      <c r="C739" s="1"/>
    </row>
    <row r="740" spans="2:3" hidden="1">
      <c r="B740" s="1"/>
      <c r="C740" s="1"/>
    </row>
    <row r="741" spans="2:3" hidden="1">
      <c r="B741" s="1"/>
      <c r="C741" s="1"/>
    </row>
    <row r="742" spans="2:3" hidden="1">
      <c r="B742" s="1"/>
      <c r="C742" s="1"/>
    </row>
    <row r="743" spans="2:3" hidden="1">
      <c r="B743" s="1"/>
      <c r="C743" s="1"/>
    </row>
    <row r="744" spans="2:3" hidden="1">
      <c r="B744" s="1"/>
      <c r="C744" s="1"/>
    </row>
    <row r="745" spans="2:3" hidden="1">
      <c r="B745" s="1"/>
      <c r="C745" s="1"/>
    </row>
    <row r="746" spans="2:3" hidden="1">
      <c r="B746" s="1"/>
      <c r="C746" s="1"/>
    </row>
    <row r="747" spans="2:3" hidden="1">
      <c r="B747" s="1"/>
      <c r="C747" s="1"/>
    </row>
    <row r="748" spans="2:3" hidden="1">
      <c r="B748" s="1"/>
      <c r="C748" s="1"/>
    </row>
    <row r="749" spans="2:3" hidden="1">
      <c r="B749" s="1"/>
      <c r="C749" s="1"/>
    </row>
    <row r="750" spans="2:3" hidden="1">
      <c r="B750" s="1"/>
      <c r="C750" s="1"/>
    </row>
    <row r="751" spans="2:3" hidden="1">
      <c r="B751" s="1"/>
      <c r="C751" s="1"/>
    </row>
    <row r="752" spans="2:3" hidden="1">
      <c r="B752" s="1"/>
      <c r="C752" s="1"/>
    </row>
    <row r="753" spans="2:3" hidden="1">
      <c r="B753" s="1"/>
      <c r="C753" s="1"/>
    </row>
    <row r="754" spans="2:3" hidden="1">
      <c r="B754" s="1"/>
      <c r="C754" s="1"/>
    </row>
    <row r="755" spans="2:3" hidden="1">
      <c r="B755" s="1"/>
      <c r="C755" s="1"/>
    </row>
    <row r="756" spans="2:3" hidden="1">
      <c r="B756" s="1"/>
      <c r="C756" s="1"/>
    </row>
    <row r="757" spans="2:3" hidden="1">
      <c r="B757" s="1"/>
      <c r="C757" s="1"/>
    </row>
    <row r="758" spans="2:3" hidden="1">
      <c r="B758" s="1"/>
      <c r="C758" s="1"/>
    </row>
    <row r="759" spans="2:3" hidden="1">
      <c r="B759" s="1"/>
      <c r="C759" s="1"/>
    </row>
    <row r="760" spans="2:3" hidden="1">
      <c r="B760" s="1"/>
      <c r="C760" s="1"/>
    </row>
    <row r="761" spans="2:3" hidden="1">
      <c r="B761" s="1"/>
      <c r="C761" s="1"/>
    </row>
    <row r="762" spans="2:3" hidden="1">
      <c r="B762" s="1"/>
      <c r="C762" s="1"/>
    </row>
    <row r="763" spans="2:3" hidden="1">
      <c r="B763" s="1"/>
      <c r="C763" s="1"/>
    </row>
    <row r="764" spans="2:3" hidden="1">
      <c r="B764" s="1"/>
      <c r="C764" s="1"/>
    </row>
    <row r="765" spans="2:3" hidden="1">
      <c r="B765" s="1"/>
      <c r="C765" s="1"/>
    </row>
    <row r="766" spans="2:3" hidden="1">
      <c r="B766" s="1"/>
      <c r="C766" s="1"/>
    </row>
    <row r="767" spans="2:3" hidden="1">
      <c r="B767" s="1"/>
      <c r="C767" s="1"/>
    </row>
    <row r="768" spans="2:3" hidden="1">
      <c r="B768" s="1"/>
      <c r="C768" s="1"/>
    </row>
    <row r="769" spans="2:3" hidden="1">
      <c r="B769" s="1"/>
      <c r="C769" s="1"/>
    </row>
    <row r="770" spans="2:3" hidden="1">
      <c r="B770" s="1"/>
      <c r="C770" s="1"/>
    </row>
    <row r="771" spans="2:3" hidden="1">
      <c r="B771" s="1"/>
      <c r="C771" s="1"/>
    </row>
    <row r="772" spans="2:3" hidden="1">
      <c r="B772" s="1"/>
      <c r="C772" s="1"/>
    </row>
    <row r="773" spans="2:3" hidden="1">
      <c r="B773" s="1"/>
      <c r="C773" s="1"/>
    </row>
    <row r="774" spans="2:3" hidden="1">
      <c r="B774" s="1"/>
      <c r="C774" s="1"/>
    </row>
    <row r="775" spans="2:3" hidden="1">
      <c r="B775" s="1"/>
      <c r="C775" s="1"/>
    </row>
    <row r="776" spans="2:3" hidden="1">
      <c r="B776" s="1"/>
      <c r="C776" s="1"/>
    </row>
    <row r="777" spans="2:3" hidden="1">
      <c r="B777" s="1"/>
      <c r="C777" s="1"/>
    </row>
    <row r="778" spans="2:3" hidden="1">
      <c r="B778" s="1"/>
      <c r="C778" s="1"/>
    </row>
    <row r="779" spans="2:3" hidden="1">
      <c r="B779" s="1"/>
      <c r="C779" s="1"/>
    </row>
    <row r="780" spans="2:3" hidden="1">
      <c r="B780" s="1"/>
      <c r="C780" s="1"/>
    </row>
    <row r="781" spans="2:3" hidden="1">
      <c r="B781" s="1"/>
      <c r="C781" s="1"/>
    </row>
    <row r="782" spans="2:3" hidden="1">
      <c r="B782" s="1"/>
      <c r="C782" s="1"/>
    </row>
    <row r="783" spans="2:3" hidden="1">
      <c r="B783" s="1"/>
      <c r="C783" s="1"/>
    </row>
    <row r="784" spans="2:3" hidden="1">
      <c r="B784" s="1"/>
      <c r="C784" s="1"/>
    </row>
    <row r="785" spans="2:3" hidden="1">
      <c r="B785" s="1"/>
      <c r="C785" s="1"/>
    </row>
    <row r="786" spans="2:3" hidden="1">
      <c r="B786" s="1"/>
      <c r="C786" s="1"/>
    </row>
    <row r="787" spans="2:3" hidden="1">
      <c r="B787" s="1"/>
      <c r="C787" s="1"/>
    </row>
    <row r="788" spans="2:3" hidden="1">
      <c r="B788" s="1"/>
      <c r="C788" s="1"/>
    </row>
    <row r="789" spans="2:3" hidden="1">
      <c r="B789" s="1"/>
      <c r="C789" s="1"/>
    </row>
    <row r="790" spans="2:3" hidden="1">
      <c r="B790" s="1"/>
      <c r="C790" s="1"/>
    </row>
    <row r="791" spans="2:3" hidden="1">
      <c r="B791" s="1"/>
      <c r="C791" s="1"/>
    </row>
    <row r="792" spans="2:3" hidden="1">
      <c r="B792" s="1"/>
      <c r="C792" s="1"/>
    </row>
    <row r="793" spans="2:3" hidden="1">
      <c r="B793" s="1"/>
      <c r="C793" s="1"/>
    </row>
    <row r="794" spans="2:3" hidden="1">
      <c r="B794" s="1"/>
      <c r="C794" s="1"/>
    </row>
    <row r="795" spans="2:3" hidden="1">
      <c r="B795" s="1"/>
      <c r="C795" s="1"/>
    </row>
    <row r="796" spans="2:3" hidden="1">
      <c r="B796" s="1"/>
      <c r="C796" s="1"/>
    </row>
    <row r="797" spans="2:3" hidden="1">
      <c r="B797" s="1"/>
      <c r="C797" s="1"/>
    </row>
    <row r="798" spans="2:3" hidden="1">
      <c r="B798" s="1"/>
      <c r="C798" s="1"/>
    </row>
    <row r="799" spans="2:3" hidden="1">
      <c r="B799" s="1"/>
      <c r="C799" s="1"/>
    </row>
    <row r="800" spans="2:3" hidden="1">
      <c r="B800" s="1"/>
      <c r="C800" s="1"/>
    </row>
    <row r="801" spans="2:3" hidden="1">
      <c r="B801" s="1"/>
      <c r="C801" s="1"/>
    </row>
    <row r="802" spans="2:3" hidden="1">
      <c r="B802" s="1"/>
      <c r="C802" s="1"/>
    </row>
    <row r="803" spans="2:3" hidden="1">
      <c r="B803" s="1"/>
      <c r="C803" s="1"/>
    </row>
    <row r="804" spans="2:3" hidden="1">
      <c r="B804" s="1"/>
      <c r="C804" s="1"/>
    </row>
    <row r="805" spans="2:3" hidden="1">
      <c r="B805" s="1"/>
      <c r="C805" s="1"/>
    </row>
    <row r="806" spans="2:3" hidden="1">
      <c r="B806" s="1"/>
      <c r="C806" s="1"/>
    </row>
    <row r="807" spans="2:3" hidden="1">
      <c r="B807" s="1"/>
      <c r="C807" s="1"/>
    </row>
    <row r="808" spans="2:3" hidden="1">
      <c r="B808" s="1"/>
      <c r="C808" s="1"/>
    </row>
    <row r="809" spans="2:3" hidden="1">
      <c r="B809" s="1"/>
      <c r="C809" s="1"/>
    </row>
    <row r="810" spans="2:3" hidden="1">
      <c r="B810" s="1"/>
      <c r="C810" s="1"/>
    </row>
    <row r="811" spans="2:3" hidden="1">
      <c r="B811" s="1"/>
      <c r="C811" s="1"/>
    </row>
    <row r="812" spans="2:3" hidden="1">
      <c r="B812" s="1"/>
      <c r="C812" s="1"/>
    </row>
    <row r="813" spans="2:3" hidden="1">
      <c r="B813" s="1"/>
      <c r="C813" s="1"/>
    </row>
    <row r="814" spans="2:3" hidden="1">
      <c r="B814" s="1"/>
      <c r="C814" s="1"/>
    </row>
    <row r="815" spans="2:3" hidden="1">
      <c r="B815" s="1"/>
      <c r="C815" s="1"/>
    </row>
    <row r="816" spans="2:3" hidden="1">
      <c r="B816" s="1"/>
      <c r="C816" s="1"/>
    </row>
    <row r="817" spans="2:3" hidden="1">
      <c r="B817" s="1"/>
      <c r="C817" s="1"/>
    </row>
    <row r="818" spans="2:3" hidden="1">
      <c r="B818" s="1"/>
      <c r="C818" s="1"/>
    </row>
    <row r="819" spans="2:3" hidden="1">
      <c r="B819" s="1"/>
      <c r="C819" s="1"/>
    </row>
    <row r="820" spans="2:3" hidden="1">
      <c r="B820" s="1"/>
      <c r="C820" s="1"/>
    </row>
    <row r="821" spans="2:3" hidden="1">
      <c r="B821" s="1"/>
      <c r="C821" s="1"/>
    </row>
    <row r="822" spans="2:3" hidden="1">
      <c r="B822" s="1"/>
      <c r="C822" s="1"/>
    </row>
    <row r="823" spans="2:3" hidden="1">
      <c r="B823" s="1"/>
      <c r="C823" s="1"/>
    </row>
    <row r="824" spans="2:3" hidden="1">
      <c r="B824" s="1"/>
      <c r="C824" s="1"/>
    </row>
    <row r="825" spans="2:3" hidden="1">
      <c r="B825" s="1"/>
      <c r="C825" s="1"/>
    </row>
    <row r="826" spans="2:3" hidden="1">
      <c r="B826" s="1"/>
      <c r="C826" s="1"/>
    </row>
    <row r="827" spans="2:3" hidden="1">
      <c r="B827" s="1"/>
      <c r="C827" s="1"/>
    </row>
    <row r="828" spans="2:3" hidden="1">
      <c r="B828" s="1"/>
      <c r="C828" s="1"/>
    </row>
    <row r="829" spans="2:3" hidden="1">
      <c r="B829" s="1"/>
      <c r="C829" s="1"/>
    </row>
    <row r="830" spans="2:3" hidden="1">
      <c r="B830" s="1"/>
      <c r="C830" s="1"/>
    </row>
    <row r="831" spans="2:3" hidden="1">
      <c r="B831" s="1"/>
      <c r="C831" s="1"/>
    </row>
    <row r="832" spans="2:3" hidden="1">
      <c r="B832" s="1"/>
      <c r="C832" s="1"/>
    </row>
    <row r="833" spans="2:3" hidden="1">
      <c r="B833" s="1"/>
      <c r="C833" s="1"/>
    </row>
    <row r="834" spans="2:3" hidden="1">
      <c r="B834" s="1"/>
      <c r="C834" s="1"/>
    </row>
    <row r="835" spans="2:3" hidden="1">
      <c r="B835" s="1"/>
      <c r="C835" s="1"/>
    </row>
    <row r="836" spans="2:3" hidden="1">
      <c r="B836" s="1"/>
      <c r="C836" s="1"/>
    </row>
    <row r="837" spans="2:3" hidden="1">
      <c r="B837" s="1"/>
      <c r="C837" s="1"/>
    </row>
    <row r="838" spans="2:3" hidden="1">
      <c r="B838" s="1"/>
      <c r="C838" s="1"/>
    </row>
    <row r="839" spans="2:3" hidden="1">
      <c r="B839" s="1"/>
      <c r="C839" s="1"/>
    </row>
    <row r="840" spans="2:3" hidden="1">
      <c r="B840" s="1"/>
      <c r="C840" s="1"/>
    </row>
    <row r="841" spans="2:3" hidden="1">
      <c r="B841" s="1"/>
      <c r="C841" s="1"/>
    </row>
    <row r="842" spans="2:3" hidden="1">
      <c r="B842" s="1"/>
      <c r="C842" s="1"/>
    </row>
    <row r="843" spans="2:3" hidden="1">
      <c r="B843" s="1"/>
      <c r="C843" s="1"/>
    </row>
    <row r="844" spans="2:3" hidden="1">
      <c r="B844" s="1"/>
      <c r="C844" s="1"/>
    </row>
    <row r="845" spans="2:3" hidden="1">
      <c r="B845" s="1"/>
      <c r="C845" s="1"/>
    </row>
    <row r="846" spans="2:3" hidden="1">
      <c r="B846" s="1"/>
      <c r="C846" s="1"/>
    </row>
    <row r="847" spans="2:3" hidden="1">
      <c r="B847" s="1"/>
      <c r="C847" s="1"/>
    </row>
    <row r="848" spans="2:3" hidden="1">
      <c r="B848" s="1"/>
      <c r="C848" s="1"/>
    </row>
    <row r="849" spans="2:3" hidden="1">
      <c r="B849" s="1"/>
      <c r="C849" s="1"/>
    </row>
    <row r="850" spans="2:3" hidden="1">
      <c r="B850" s="1"/>
      <c r="C850" s="1"/>
    </row>
    <row r="851" spans="2:3" hidden="1">
      <c r="B851" s="1"/>
      <c r="C851" s="1"/>
    </row>
    <row r="852" spans="2:3" hidden="1">
      <c r="B852" s="1"/>
      <c r="C852" s="1"/>
    </row>
    <row r="853" spans="2:3" hidden="1">
      <c r="B853" s="1"/>
      <c r="C853" s="1"/>
    </row>
    <row r="854" spans="2:3" hidden="1">
      <c r="B854" s="1"/>
      <c r="C854" s="1"/>
    </row>
    <row r="855" spans="2:3" hidden="1">
      <c r="B855" s="1"/>
      <c r="C855" s="1"/>
    </row>
    <row r="856" spans="2:3" hidden="1">
      <c r="B856" s="1"/>
      <c r="C856" s="1"/>
    </row>
    <row r="857" spans="2:3" hidden="1">
      <c r="B857" s="1"/>
      <c r="C857" s="1"/>
    </row>
    <row r="858" spans="2:3" hidden="1">
      <c r="B858" s="1"/>
      <c r="C858" s="1"/>
    </row>
    <row r="859" spans="2:3" hidden="1">
      <c r="B859" s="1"/>
      <c r="C859" s="1"/>
    </row>
    <row r="860" spans="2:3" hidden="1">
      <c r="B860" s="1"/>
      <c r="C860" s="1"/>
    </row>
    <row r="861" spans="2:3" hidden="1">
      <c r="B861" s="1"/>
      <c r="C861" s="1"/>
    </row>
    <row r="862" spans="2:3" hidden="1">
      <c r="B862" s="1"/>
      <c r="C862" s="1"/>
    </row>
    <row r="863" spans="2:3" hidden="1">
      <c r="B863" s="1"/>
      <c r="C863" s="1"/>
    </row>
    <row r="864" spans="2:3" hidden="1">
      <c r="B864" s="1"/>
      <c r="C864" s="1"/>
    </row>
    <row r="865" spans="2:3" hidden="1">
      <c r="B865" s="1"/>
      <c r="C865" s="1"/>
    </row>
    <row r="866" spans="2:3" hidden="1">
      <c r="B866" s="1"/>
      <c r="C866" s="1"/>
    </row>
    <row r="867" spans="2:3" hidden="1">
      <c r="B867" s="1"/>
      <c r="C867" s="1"/>
    </row>
    <row r="868" spans="2:3" hidden="1">
      <c r="B868" s="1"/>
      <c r="C868" s="1"/>
    </row>
    <row r="869" spans="2:3" hidden="1">
      <c r="B869" s="1"/>
      <c r="C869" s="1"/>
    </row>
    <row r="870" spans="2:3" hidden="1">
      <c r="B870" s="1"/>
      <c r="C870" s="1"/>
    </row>
    <row r="871" spans="2:3" hidden="1">
      <c r="B871" s="1"/>
      <c r="C871" s="1"/>
    </row>
    <row r="872" spans="2:3" hidden="1">
      <c r="B872" s="1"/>
      <c r="C872" s="1"/>
    </row>
    <row r="873" spans="2:3" hidden="1">
      <c r="B873" s="1"/>
      <c r="C873" s="1"/>
    </row>
    <row r="874" spans="2:3" hidden="1">
      <c r="B874" s="1"/>
      <c r="C874" s="1"/>
    </row>
    <row r="875" spans="2:3" hidden="1">
      <c r="B875" s="1"/>
      <c r="C875" s="1"/>
    </row>
    <row r="10000" spans="52:52" hidden="1">
      <c r="AZ10000"/>
    </row>
  </sheetData>
  <sheetProtection sheet="1" objects="1" scenarios="1"/>
  <mergeCells count="1">
    <mergeCell ref="A5:Q5"/>
  </mergeCells>
  <phoneticPr fontId="3" type="noConversion"/>
  <dataValidations count="1">
    <dataValidation allowBlank="1" showInputMessage="1" showErrorMessage="1" sqref="M8:P8 M7 C1:C4 M1:M5 B5:C27 N1:P7 D1:H28 B30:H1048576 I1:L1048576 A1:A1048576 M30:M1048576 N9:P1048576 Q1:AY1048576 BA1:XFD1048576 AZ1:AZ9999 AZ10001:AZ1048576" xr:uid="{00000000-0002-0000-0200-000000000000}"/>
  </dataValidations>
  <pageMargins left="0" right="0" top="0.5" bottom="0.5" header="0" footer="0.25"/>
  <pageSetup paperSize="9" scale="46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85546875" style="2" customWidth="1"/>
    <col min="2" max="2" width="22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10.5703125" style="1" customWidth="1"/>
    <col min="17" max="17" width="22.7109375" style="1" customWidth="1"/>
    <col min="18" max="18" width="26.85546875" style="1" customWidth="1"/>
    <col min="19" max="19" width="25.42578125" style="1" customWidth="1"/>
    <col min="20" max="20" width="9.140625" style="1" hidden="1" customWidth="1"/>
    <col min="21" max="52" width="0" style="1" hidden="1" customWidth="1"/>
    <col min="53" max="16384" width="9.140625" style="1" hidden="1"/>
  </cols>
  <sheetData>
    <row r="1" spans="1:19">
      <c r="A1" s="36" t="s">
        <v>145</v>
      </c>
      <c r="B1" s="36" t="s" vm="1">
        <v>216</v>
      </c>
    </row>
    <row r="2" spans="1:19">
      <c r="A2" s="36" t="s">
        <v>144</v>
      </c>
      <c r="B2" s="36" t="s">
        <v>2867</v>
      </c>
    </row>
    <row r="3" spans="1:19">
      <c r="A3" s="36" t="s">
        <v>146</v>
      </c>
      <c r="B3" s="36" t="s">
        <v>2868</v>
      </c>
    </row>
    <row r="4" spans="1:19">
      <c r="A4" s="36" t="s">
        <v>147</v>
      </c>
      <c r="B4" s="36" t="s">
        <v>2869</v>
      </c>
    </row>
    <row r="5" spans="1:19" ht="18.75">
      <c r="A5" s="150" t="s">
        <v>90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4"/>
    </row>
    <row r="6" spans="1:19" s="3" customFormat="1">
      <c r="A6" s="138" t="s">
        <v>115</v>
      </c>
      <c r="B6" s="39" t="s">
        <v>46</v>
      </c>
      <c r="C6" s="39" t="s">
        <v>119</v>
      </c>
      <c r="D6" s="39" t="s">
        <v>176</v>
      </c>
      <c r="E6" s="39" t="s">
        <v>117</v>
      </c>
      <c r="F6" s="39" t="s">
        <v>68</v>
      </c>
      <c r="G6" s="39" t="s">
        <v>14</v>
      </c>
      <c r="H6" s="39" t="s">
        <v>69</v>
      </c>
      <c r="I6" s="39" t="s">
        <v>104</v>
      </c>
      <c r="J6" s="39" t="s">
        <v>17</v>
      </c>
      <c r="K6" s="39" t="s">
        <v>103</v>
      </c>
      <c r="L6" s="39" t="s">
        <v>16</v>
      </c>
      <c r="M6" s="39" t="s">
        <v>18</v>
      </c>
      <c r="N6" s="39" t="s">
        <v>193</v>
      </c>
      <c r="O6" s="39" t="s">
        <v>192</v>
      </c>
      <c r="P6" s="39" t="s">
        <v>64</v>
      </c>
      <c r="Q6" s="39" t="s">
        <v>61</v>
      </c>
      <c r="R6" s="39" t="s">
        <v>148</v>
      </c>
      <c r="S6" s="139" t="s">
        <v>150</v>
      </c>
    </row>
    <row r="7" spans="1:19" s="3" customFormat="1">
      <c r="A7" s="140" t="s">
        <v>3065</v>
      </c>
      <c r="B7" s="125" t="s">
        <v>3065</v>
      </c>
      <c r="C7" s="125" t="s">
        <v>3065</v>
      </c>
      <c r="D7" s="125" t="s">
        <v>3065</v>
      </c>
      <c r="E7" s="125" t="s">
        <v>3065</v>
      </c>
      <c r="F7" s="125" t="s">
        <v>3065</v>
      </c>
      <c r="G7" s="125" t="s">
        <v>3065</v>
      </c>
      <c r="H7" s="125" t="s">
        <v>3065</v>
      </c>
      <c r="I7" s="12" t="s">
        <v>21</v>
      </c>
      <c r="J7" s="12" t="s">
        <v>20</v>
      </c>
      <c r="K7" s="125" t="s">
        <v>3065</v>
      </c>
      <c r="L7" s="12" t="s">
        <v>19</v>
      </c>
      <c r="M7" s="12" t="s">
        <v>19</v>
      </c>
      <c r="N7" s="12" t="s">
        <v>200</v>
      </c>
      <c r="O7" s="125" t="s">
        <v>3065</v>
      </c>
      <c r="P7" s="12" t="s">
        <v>196</v>
      </c>
      <c r="Q7" s="12" t="s">
        <v>19</v>
      </c>
      <c r="R7" s="12" t="s">
        <v>19</v>
      </c>
      <c r="S7" s="48" t="s">
        <v>19</v>
      </c>
    </row>
    <row r="8" spans="1:19" s="4" customFormat="1" ht="20.25">
      <c r="A8" s="141" t="s">
        <v>3065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113</v>
      </c>
      <c r="Q8" s="14" t="s">
        <v>114</v>
      </c>
      <c r="R8" s="33" t="s">
        <v>151</v>
      </c>
      <c r="S8" s="47" t="s">
        <v>177</v>
      </c>
    </row>
    <row r="9" spans="1:19" s="4" customFormat="1" ht="20.25">
      <c r="A9" s="70" t="s">
        <v>47</v>
      </c>
      <c r="B9" s="128" t="s">
        <v>3065</v>
      </c>
      <c r="C9" s="128" t="s">
        <v>3065</v>
      </c>
      <c r="D9" s="128" t="s">
        <v>3065</v>
      </c>
      <c r="E9" s="128" t="s">
        <v>3065</v>
      </c>
      <c r="F9" s="128" t="s">
        <v>3065</v>
      </c>
      <c r="G9" s="128" t="s">
        <v>3065</v>
      </c>
      <c r="H9" s="128" t="s">
        <v>3065</v>
      </c>
      <c r="I9" s="128" t="s">
        <v>3065</v>
      </c>
      <c r="J9" s="128" t="s">
        <v>3065</v>
      </c>
      <c r="K9" s="128" t="s">
        <v>3065</v>
      </c>
      <c r="L9" s="128" t="s">
        <v>3065</v>
      </c>
      <c r="M9" s="128" t="s">
        <v>3065</v>
      </c>
      <c r="N9" s="128" t="s">
        <v>3065</v>
      </c>
      <c r="O9" s="128" t="s">
        <v>3065</v>
      </c>
      <c r="P9" s="72">
        <v>0</v>
      </c>
      <c r="Q9" s="128" t="s">
        <v>3065</v>
      </c>
      <c r="R9" s="73">
        <v>0</v>
      </c>
      <c r="S9" s="73">
        <v>0</v>
      </c>
    </row>
    <row r="10" spans="1:19">
      <c r="A10" s="142" t="s">
        <v>3065</v>
      </c>
      <c r="B10" s="129" t="s">
        <v>3065</v>
      </c>
      <c r="C10" s="129" t="s">
        <v>3065</v>
      </c>
      <c r="D10" s="129" t="s">
        <v>3065</v>
      </c>
      <c r="E10" s="129" t="s">
        <v>3065</v>
      </c>
      <c r="F10" s="129" t="s">
        <v>3065</v>
      </c>
      <c r="G10" s="129" t="s">
        <v>3065</v>
      </c>
      <c r="H10" s="129" t="s">
        <v>3065</v>
      </c>
      <c r="I10" s="129" t="s">
        <v>3065</v>
      </c>
      <c r="J10" s="129" t="s">
        <v>3065</v>
      </c>
      <c r="K10" s="129" t="s">
        <v>3065</v>
      </c>
      <c r="L10" s="129" t="s">
        <v>3065</v>
      </c>
      <c r="M10" s="129" t="s">
        <v>3065</v>
      </c>
      <c r="N10" s="129" t="s">
        <v>3065</v>
      </c>
      <c r="O10" s="129" t="s">
        <v>3065</v>
      </c>
      <c r="P10" s="129" t="s">
        <v>3065</v>
      </c>
      <c r="Q10" s="129" t="s">
        <v>3065</v>
      </c>
      <c r="R10" s="129" t="s">
        <v>3065</v>
      </c>
      <c r="S10" s="129" t="s">
        <v>3065</v>
      </c>
    </row>
    <row r="11" spans="1:19">
      <c r="A11" s="130" t="s">
        <v>3065</v>
      </c>
      <c r="B11" s="129" t="s">
        <v>3065</v>
      </c>
      <c r="C11" s="129" t="s">
        <v>3065</v>
      </c>
      <c r="D11" s="129" t="s">
        <v>3065</v>
      </c>
      <c r="E11" s="129" t="s">
        <v>3065</v>
      </c>
      <c r="F11" s="129" t="s">
        <v>3065</v>
      </c>
      <c r="G11" s="129" t="s">
        <v>3065</v>
      </c>
      <c r="H11" s="129" t="s">
        <v>3065</v>
      </c>
      <c r="I11" s="129" t="s">
        <v>3065</v>
      </c>
      <c r="J11" s="129" t="s">
        <v>3065</v>
      </c>
      <c r="K11" s="129" t="s">
        <v>3065</v>
      </c>
      <c r="L11" s="129" t="s">
        <v>3065</v>
      </c>
      <c r="M11" s="129" t="s">
        <v>3065</v>
      </c>
      <c r="N11" s="129" t="s">
        <v>3065</v>
      </c>
      <c r="O11" s="129" t="s">
        <v>3065</v>
      </c>
      <c r="P11" s="129" t="s">
        <v>3065</v>
      </c>
      <c r="Q11" s="129" t="s">
        <v>3065</v>
      </c>
      <c r="R11" s="129" t="s">
        <v>3065</v>
      </c>
      <c r="S11" s="129" t="s">
        <v>3065</v>
      </c>
    </row>
    <row r="12" spans="1:19">
      <c r="A12" s="129" t="s">
        <v>3065</v>
      </c>
      <c r="B12" s="129" t="s">
        <v>3065</v>
      </c>
      <c r="C12" s="129" t="s">
        <v>3065</v>
      </c>
      <c r="D12" s="129" t="s">
        <v>3065</v>
      </c>
      <c r="E12" s="129" t="s">
        <v>3065</v>
      </c>
      <c r="F12" s="129" t="s">
        <v>3065</v>
      </c>
      <c r="G12" s="129" t="s">
        <v>3065</v>
      </c>
      <c r="H12" s="129" t="s">
        <v>3065</v>
      </c>
      <c r="I12" s="129" t="s">
        <v>3065</v>
      </c>
      <c r="J12" s="129" t="s">
        <v>3065</v>
      </c>
      <c r="K12" s="129" t="s">
        <v>3065</v>
      </c>
      <c r="L12" s="129" t="s">
        <v>3065</v>
      </c>
      <c r="M12" s="129" t="s">
        <v>3065</v>
      </c>
      <c r="N12" s="129" t="s">
        <v>3065</v>
      </c>
      <c r="O12" s="129" t="s">
        <v>3065</v>
      </c>
      <c r="P12" s="129" t="s">
        <v>3065</v>
      </c>
      <c r="Q12" s="129" t="s">
        <v>3065</v>
      </c>
      <c r="R12" s="129" t="s">
        <v>3065</v>
      </c>
      <c r="S12" s="129" t="s">
        <v>3065</v>
      </c>
    </row>
    <row r="13" spans="1:19">
      <c r="A13" s="129" t="s">
        <v>3065</v>
      </c>
      <c r="B13" s="129" t="s">
        <v>3065</v>
      </c>
      <c r="C13" s="129" t="s">
        <v>3065</v>
      </c>
      <c r="D13" s="129" t="s">
        <v>3065</v>
      </c>
      <c r="E13" s="129" t="s">
        <v>3065</v>
      </c>
      <c r="F13" s="129" t="s">
        <v>3065</v>
      </c>
      <c r="G13" s="129" t="s">
        <v>3065</v>
      </c>
      <c r="H13" s="129" t="s">
        <v>3065</v>
      </c>
      <c r="I13" s="129" t="s">
        <v>3065</v>
      </c>
      <c r="J13" s="129" t="s">
        <v>3065</v>
      </c>
      <c r="K13" s="129" t="s">
        <v>3065</v>
      </c>
      <c r="L13" s="129" t="s">
        <v>3065</v>
      </c>
      <c r="M13" s="129" t="s">
        <v>3065</v>
      </c>
      <c r="N13" s="129" t="s">
        <v>3065</v>
      </c>
      <c r="O13" s="129" t="s">
        <v>3065</v>
      </c>
      <c r="P13" s="129" t="s">
        <v>3065</v>
      </c>
      <c r="Q13" s="129" t="s">
        <v>3065</v>
      </c>
      <c r="R13" s="129" t="s">
        <v>3065</v>
      </c>
      <c r="S13" s="129" t="s">
        <v>3065</v>
      </c>
    </row>
    <row r="14" spans="1:19">
      <c r="A14" s="129" t="s">
        <v>3065</v>
      </c>
      <c r="B14" s="129" t="s">
        <v>3065</v>
      </c>
      <c r="C14" s="129" t="s">
        <v>3065</v>
      </c>
      <c r="D14" s="129" t="s">
        <v>3065</v>
      </c>
      <c r="E14" s="129" t="s">
        <v>3065</v>
      </c>
      <c r="F14" s="129" t="s">
        <v>3065</v>
      </c>
      <c r="G14" s="129" t="s">
        <v>3065</v>
      </c>
      <c r="H14" s="129" t="s">
        <v>3065</v>
      </c>
      <c r="I14" s="129" t="s">
        <v>3065</v>
      </c>
      <c r="J14" s="129" t="s">
        <v>3065</v>
      </c>
      <c r="K14" s="129" t="s">
        <v>3065</v>
      </c>
      <c r="L14" s="129" t="s">
        <v>3065</v>
      </c>
      <c r="M14" s="129" t="s">
        <v>3065</v>
      </c>
      <c r="N14" s="129" t="s">
        <v>3065</v>
      </c>
      <c r="O14" s="129" t="s">
        <v>3065</v>
      </c>
      <c r="P14" s="129" t="s">
        <v>3065</v>
      </c>
      <c r="Q14" s="129" t="s">
        <v>3065</v>
      </c>
      <c r="R14" s="129" t="s">
        <v>3065</v>
      </c>
      <c r="S14" s="129" t="s">
        <v>3065</v>
      </c>
    </row>
    <row r="15" spans="1:19">
      <c r="A15" s="90" t="s">
        <v>208</v>
      </c>
      <c r="B15" s="129" t="s">
        <v>3065</v>
      </c>
      <c r="C15" s="129" t="s">
        <v>3065</v>
      </c>
      <c r="D15" s="129" t="s">
        <v>3065</v>
      </c>
      <c r="E15" s="129" t="s">
        <v>3065</v>
      </c>
      <c r="F15" s="129" t="s">
        <v>3065</v>
      </c>
      <c r="G15" s="129" t="s">
        <v>3065</v>
      </c>
      <c r="H15" s="129" t="s">
        <v>3065</v>
      </c>
      <c r="I15" s="129" t="s">
        <v>3065</v>
      </c>
      <c r="J15" s="129" t="s">
        <v>3065</v>
      </c>
      <c r="K15" s="129" t="s">
        <v>3065</v>
      </c>
      <c r="L15" s="129" t="s">
        <v>3065</v>
      </c>
      <c r="M15" s="129" t="s">
        <v>3065</v>
      </c>
      <c r="N15" s="129" t="s">
        <v>3065</v>
      </c>
      <c r="O15" s="129" t="s">
        <v>3065</v>
      </c>
      <c r="P15" s="129" t="s">
        <v>3065</v>
      </c>
      <c r="Q15" s="129" t="s">
        <v>3065</v>
      </c>
      <c r="R15" s="129" t="s">
        <v>3065</v>
      </c>
      <c r="S15" s="129" t="s">
        <v>3065</v>
      </c>
    </row>
    <row r="16" spans="1:19">
      <c r="A16" s="90" t="s">
        <v>112</v>
      </c>
      <c r="B16" s="129" t="s">
        <v>3065</v>
      </c>
      <c r="C16" s="129" t="s">
        <v>3065</v>
      </c>
      <c r="D16" s="129" t="s">
        <v>3065</v>
      </c>
      <c r="E16" s="129" t="s">
        <v>3065</v>
      </c>
      <c r="F16" s="129" t="s">
        <v>3065</v>
      </c>
      <c r="G16" s="129" t="s">
        <v>3065</v>
      </c>
      <c r="H16" s="129" t="s">
        <v>3065</v>
      </c>
      <c r="I16" s="129" t="s">
        <v>3065</v>
      </c>
      <c r="J16" s="129" t="s">
        <v>3065</v>
      </c>
      <c r="K16" s="129" t="s">
        <v>3065</v>
      </c>
      <c r="L16" s="129" t="s">
        <v>3065</v>
      </c>
      <c r="M16" s="129" t="s">
        <v>3065</v>
      </c>
      <c r="N16" s="129" t="s">
        <v>3065</v>
      </c>
      <c r="O16" s="129" t="s">
        <v>3065</v>
      </c>
      <c r="P16" s="129" t="s">
        <v>3065</v>
      </c>
      <c r="Q16" s="129" t="s">
        <v>3065</v>
      </c>
      <c r="R16" s="129" t="s">
        <v>3065</v>
      </c>
      <c r="S16" s="129" t="s">
        <v>3065</v>
      </c>
    </row>
    <row r="17" spans="1:19">
      <c r="A17" s="90" t="s">
        <v>191</v>
      </c>
      <c r="B17" s="129" t="s">
        <v>3065</v>
      </c>
      <c r="C17" s="129" t="s">
        <v>3065</v>
      </c>
      <c r="D17" s="129" t="s">
        <v>3065</v>
      </c>
      <c r="E17" s="129" t="s">
        <v>3065</v>
      </c>
      <c r="F17" s="129" t="s">
        <v>3065</v>
      </c>
      <c r="G17" s="129" t="s">
        <v>3065</v>
      </c>
      <c r="H17" s="129" t="s">
        <v>3065</v>
      </c>
      <c r="I17" s="129" t="s">
        <v>3065</v>
      </c>
      <c r="J17" s="129" t="s">
        <v>3065</v>
      </c>
      <c r="K17" s="129" t="s">
        <v>3065</v>
      </c>
      <c r="L17" s="129" t="s">
        <v>3065</v>
      </c>
      <c r="M17" s="129" t="s">
        <v>3065</v>
      </c>
      <c r="N17" s="129" t="s">
        <v>3065</v>
      </c>
      <c r="O17" s="129" t="s">
        <v>3065</v>
      </c>
      <c r="P17" s="129" t="s">
        <v>3065</v>
      </c>
      <c r="Q17" s="129" t="s">
        <v>3065</v>
      </c>
      <c r="R17" s="129" t="s">
        <v>3065</v>
      </c>
      <c r="S17" s="129" t="s">
        <v>3065</v>
      </c>
    </row>
    <row r="18" spans="1:19">
      <c r="A18" s="90" t="s">
        <v>199</v>
      </c>
      <c r="B18" s="129" t="s">
        <v>3065</v>
      </c>
      <c r="C18" s="129" t="s">
        <v>3065</v>
      </c>
      <c r="D18" s="129" t="s">
        <v>3065</v>
      </c>
      <c r="E18" s="129" t="s">
        <v>3065</v>
      </c>
      <c r="F18" s="129" t="s">
        <v>3065</v>
      </c>
      <c r="G18" s="129" t="s">
        <v>3065</v>
      </c>
      <c r="H18" s="129" t="s">
        <v>3065</v>
      </c>
      <c r="I18" s="129" t="s">
        <v>3065</v>
      </c>
      <c r="J18" s="129" t="s">
        <v>3065</v>
      </c>
      <c r="K18" s="129" t="s">
        <v>3065</v>
      </c>
      <c r="L18" s="129" t="s">
        <v>3065</v>
      </c>
      <c r="M18" s="129" t="s">
        <v>3065</v>
      </c>
      <c r="N18" s="129" t="s">
        <v>3065</v>
      </c>
      <c r="O18" s="129" t="s">
        <v>3065</v>
      </c>
      <c r="P18" s="129" t="s">
        <v>3065</v>
      </c>
      <c r="Q18" s="129" t="s">
        <v>3065</v>
      </c>
      <c r="R18" s="129" t="s">
        <v>3065</v>
      </c>
      <c r="S18" s="129" t="s">
        <v>3065</v>
      </c>
    </row>
    <row r="19" spans="1:19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  <row r="64" spans="1:19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</row>
    <row r="65" spans="1:19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</row>
    <row r="66" spans="1:19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</row>
    <row r="67" spans="1:19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</row>
    <row r="68" spans="1:19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</row>
    <row r="69" spans="1:19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</row>
    <row r="70" spans="1:19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1:19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</row>
    <row r="72" spans="1:19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1:19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  <row r="74" spans="1:19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</row>
    <row r="75" spans="1:19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</row>
    <row r="76" spans="1:19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</row>
    <row r="77" spans="1:19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</row>
    <row r="78" spans="1:19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</row>
    <row r="79" spans="1:19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</row>
    <row r="80" spans="1:19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</row>
    <row r="81" spans="1:19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</row>
    <row r="82" spans="1:19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</row>
    <row r="83" spans="1:19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</row>
    <row r="84" spans="1:19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</row>
    <row r="85" spans="1:19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</row>
    <row r="86" spans="1:19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</row>
    <row r="87" spans="1:19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</row>
    <row r="88" spans="1:19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</row>
    <row r="89" spans="1:19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</row>
    <row r="90" spans="1:19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</row>
    <row r="91" spans="1:19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</row>
    <row r="92" spans="1:19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</row>
    <row r="93" spans="1:19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</row>
    <row r="94" spans="1:19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</row>
    <row r="95" spans="1:19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</row>
    <row r="96" spans="1:19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</row>
    <row r="97" spans="1:19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</row>
    <row r="98" spans="1:19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</row>
    <row r="99" spans="1:19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</row>
    <row r="100" spans="1:19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</row>
    <row r="101" spans="1:19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</row>
    <row r="102" spans="1:19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</row>
    <row r="103" spans="1:19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</row>
    <row r="104" spans="1:19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</row>
    <row r="105" spans="1:19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</row>
    <row r="106" spans="1:19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</row>
    <row r="107" spans="1:19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</row>
    <row r="108" spans="1:19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</row>
    <row r="109" spans="1:19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</row>
    <row r="110" spans="1:19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</row>
    <row r="111" spans="1:19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</row>
    <row r="112" spans="1:19" hidden="1">
      <c r="B112" s="1"/>
      <c r="C112" s="1"/>
      <c r="D112" s="1"/>
      <c r="E112" s="1"/>
      <c r="F112" s="1"/>
    </row>
    <row r="113" spans="2:6" hidden="1">
      <c r="B113" s="1"/>
      <c r="C113" s="1"/>
      <c r="D113" s="1"/>
      <c r="E113" s="1"/>
      <c r="F113" s="1"/>
    </row>
    <row r="114" spans="2:6" hidden="1">
      <c r="B114" s="1"/>
      <c r="C114" s="1"/>
      <c r="D114" s="1"/>
      <c r="E114" s="1"/>
      <c r="F114" s="1"/>
    </row>
    <row r="115" spans="2:6" hidden="1">
      <c r="B115" s="1"/>
      <c r="C115" s="1"/>
      <c r="D115" s="1"/>
      <c r="E115" s="1"/>
      <c r="F115" s="1"/>
    </row>
    <row r="116" spans="2:6" hidden="1">
      <c r="B116" s="1"/>
      <c r="C116" s="1"/>
      <c r="D116" s="1"/>
      <c r="E116" s="1"/>
      <c r="F116" s="1"/>
    </row>
    <row r="117" spans="2:6" hidden="1">
      <c r="B117" s="1"/>
      <c r="C117" s="1"/>
      <c r="D117" s="1"/>
      <c r="E117" s="1"/>
      <c r="F117" s="1"/>
    </row>
    <row r="118" spans="2:6" hidden="1">
      <c r="B118" s="1"/>
      <c r="C118" s="1"/>
      <c r="D118" s="1"/>
      <c r="E118" s="1"/>
      <c r="F118" s="1"/>
    </row>
    <row r="119" spans="2:6" hidden="1">
      <c r="B119" s="1"/>
      <c r="C119" s="1"/>
      <c r="D119" s="1"/>
      <c r="E119" s="1"/>
      <c r="F119" s="1"/>
    </row>
    <row r="120" spans="2:6" hidden="1">
      <c r="B120" s="1"/>
      <c r="C120" s="1"/>
      <c r="D120" s="1"/>
      <c r="E120" s="1"/>
      <c r="F120" s="1"/>
    </row>
    <row r="121" spans="2:6" hidden="1">
      <c r="B121" s="1"/>
      <c r="C121" s="1"/>
      <c r="D121" s="1"/>
      <c r="E121" s="1"/>
      <c r="F121" s="1"/>
    </row>
    <row r="122" spans="2:6" hidden="1">
      <c r="B122" s="1"/>
      <c r="C122" s="1"/>
      <c r="D122" s="1"/>
      <c r="E122" s="1"/>
      <c r="F122" s="1"/>
    </row>
    <row r="123" spans="2:6" hidden="1">
      <c r="B123" s="1"/>
      <c r="C123" s="1"/>
      <c r="D123" s="1"/>
      <c r="E123" s="1"/>
      <c r="F123" s="1"/>
    </row>
    <row r="124" spans="2:6" hidden="1">
      <c r="B124" s="1"/>
      <c r="C124" s="1"/>
      <c r="D124" s="1"/>
      <c r="E124" s="1"/>
      <c r="F124" s="1"/>
    </row>
    <row r="125" spans="2:6" hidden="1">
      <c r="B125" s="1"/>
      <c r="C125" s="1"/>
      <c r="D125" s="1"/>
      <c r="E125" s="1"/>
      <c r="F125" s="1"/>
    </row>
    <row r="126" spans="2:6" hidden="1">
      <c r="B126" s="1"/>
      <c r="C126" s="1"/>
      <c r="D126" s="1"/>
      <c r="E126" s="1"/>
      <c r="F126" s="1"/>
    </row>
    <row r="127" spans="2:6" hidden="1">
      <c r="B127" s="1"/>
      <c r="C127" s="1"/>
      <c r="D127" s="1"/>
      <c r="E127" s="1"/>
      <c r="F127" s="1"/>
    </row>
    <row r="128" spans="2:6" hidden="1">
      <c r="B128" s="1"/>
      <c r="C128" s="1"/>
      <c r="D128" s="1"/>
      <c r="E128" s="1"/>
      <c r="F128" s="1"/>
    </row>
    <row r="129" spans="2:6" hidden="1">
      <c r="B129" s="1"/>
      <c r="C129" s="1"/>
      <c r="D129" s="1"/>
      <c r="E129" s="1"/>
      <c r="F129" s="1"/>
    </row>
    <row r="130" spans="2:6" hidden="1">
      <c r="B130" s="1"/>
      <c r="C130" s="1"/>
      <c r="D130" s="1"/>
      <c r="E130" s="1"/>
      <c r="F130" s="1"/>
    </row>
    <row r="131" spans="2:6" hidden="1">
      <c r="B131" s="1"/>
      <c r="C131" s="1"/>
      <c r="D131" s="1"/>
      <c r="E131" s="1"/>
      <c r="F131" s="1"/>
    </row>
    <row r="132" spans="2:6" hidden="1">
      <c r="B132" s="1"/>
      <c r="C132" s="1"/>
      <c r="D132" s="1"/>
      <c r="E132" s="1"/>
      <c r="F132" s="1"/>
    </row>
    <row r="133" spans="2:6" hidden="1">
      <c r="B133" s="1"/>
      <c r="C133" s="1"/>
      <c r="D133" s="1"/>
      <c r="E133" s="1"/>
      <c r="F133" s="1"/>
    </row>
    <row r="134" spans="2:6" hidden="1">
      <c r="B134" s="1"/>
      <c r="C134" s="1"/>
      <c r="D134" s="1"/>
      <c r="E134" s="1"/>
      <c r="F134" s="1"/>
    </row>
    <row r="135" spans="2:6" hidden="1">
      <c r="B135" s="1"/>
      <c r="C135" s="1"/>
      <c r="D135" s="1"/>
      <c r="E135" s="1"/>
      <c r="F135" s="1"/>
    </row>
    <row r="136" spans="2:6" hidden="1">
      <c r="B136" s="1"/>
      <c r="C136" s="1"/>
      <c r="D136" s="1"/>
      <c r="E136" s="1"/>
      <c r="F136" s="1"/>
    </row>
    <row r="137" spans="2:6" hidden="1">
      <c r="B137" s="1"/>
      <c r="C137" s="1"/>
      <c r="D137" s="1"/>
      <c r="E137" s="1"/>
      <c r="F137" s="1"/>
    </row>
    <row r="138" spans="2:6" hidden="1">
      <c r="B138" s="1"/>
      <c r="C138" s="1"/>
      <c r="D138" s="1"/>
      <c r="E138" s="1"/>
      <c r="F138" s="1"/>
    </row>
    <row r="139" spans="2:6" hidden="1">
      <c r="B139" s="1"/>
      <c r="C139" s="1"/>
      <c r="D139" s="1"/>
      <c r="E139" s="1"/>
      <c r="F139" s="1"/>
    </row>
    <row r="140" spans="2:6" hidden="1">
      <c r="B140" s="1"/>
      <c r="C140" s="1"/>
      <c r="D140" s="1"/>
      <c r="E140" s="1"/>
      <c r="F140" s="1"/>
    </row>
    <row r="141" spans="2:6" hidden="1">
      <c r="B141" s="1"/>
      <c r="C141" s="1"/>
      <c r="D141" s="1"/>
      <c r="E141" s="1"/>
      <c r="F141" s="1"/>
    </row>
    <row r="142" spans="2:6" hidden="1">
      <c r="B142" s="1"/>
      <c r="C142" s="1"/>
      <c r="D142" s="1"/>
      <c r="E142" s="1"/>
      <c r="F142" s="1"/>
    </row>
    <row r="143" spans="2:6" hidden="1">
      <c r="B143" s="1"/>
      <c r="C143" s="1"/>
      <c r="D143" s="1"/>
      <c r="E143" s="1"/>
      <c r="F143" s="1"/>
    </row>
    <row r="144" spans="2:6" hidden="1">
      <c r="B144" s="1"/>
      <c r="C144" s="1"/>
      <c r="D144" s="1"/>
      <c r="E144" s="1"/>
      <c r="F144" s="1"/>
    </row>
    <row r="145" spans="2:6" hidden="1">
      <c r="B145" s="1"/>
      <c r="C145" s="1"/>
      <c r="D145" s="1"/>
      <c r="E145" s="1"/>
      <c r="F145" s="1"/>
    </row>
    <row r="146" spans="2:6" hidden="1">
      <c r="B146" s="1"/>
      <c r="C146" s="1"/>
      <c r="D146" s="1"/>
      <c r="E146" s="1"/>
      <c r="F146" s="1"/>
    </row>
    <row r="147" spans="2:6" hidden="1">
      <c r="B147" s="1"/>
      <c r="C147" s="1"/>
      <c r="D147" s="1"/>
      <c r="E147" s="1"/>
      <c r="F147" s="1"/>
    </row>
    <row r="148" spans="2:6" hidden="1">
      <c r="B148" s="1"/>
      <c r="C148" s="1"/>
      <c r="D148" s="1"/>
      <c r="E148" s="1"/>
      <c r="F148" s="1"/>
    </row>
    <row r="149" spans="2:6" hidden="1">
      <c r="B149" s="1"/>
      <c r="C149" s="1"/>
      <c r="D149" s="1"/>
      <c r="E149" s="1"/>
      <c r="F149" s="1"/>
    </row>
    <row r="150" spans="2:6" hidden="1">
      <c r="B150" s="1"/>
      <c r="C150" s="1"/>
      <c r="D150" s="1"/>
      <c r="E150" s="1"/>
      <c r="F150" s="1"/>
    </row>
    <row r="151" spans="2:6" hidden="1">
      <c r="B151" s="1"/>
      <c r="C151" s="1"/>
      <c r="D151" s="1"/>
      <c r="E151" s="1"/>
      <c r="F151" s="1"/>
    </row>
    <row r="152" spans="2:6" hidden="1">
      <c r="B152" s="1"/>
      <c r="C152" s="1"/>
      <c r="D152" s="1"/>
      <c r="E152" s="1"/>
      <c r="F152" s="1"/>
    </row>
    <row r="153" spans="2:6" hidden="1">
      <c r="B153" s="1"/>
      <c r="C153" s="1"/>
      <c r="D153" s="1"/>
      <c r="E153" s="1"/>
      <c r="F153" s="1"/>
    </row>
    <row r="154" spans="2:6" hidden="1">
      <c r="B154" s="1"/>
      <c r="C154" s="1"/>
      <c r="D154" s="1"/>
      <c r="E154" s="1"/>
      <c r="F154" s="1"/>
    </row>
    <row r="155" spans="2:6" hidden="1">
      <c r="B155" s="1"/>
      <c r="C155" s="1"/>
      <c r="D155" s="1"/>
      <c r="E155" s="1"/>
      <c r="F155" s="1"/>
    </row>
    <row r="156" spans="2:6" hidden="1">
      <c r="B156" s="1"/>
      <c r="C156" s="1"/>
      <c r="D156" s="1"/>
      <c r="E156" s="1"/>
      <c r="F156" s="1"/>
    </row>
    <row r="157" spans="2:6" hidden="1">
      <c r="B157" s="1"/>
      <c r="C157" s="1"/>
      <c r="D157" s="1"/>
      <c r="E157" s="1"/>
      <c r="F157" s="1"/>
    </row>
    <row r="158" spans="2:6" hidden="1">
      <c r="B158" s="1"/>
      <c r="C158" s="1"/>
      <c r="D158" s="1"/>
      <c r="E158" s="1"/>
      <c r="F158" s="1"/>
    </row>
    <row r="159" spans="2:6" hidden="1">
      <c r="B159" s="1"/>
      <c r="C159" s="1"/>
      <c r="D159" s="1"/>
      <c r="E159" s="1"/>
      <c r="F159" s="1"/>
    </row>
    <row r="160" spans="2:6" hidden="1">
      <c r="B160" s="1"/>
      <c r="C160" s="1"/>
      <c r="D160" s="1"/>
      <c r="E160" s="1"/>
      <c r="F160" s="1"/>
    </row>
    <row r="161" spans="2:6" hidden="1">
      <c r="B161" s="1"/>
      <c r="C161" s="1"/>
      <c r="D161" s="1"/>
      <c r="E161" s="1"/>
      <c r="F161" s="1"/>
    </row>
    <row r="162" spans="2:6" hidden="1">
      <c r="B162" s="1"/>
      <c r="C162" s="1"/>
      <c r="D162" s="1"/>
      <c r="E162" s="1"/>
      <c r="F162" s="1"/>
    </row>
    <row r="163" spans="2:6" hidden="1">
      <c r="B163" s="1"/>
      <c r="C163" s="1"/>
      <c r="D163" s="1"/>
      <c r="E163" s="1"/>
      <c r="F163" s="1"/>
    </row>
    <row r="164" spans="2:6" hidden="1">
      <c r="B164" s="1"/>
      <c r="C164" s="1"/>
      <c r="D164" s="1"/>
      <c r="E164" s="1"/>
      <c r="F164" s="1"/>
    </row>
    <row r="165" spans="2:6" hidden="1">
      <c r="B165" s="1"/>
      <c r="C165" s="1"/>
      <c r="D165" s="1"/>
      <c r="E165" s="1"/>
      <c r="F165" s="1"/>
    </row>
    <row r="166" spans="2:6" hidden="1">
      <c r="B166" s="1"/>
      <c r="C166" s="1"/>
      <c r="D166" s="1"/>
      <c r="E166" s="1"/>
      <c r="F166" s="1"/>
    </row>
    <row r="167" spans="2:6" hidden="1">
      <c r="B167" s="1"/>
      <c r="C167" s="1"/>
      <c r="D167" s="1"/>
      <c r="E167" s="1"/>
      <c r="F167" s="1"/>
    </row>
    <row r="168" spans="2:6" hidden="1">
      <c r="B168" s="1"/>
      <c r="C168" s="1"/>
      <c r="D168" s="1"/>
      <c r="E168" s="1"/>
      <c r="F168" s="1"/>
    </row>
    <row r="169" spans="2:6" hidden="1">
      <c r="B169" s="1"/>
      <c r="C169" s="1"/>
      <c r="D169" s="1"/>
      <c r="E169" s="1"/>
      <c r="F169" s="1"/>
    </row>
    <row r="170" spans="2:6" hidden="1">
      <c r="B170" s="1"/>
      <c r="C170" s="1"/>
      <c r="D170" s="1"/>
      <c r="E170" s="1"/>
      <c r="F170" s="1"/>
    </row>
    <row r="171" spans="2:6" hidden="1">
      <c r="B171" s="1"/>
      <c r="C171" s="1"/>
      <c r="D171" s="1"/>
      <c r="E171" s="1"/>
      <c r="F171" s="1"/>
    </row>
    <row r="172" spans="2:6" hidden="1">
      <c r="B172" s="1"/>
      <c r="C172" s="1"/>
      <c r="D172" s="1"/>
      <c r="E172" s="1"/>
      <c r="F172" s="1"/>
    </row>
    <row r="173" spans="2:6" hidden="1">
      <c r="B173" s="1"/>
      <c r="C173" s="1"/>
      <c r="D173" s="1"/>
      <c r="E173" s="1"/>
      <c r="F173" s="1"/>
    </row>
    <row r="174" spans="2:6" hidden="1">
      <c r="B174" s="1"/>
      <c r="C174" s="1"/>
      <c r="D174" s="1"/>
      <c r="E174" s="1"/>
      <c r="F174" s="1"/>
    </row>
    <row r="175" spans="2:6" hidden="1">
      <c r="B175" s="1"/>
      <c r="C175" s="1"/>
      <c r="D175" s="1"/>
      <c r="E175" s="1"/>
      <c r="F175" s="1"/>
    </row>
    <row r="176" spans="2:6" hidden="1">
      <c r="B176" s="1"/>
      <c r="C176" s="1"/>
      <c r="D176" s="1"/>
      <c r="E176" s="1"/>
      <c r="F176" s="1"/>
    </row>
    <row r="177" spans="2:6" hidden="1">
      <c r="B177" s="1"/>
      <c r="C177" s="1"/>
      <c r="D177" s="1"/>
      <c r="E177" s="1"/>
      <c r="F177" s="1"/>
    </row>
    <row r="178" spans="2:6" hidden="1">
      <c r="B178" s="1"/>
      <c r="C178" s="1"/>
      <c r="D178" s="1"/>
      <c r="E178" s="1"/>
      <c r="F178" s="1"/>
    </row>
    <row r="179" spans="2:6" hidden="1">
      <c r="B179" s="1"/>
      <c r="C179" s="1"/>
      <c r="D179" s="1"/>
      <c r="E179" s="1"/>
      <c r="F179" s="1"/>
    </row>
    <row r="180" spans="2:6" hidden="1">
      <c r="B180" s="1"/>
      <c r="C180" s="1"/>
      <c r="D180" s="1"/>
      <c r="E180" s="1"/>
      <c r="F180" s="1"/>
    </row>
    <row r="181" spans="2:6" hidden="1">
      <c r="B181" s="1"/>
      <c r="C181" s="1"/>
      <c r="D181" s="1"/>
      <c r="E181" s="1"/>
      <c r="F181" s="1"/>
    </row>
    <row r="182" spans="2:6" hidden="1">
      <c r="B182" s="1"/>
      <c r="C182" s="1"/>
      <c r="D182" s="1"/>
      <c r="E182" s="1"/>
      <c r="F182" s="1"/>
    </row>
    <row r="183" spans="2:6" hidden="1">
      <c r="B183" s="1"/>
      <c r="C183" s="1"/>
      <c r="D183" s="1"/>
      <c r="E183" s="1"/>
      <c r="F183" s="1"/>
    </row>
    <row r="184" spans="2:6" hidden="1">
      <c r="B184" s="1"/>
      <c r="C184" s="1"/>
      <c r="D184" s="1"/>
      <c r="E184" s="1"/>
      <c r="F184" s="1"/>
    </row>
    <row r="185" spans="2:6" hidden="1">
      <c r="B185" s="1"/>
      <c r="C185" s="1"/>
      <c r="D185" s="1"/>
      <c r="E185" s="1"/>
      <c r="F185" s="1"/>
    </row>
    <row r="186" spans="2:6" hidden="1">
      <c r="B186" s="1"/>
      <c r="C186" s="1"/>
      <c r="D186" s="1"/>
      <c r="E186" s="1"/>
      <c r="F186" s="1"/>
    </row>
    <row r="187" spans="2:6" hidden="1">
      <c r="B187" s="1"/>
      <c r="C187" s="1"/>
      <c r="D187" s="1"/>
      <c r="E187" s="1"/>
      <c r="F187" s="1"/>
    </row>
    <row r="188" spans="2:6" hidden="1">
      <c r="B188" s="1"/>
      <c r="C188" s="1"/>
      <c r="D188" s="1"/>
      <c r="E188" s="1"/>
      <c r="F188" s="1"/>
    </row>
    <row r="189" spans="2:6" hidden="1">
      <c r="B189" s="1"/>
      <c r="C189" s="1"/>
      <c r="D189" s="1"/>
      <c r="E189" s="1"/>
      <c r="F189" s="1"/>
    </row>
    <row r="190" spans="2:6" hidden="1">
      <c r="B190" s="1"/>
      <c r="C190" s="1"/>
      <c r="D190" s="1"/>
      <c r="E190" s="1"/>
      <c r="F190" s="1"/>
    </row>
    <row r="191" spans="2:6" hidden="1">
      <c r="B191" s="1"/>
      <c r="C191" s="1"/>
      <c r="D191" s="1"/>
      <c r="E191" s="1"/>
      <c r="F191" s="1"/>
    </row>
    <row r="192" spans="2:6" hidden="1">
      <c r="B192" s="1"/>
      <c r="C192" s="1"/>
      <c r="D192" s="1"/>
      <c r="E192" s="1"/>
      <c r="F192" s="1"/>
    </row>
    <row r="193" spans="2:6" hidden="1">
      <c r="B193" s="1"/>
      <c r="C193" s="1"/>
      <c r="D193" s="1"/>
      <c r="E193" s="1"/>
      <c r="F193" s="1"/>
    </row>
    <row r="194" spans="2:6" hidden="1">
      <c r="B194" s="1"/>
      <c r="C194" s="1"/>
      <c r="D194" s="1"/>
      <c r="E194" s="1"/>
      <c r="F194" s="1"/>
    </row>
    <row r="195" spans="2:6" hidden="1">
      <c r="B195" s="1"/>
      <c r="C195" s="1"/>
      <c r="D195" s="1"/>
      <c r="E195" s="1"/>
      <c r="F195" s="1"/>
    </row>
    <row r="196" spans="2:6" hidden="1">
      <c r="B196" s="1"/>
      <c r="C196" s="1"/>
      <c r="D196" s="1"/>
      <c r="E196" s="1"/>
      <c r="F196" s="1"/>
    </row>
    <row r="197" spans="2:6" hidden="1">
      <c r="B197" s="1"/>
      <c r="C197" s="1"/>
      <c r="D197" s="1"/>
      <c r="E197" s="1"/>
      <c r="F197" s="1"/>
    </row>
    <row r="198" spans="2:6" hidden="1">
      <c r="B198" s="1"/>
      <c r="C198" s="1"/>
      <c r="D198" s="1"/>
      <c r="E198" s="1"/>
      <c r="F198" s="1"/>
    </row>
    <row r="199" spans="2:6" hidden="1">
      <c r="B199" s="1"/>
      <c r="C199" s="1"/>
      <c r="D199" s="1"/>
      <c r="E199" s="1"/>
      <c r="F199" s="1"/>
    </row>
    <row r="200" spans="2:6" hidden="1">
      <c r="B200" s="1"/>
      <c r="C200" s="1"/>
      <c r="D200" s="1"/>
      <c r="E200" s="1"/>
      <c r="F200" s="1"/>
    </row>
    <row r="201" spans="2:6" hidden="1">
      <c r="B201" s="1"/>
      <c r="C201" s="1"/>
      <c r="D201" s="1"/>
      <c r="E201" s="1"/>
      <c r="F201" s="1"/>
    </row>
    <row r="202" spans="2:6" hidden="1">
      <c r="B202" s="1"/>
      <c r="C202" s="1"/>
      <c r="D202" s="1"/>
      <c r="E202" s="1"/>
      <c r="F202" s="1"/>
    </row>
    <row r="203" spans="2:6" hidden="1">
      <c r="B203" s="1"/>
      <c r="C203" s="1"/>
      <c r="D203" s="1"/>
      <c r="E203" s="1"/>
      <c r="F203" s="1"/>
    </row>
    <row r="204" spans="2:6" hidden="1">
      <c r="B204" s="1"/>
      <c r="C204" s="1"/>
      <c r="D204" s="1"/>
      <c r="E204" s="1"/>
      <c r="F204" s="1"/>
    </row>
    <row r="205" spans="2:6" hidden="1">
      <c r="B205" s="1"/>
      <c r="C205" s="1"/>
      <c r="D205" s="1"/>
      <c r="E205" s="1"/>
      <c r="F205" s="1"/>
    </row>
    <row r="206" spans="2:6" hidden="1">
      <c r="B206" s="1"/>
      <c r="C206" s="1"/>
      <c r="D206" s="1"/>
      <c r="E206" s="1"/>
      <c r="F206" s="1"/>
    </row>
    <row r="207" spans="2:6" hidden="1">
      <c r="B207" s="1"/>
      <c r="C207" s="1"/>
      <c r="D207" s="1"/>
      <c r="E207" s="1"/>
      <c r="F207" s="1"/>
    </row>
    <row r="208" spans="2:6" hidden="1">
      <c r="B208" s="1"/>
      <c r="C208" s="1"/>
      <c r="D208" s="1"/>
      <c r="E208" s="1"/>
      <c r="F208" s="1"/>
    </row>
    <row r="209" spans="2:6" hidden="1">
      <c r="B209" s="1"/>
      <c r="C209" s="1"/>
      <c r="D209" s="1"/>
      <c r="E209" s="1"/>
      <c r="F209" s="1"/>
    </row>
    <row r="210" spans="2:6" hidden="1">
      <c r="B210" s="1"/>
      <c r="C210" s="1"/>
      <c r="D210" s="1"/>
      <c r="E210" s="1"/>
      <c r="F210" s="1"/>
    </row>
    <row r="211" spans="2:6" hidden="1">
      <c r="B211" s="1"/>
      <c r="C211" s="1"/>
      <c r="D211" s="1"/>
      <c r="E211" s="1"/>
      <c r="F211" s="1"/>
    </row>
    <row r="212" spans="2:6" hidden="1">
      <c r="B212" s="1"/>
      <c r="C212" s="1"/>
      <c r="D212" s="1"/>
      <c r="E212" s="1"/>
      <c r="F212" s="1"/>
    </row>
    <row r="213" spans="2:6" hidden="1">
      <c r="B213" s="1"/>
      <c r="C213" s="1"/>
      <c r="D213" s="1"/>
      <c r="E213" s="1"/>
      <c r="F213" s="1"/>
    </row>
    <row r="214" spans="2:6" hidden="1">
      <c r="B214" s="1"/>
      <c r="C214" s="1"/>
      <c r="D214" s="1"/>
      <c r="E214" s="1"/>
      <c r="F214" s="1"/>
    </row>
    <row r="215" spans="2:6" hidden="1">
      <c r="B215" s="1"/>
      <c r="C215" s="1"/>
      <c r="D215" s="1"/>
      <c r="E215" s="1"/>
      <c r="F215" s="1"/>
    </row>
    <row r="216" spans="2:6" hidden="1">
      <c r="B216" s="1"/>
      <c r="C216" s="1"/>
      <c r="D216" s="1"/>
      <c r="E216" s="1"/>
      <c r="F216" s="1"/>
    </row>
    <row r="217" spans="2:6" hidden="1">
      <c r="B217" s="1"/>
      <c r="C217" s="1"/>
      <c r="D217" s="1"/>
      <c r="E217" s="1"/>
      <c r="F217" s="1"/>
    </row>
    <row r="218" spans="2:6" hidden="1">
      <c r="B218" s="1"/>
      <c r="C218" s="1"/>
      <c r="D218" s="1"/>
      <c r="E218" s="1"/>
      <c r="F218" s="1"/>
    </row>
    <row r="219" spans="2:6" hidden="1">
      <c r="B219" s="1"/>
      <c r="C219" s="1"/>
      <c r="D219" s="1"/>
      <c r="E219" s="1"/>
      <c r="F219" s="1"/>
    </row>
    <row r="220" spans="2:6" hidden="1">
      <c r="B220" s="1"/>
      <c r="C220" s="1"/>
      <c r="D220" s="1"/>
      <c r="E220" s="1"/>
      <c r="F220" s="1"/>
    </row>
    <row r="221" spans="2:6" hidden="1">
      <c r="B221" s="1"/>
      <c r="C221" s="1"/>
      <c r="D221" s="1"/>
      <c r="E221" s="1"/>
      <c r="F221" s="1"/>
    </row>
    <row r="222" spans="2:6" hidden="1">
      <c r="B222" s="1"/>
      <c r="C222" s="1"/>
      <c r="D222" s="1"/>
      <c r="E222" s="1"/>
      <c r="F222" s="1"/>
    </row>
    <row r="223" spans="2:6" hidden="1">
      <c r="B223" s="1"/>
      <c r="C223" s="1"/>
      <c r="D223" s="1"/>
      <c r="E223" s="1"/>
      <c r="F223" s="1"/>
    </row>
    <row r="224" spans="2:6" hidden="1">
      <c r="B224" s="1"/>
      <c r="C224" s="1"/>
      <c r="D224" s="1"/>
      <c r="E224" s="1"/>
      <c r="F224" s="1"/>
    </row>
    <row r="225" spans="2:6" hidden="1">
      <c r="B225" s="1"/>
      <c r="C225" s="1"/>
      <c r="D225" s="1"/>
      <c r="E225" s="1"/>
      <c r="F225" s="1"/>
    </row>
    <row r="226" spans="2:6" hidden="1">
      <c r="B226" s="1"/>
      <c r="C226" s="1"/>
      <c r="D226" s="1"/>
      <c r="E226" s="1"/>
      <c r="F226" s="1"/>
    </row>
    <row r="227" spans="2:6" hidden="1">
      <c r="B227" s="1"/>
      <c r="C227" s="1"/>
      <c r="D227" s="1"/>
      <c r="E227" s="1"/>
      <c r="F227" s="1"/>
    </row>
    <row r="228" spans="2:6" hidden="1">
      <c r="B228" s="1"/>
      <c r="C228" s="1"/>
      <c r="D228" s="1"/>
      <c r="E228" s="1"/>
      <c r="F228" s="1"/>
    </row>
    <row r="229" spans="2:6" hidden="1">
      <c r="B229" s="1"/>
      <c r="C229" s="1"/>
      <c r="D229" s="1"/>
      <c r="E229" s="1"/>
      <c r="F229" s="1"/>
    </row>
    <row r="230" spans="2:6" hidden="1">
      <c r="B230" s="1"/>
      <c r="C230" s="1"/>
      <c r="D230" s="1"/>
      <c r="E230" s="1"/>
      <c r="F230" s="1"/>
    </row>
    <row r="231" spans="2:6" hidden="1">
      <c r="B231" s="1"/>
      <c r="C231" s="1"/>
      <c r="D231" s="1"/>
      <c r="E231" s="1"/>
      <c r="F231" s="1"/>
    </row>
    <row r="232" spans="2:6" hidden="1">
      <c r="B232" s="1"/>
      <c r="C232" s="1"/>
      <c r="D232" s="1"/>
      <c r="E232" s="1"/>
      <c r="F232" s="1"/>
    </row>
    <row r="233" spans="2:6" hidden="1">
      <c r="B233" s="1"/>
      <c r="C233" s="1"/>
      <c r="D233" s="1"/>
      <c r="E233" s="1"/>
      <c r="F233" s="1"/>
    </row>
    <row r="234" spans="2:6" hidden="1">
      <c r="B234" s="1"/>
      <c r="C234" s="1"/>
      <c r="D234" s="1"/>
      <c r="E234" s="1"/>
      <c r="F234" s="1"/>
    </row>
    <row r="235" spans="2:6" hidden="1">
      <c r="B235" s="1"/>
      <c r="C235" s="1"/>
      <c r="D235" s="1"/>
      <c r="E235" s="1"/>
      <c r="F235" s="1"/>
    </row>
    <row r="236" spans="2:6" hidden="1">
      <c r="B236" s="1"/>
      <c r="C236" s="1"/>
      <c r="D236" s="1"/>
      <c r="E236" s="1"/>
      <c r="F236" s="1"/>
    </row>
    <row r="237" spans="2:6" hidden="1">
      <c r="B237" s="1"/>
      <c r="C237" s="1"/>
      <c r="D237" s="1"/>
      <c r="E237" s="1"/>
      <c r="F237" s="1"/>
    </row>
    <row r="238" spans="2:6" hidden="1">
      <c r="B238" s="1"/>
      <c r="C238" s="1"/>
      <c r="D238" s="1"/>
      <c r="E238" s="1"/>
      <c r="F238" s="1"/>
    </row>
    <row r="239" spans="2:6" hidden="1">
      <c r="B239" s="1"/>
      <c r="C239" s="1"/>
      <c r="D239" s="1"/>
      <c r="E239" s="1"/>
      <c r="F239" s="1"/>
    </row>
    <row r="240" spans="2:6" hidden="1">
      <c r="B240" s="1"/>
      <c r="C240" s="1"/>
      <c r="D240" s="1"/>
      <c r="E240" s="1"/>
      <c r="F240" s="1"/>
    </row>
    <row r="241" spans="2:6" hidden="1">
      <c r="B241" s="1"/>
      <c r="C241" s="1"/>
      <c r="D241" s="1"/>
      <c r="E241" s="1"/>
      <c r="F241" s="1"/>
    </row>
    <row r="242" spans="2:6" hidden="1">
      <c r="B242" s="1"/>
      <c r="C242" s="1"/>
      <c r="D242" s="1"/>
      <c r="E242" s="1"/>
      <c r="F242" s="1"/>
    </row>
    <row r="243" spans="2:6" hidden="1">
      <c r="B243" s="1"/>
      <c r="C243" s="1"/>
      <c r="D243" s="1"/>
      <c r="E243" s="1"/>
      <c r="F243" s="1"/>
    </row>
    <row r="244" spans="2:6" hidden="1">
      <c r="B244" s="1"/>
      <c r="C244" s="1"/>
      <c r="D244" s="1"/>
      <c r="E244" s="1"/>
      <c r="F244" s="1"/>
    </row>
    <row r="245" spans="2:6" hidden="1">
      <c r="B245" s="1"/>
      <c r="C245" s="1"/>
      <c r="D245" s="1"/>
      <c r="E245" s="1"/>
      <c r="F245" s="1"/>
    </row>
    <row r="246" spans="2:6" hidden="1">
      <c r="B246" s="1"/>
      <c r="C246" s="1"/>
      <c r="D246" s="1"/>
      <c r="E246" s="1"/>
      <c r="F246" s="1"/>
    </row>
    <row r="247" spans="2:6" hidden="1">
      <c r="B247" s="1"/>
      <c r="C247" s="1"/>
      <c r="D247" s="1"/>
      <c r="E247" s="1"/>
      <c r="F247" s="1"/>
    </row>
    <row r="248" spans="2:6" hidden="1">
      <c r="B248" s="1"/>
      <c r="C248" s="1"/>
      <c r="D248" s="1"/>
      <c r="E248" s="1"/>
      <c r="F248" s="1"/>
    </row>
    <row r="249" spans="2:6" hidden="1">
      <c r="B249" s="1"/>
      <c r="C249" s="1"/>
      <c r="D249" s="1"/>
      <c r="E249" s="1"/>
      <c r="F249" s="1"/>
    </row>
    <row r="250" spans="2:6" hidden="1">
      <c r="B250" s="1"/>
      <c r="C250" s="1"/>
      <c r="D250" s="1"/>
      <c r="E250" s="1"/>
      <c r="F250" s="1"/>
    </row>
    <row r="251" spans="2:6" hidden="1">
      <c r="B251" s="1"/>
      <c r="C251" s="1"/>
      <c r="D251" s="1"/>
      <c r="E251" s="1"/>
      <c r="F251" s="1"/>
    </row>
    <row r="252" spans="2:6" hidden="1">
      <c r="B252" s="1"/>
      <c r="C252" s="1"/>
      <c r="D252" s="1"/>
      <c r="E252" s="1"/>
      <c r="F252" s="1"/>
    </row>
    <row r="253" spans="2:6" hidden="1">
      <c r="B253" s="1"/>
      <c r="C253" s="1"/>
      <c r="D253" s="1"/>
      <c r="E253" s="1"/>
      <c r="F253" s="1"/>
    </row>
    <row r="254" spans="2:6" hidden="1">
      <c r="B254" s="1"/>
      <c r="C254" s="1"/>
      <c r="D254" s="1"/>
      <c r="E254" s="1"/>
      <c r="F254" s="1"/>
    </row>
    <row r="255" spans="2:6" hidden="1">
      <c r="B255" s="1"/>
      <c r="C255" s="1"/>
      <c r="D255" s="1"/>
      <c r="E255" s="1"/>
      <c r="F255" s="1"/>
    </row>
    <row r="256" spans="2:6" hidden="1">
      <c r="B256" s="1"/>
      <c r="C256" s="1"/>
      <c r="D256" s="1"/>
      <c r="E256" s="1"/>
      <c r="F256" s="1"/>
    </row>
    <row r="257" spans="2:6" hidden="1">
      <c r="B257" s="1"/>
      <c r="C257" s="1"/>
      <c r="D257" s="1"/>
      <c r="E257" s="1"/>
      <c r="F257" s="1"/>
    </row>
    <row r="258" spans="2:6" hidden="1">
      <c r="B258" s="1"/>
      <c r="C258" s="1"/>
      <c r="D258" s="1"/>
      <c r="E258" s="1"/>
      <c r="F258" s="1"/>
    </row>
    <row r="259" spans="2:6" hidden="1">
      <c r="B259" s="1"/>
      <c r="C259" s="1"/>
      <c r="D259" s="1"/>
      <c r="E259" s="1"/>
      <c r="F259" s="1"/>
    </row>
    <row r="260" spans="2:6" hidden="1">
      <c r="B260" s="1"/>
      <c r="C260" s="1"/>
      <c r="D260" s="1"/>
      <c r="E260" s="1"/>
      <c r="F260" s="1"/>
    </row>
    <row r="261" spans="2:6" hidden="1">
      <c r="B261" s="1"/>
      <c r="C261" s="1"/>
      <c r="D261" s="1"/>
      <c r="E261" s="1"/>
      <c r="F261" s="1"/>
    </row>
    <row r="262" spans="2:6" hidden="1">
      <c r="B262" s="1"/>
      <c r="C262" s="1"/>
      <c r="D262" s="1"/>
      <c r="E262" s="1"/>
      <c r="F262" s="1"/>
    </row>
    <row r="263" spans="2:6" hidden="1">
      <c r="B263" s="1"/>
      <c r="C263" s="1"/>
      <c r="D263" s="1"/>
      <c r="E263" s="1"/>
      <c r="F263" s="1"/>
    </row>
    <row r="264" spans="2:6" hidden="1">
      <c r="B264" s="1"/>
      <c r="C264" s="1"/>
      <c r="D264" s="1"/>
      <c r="E264" s="1"/>
      <c r="F264" s="1"/>
    </row>
    <row r="265" spans="2:6" hidden="1">
      <c r="B265" s="1"/>
      <c r="C265" s="1"/>
      <c r="D265" s="1"/>
      <c r="E265" s="1"/>
      <c r="F265" s="1"/>
    </row>
    <row r="266" spans="2:6" hidden="1">
      <c r="B266" s="1"/>
      <c r="C266" s="1"/>
      <c r="D266" s="1"/>
      <c r="E266" s="1"/>
      <c r="F266" s="1"/>
    </row>
    <row r="267" spans="2:6" hidden="1">
      <c r="B267" s="1"/>
      <c r="C267" s="1"/>
      <c r="D267" s="1"/>
      <c r="E267" s="1"/>
      <c r="F267" s="1"/>
    </row>
    <row r="268" spans="2:6" hidden="1">
      <c r="B268" s="1"/>
      <c r="C268" s="1"/>
      <c r="D268" s="1"/>
      <c r="E268" s="1"/>
      <c r="F268" s="1"/>
    </row>
    <row r="269" spans="2:6" hidden="1">
      <c r="B269" s="1"/>
      <c r="C269" s="1"/>
      <c r="D269" s="1"/>
      <c r="E269" s="1"/>
      <c r="F269" s="1"/>
    </row>
    <row r="270" spans="2:6" hidden="1">
      <c r="B270" s="1"/>
      <c r="C270" s="1"/>
      <c r="D270" s="1"/>
      <c r="E270" s="1"/>
      <c r="F270" s="1"/>
    </row>
    <row r="271" spans="2:6" hidden="1">
      <c r="B271" s="1"/>
      <c r="C271" s="1"/>
      <c r="D271" s="1"/>
      <c r="E271" s="1"/>
      <c r="F271" s="1"/>
    </row>
    <row r="272" spans="2:6" hidden="1">
      <c r="B272" s="1"/>
      <c r="C272" s="1"/>
      <c r="D272" s="1"/>
      <c r="E272" s="1"/>
      <c r="F272" s="1"/>
    </row>
    <row r="273" spans="2:6" hidden="1">
      <c r="B273" s="1"/>
      <c r="C273" s="1"/>
      <c r="D273" s="1"/>
      <c r="E273" s="1"/>
      <c r="F273" s="1"/>
    </row>
    <row r="274" spans="2:6" hidden="1">
      <c r="B274" s="1"/>
      <c r="C274" s="1"/>
      <c r="D274" s="1"/>
      <c r="E274" s="1"/>
      <c r="F274" s="1"/>
    </row>
    <row r="275" spans="2:6" hidden="1">
      <c r="B275" s="1"/>
      <c r="C275" s="1"/>
      <c r="D275" s="1"/>
      <c r="E275" s="1"/>
      <c r="F275" s="1"/>
    </row>
    <row r="276" spans="2:6" hidden="1">
      <c r="B276" s="1"/>
      <c r="C276" s="1"/>
      <c r="D276" s="1"/>
      <c r="E276" s="1"/>
      <c r="F276" s="1"/>
    </row>
    <row r="277" spans="2:6" hidden="1">
      <c r="B277" s="1"/>
      <c r="C277" s="1"/>
      <c r="D277" s="1"/>
      <c r="E277" s="1"/>
      <c r="F277" s="1"/>
    </row>
    <row r="278" spans="2:6" hidden="1">
      <c r="B278" s="1"/>
      <c r="C278" s="1"/>
      <c r="D278" s="1"/>
      <c r="E278" s="1"/>
      <c r="F278" s="1"/>
    </row>
    <row r="279" spans="2:6" hidden="1">
      <c r="B279" s="1"/>
      <c r="C279" s="1"/>
      <c r="D279" s="1"/>
      <c r="E279" s="1"/>
      <c r="F279" s="1"/>
    </row>
    <row r="280" spans="2:6" hidden="1">
      <c r="B280" s="1"/>
      <c r="C280" s="1"/>
      <c r="D280" s="1"/>
      <c r="E280" s="1"/>
      <c r="F280" s="1"/>
    </row>
    <row r="281" spans="2:6" hidden="1">
      <c r="B281" s="1"/>
      <c r="C281" s="1"/>
      <c r="D281" s="1"/>
      <c r="E281" s="1"/>
      <c r="F281" s="1"/>
    </row>
    <row r="282" spans="2:6" hidden="1">
      <c r="B282" s="1"/>
      <c r="C282" s="1"/>
      <c r="D282" s="1"/>
      <c r="E282" s="1"/>
      <c r="F282" s="1"/>
    </row>
    <row r="283" spans="2:6" hidden="1">
      <c r="B283" s="1"/>
      <c r="C283" s="1"/>
      <c r="D283" s="1"/>
      <c r="E283" s="1"/>
      <c r="F283" s="1"/>
    </row>
    <row r="284" spans="2:6" hidden="1">
      <c r="B284" s="1"/>
      <c r="C284" s="1"/>
      <c r="D284" s="1"/>
      <c r="E284" s="1"/>
      <c r="F284" s="1"/>
    </row>
    <row r="285" spans="2:6" hidden="1">
      <c r="B285" s="1"/>
      <c r="C285" s="1"/>
      <c r="D285" s="1"/>
      <c r="E285" s="1"/>
      <c r="F285" s="1"/>
    </row>
    <row r="286" spans="2:6" hidden="1">
      <c r="B286" s="1"/>
      <c r="C286" s="1"/>
      <c r="D286" s="1"/>
      <c r="E286" s="1"/>
      <c r="F286" s="1"/>
    </row>
    <row r="287" spans="2:6" hidden="1">
      <c r="B287" s="1"/>
      <c r="C287" s="1"/>
      <c r="D287" s="1"/>
      <c r="E287" s="1"/>
      <c r="F287" s="1"/>
    </row>
    <row r="288" spans="2:6" hidden="1">
      <c r="B288" s="1"/>
      <c r="C288" s="1"/>
      <c r="D288" s="1"/>
      <c r="E288" s="1"/>
      <c r="F288" s="1"/>
    </row>
    <row r="289" spans="2:6" hidden="1">
      <c r="B289" s="1"/>
      <c r="C289" s="1"/>
      <c r="D289" s="1"/>
      <c r="E289" s="1"/>
      <c r="F289" s="1"/>
    </row>
    <row r="290" spans="2:6" hidden="1">
      <c r="B290" s="1"/>
      <c r="C290" s="1"/>
      <c r="D290" s="1"/>
      <c r="E290" s="1"/>
      <c r="F290" s="1"/>
    </row>
    <row r="291" spans="2:6" hidden="1">
      <c r="B291" s="1"/>
      <c r="C291" s="1"/>
      <c r="D291" s="1"/>
      <c r="E291" s="1"/>
      <c r="F291" s="1"/>
    </row>
    <row r="292" spans="2:6" hidden="1">
      <c r="B292" s="1"/>
      <c r="C292" s="1"/>
      <c r="D292" s="1"/>
      <c r="E292" s="1"/>
      <c r="F292" s="1"/>
    </row>
    <row r="293" spans="2:6" hidden="1">
      <c r="B293" s="1"/>
      <c r="C293" s="1"/>
      <c r="D293" s="1"/>
      <c r="E293" s="1"/>
      <c r="F293" s="1"/>
    </row>
    <row r="294" spans="2:6" hidden="1">
      <c r="B294" s="1"/>
      <c r="C294" s="1"/>
      <c r="D294" s="1"/>
      <c r="E294" s="1"/>
      <c r="F294" s="1"/>
    </row>
    <row r="295" spans="2:6" hidden="1">
      <c r="B295" s="1"/>
      <c r="C295" s="1"/>
      <c r="D295" s="1"/>
      <c r="E295" s="1"/>
      <c r="F295" s="1"/>
    </row>
    <row r="296" spans="2:6" hidden="1">
      <c r="B296" s="1"/>
      <c r="C296" s="1"/>
      <c r="D296" s="1"/>
      <c r="E296" s="1"/>
      <c r="F296" s="1"/>
    </row>
    <row r="297" spans="2:6" hidden="1">
      <c r="B297" s="1"/>
      <c r="C297" s="1"/>
      <c r="D297" s="1"/>
      <c r="E297" s="1"/>
      <c r="F297" s="1"/>
    </row>
    <row r="298" spans="2:6" hidden="1">
      <c r="B298" s="1"/>
      <c r="C298" s="1"/>
      <c r="D298" s="1"/>
      <c r="E298" s="1"/>
      <c r="F298" s="1"/>
    </row>
    <row r="299" spans="2:6" hidden="1">
      <c r="B299" s="1"/>
      <c r="C299" s="1"/>
      <c r="D299" s="1"/>
      <c r="E299" s="1"/>
      <c r="F299" s="1"/>
    </row>
    <row r="300" spans="2:6" hidden="1">
      <c r="B300" s="1"/>
      <c r="C300" s="1"/>
      <c r="D300" s="1"/>
      <c r="E300" s="1"/>
      <c r="F300" s="1"/>
    </row>
    <row r="301" spans="2:6" hidden="1">
      <c r="B301" s="1"/>
      <c r="C301" s="1"/>
      <c r="D301" s="1"/>
      <c r="E301" s="1"/>
      <c r="F301" s="1"/>
    </row>
    <row r="302" spans="2:6" hidden="1">
      <c r="B302" s="1"/>
      <c r="C302" s="1"/>
      <c r="D302" s="1"/>
      <c r="E302" s="1"/>
      <c r="F302" s="1"/>
    </row>
    <row r="303" spans="2:6" hidden="1">
      <c r="B303" s="1"/>
      <c r="C303" s="1"/>
      <c r="D303" s="1"/>
      <c r="E303" s="1"/>
      <c r="F303" s="1"/>
    </row>
    <row r="304" spans="2:6" hidden="1">
      <c r="B304" s="1"/>
      <c r="C304" s="1"/>
      <c r="D304" s="1"/>
      <c r="E304" s="1"/>
      <c r="F304" s="1"/>
    </row>
    <row r="305" spans="2:6" hidden="1">
      <c r="B305" s="1"/>
      <c r="C305" s="1"/>
      <c r="D305" s="1"/>
      <c r="E305" s="1"/>
      <c r="F305" s="1"/>
    </row>
    <row r="306" spans="2:6" hidden="1">
      <c r="B306" s="1"/>
      <c r="C306" s="1"/>
      <c r="D306" s="1"/>
      <c r="E306" s="1"/>
      <c r="F306" s="1"/>
    </row>
    <row r="307" spans="2:6" hidden="1">
      <c r="B307" s="1"/>
      <c r="C307" s="1"/>
      <c r="D307" s="1"/>
      <c r="E307" s="1"/>
      <c r="F307" s="1"/>
    </row>
    <row r="308" spans="2:6" hidden="1">
      <c r="B308" s="1"/>
      <c r="C308" s="1"/>
      <c r="D308" s="1"/>
      <c r="E308" s="1"/>
      <c r="F308" s="1"/>
    </row>
    <row r="309" spans="2:6" hidden="1">
      <c r="B309" s="1"/>
      <c r="C309" s="1"/>
      <c r="D309" s="1"/>
      <c r="E309" s="1"/>
      <c r="F309" s="1"/>
    </row>
    <row r="310" spans="2:6" hidden="1">
      <c r="B310" s="1"/>
      <c r="C310" s="1"/>
      <c r="D310" s="1"/>
      <c r="E310" s="1"/>
      <c r="F310" s="1"/>
    </row>
    <row r="311" spans="2:6" hidden="1">
      <c r="B311" s="1"/>
      <c r="C311" s="1"/>
      <c r="D311" s="1"/>
      <c r="E311" s="1"/>
      <c r="F311" s="1"/>
    </row>
    <row r="312" spans="2:6" hidden="1">
      <c r="B312" s="1"/>
      <c r="C312" s="1"/>
      <c r="D312" s="1"/>
      <c r="E312" s="1"/>
      <c r="F312" s="1"/>
    </row>
    <row r="313" spans="2:6" hidden="1">
      <c r="B313" s="1"/>
      <c r="C313" s="1"/>
      <c r="D313" s="1"/>
      <c r="E313" s="1"/>
      <c r="F313" s="1"/>
    </row>
    <row r="314" spans="2:6" hidden="1">
      <c r="B314" s="1"/>
      <c r="C314" s="1"/>
      <c r="D314" s="1"/>
      <c r="E314" s="1"/>
      <c r="F314" s="1"/>
    </row>
    <row r="315" spans="2:6" hidden="1">
      <c r="B315" s="1"/>
      <c r="C315" s="1"/>
      <c r="D315" s="1"/>
      <c r="E315" s="1"/>
      <c r="F315" s="1"/>
    </row>
    <row r="316" spans="2:6" hidden="1">
      <c r="B316" s="1"/>
      <c r="C316" s="1"/>
      <c r="D316" s="1"/>
      <c r="E316" s="1"/>
      <c r="F316" s="1"/>
    </row>
    <row r="317" spans="2:6" hidden="1">
      <c r="B317" s="1"/>
      <c r="C317" s="1"/>
      <c r="D317" s="1"/>
      <c r="E317" s="1"/>
      <c r="F317" s="1"/>
    </row>
    <row r="318" spans="2:6" hidden="1">
      <c r="B318" s="1"/>
      <c r="C318" s="1"/>
      <c r="D318" s="1"/>
      <c r="E318" s="1"/>
      <c r="F318" s="1"/>
    </row>
    <row r="319" spans="2:6" hidden="1">
      <c r="B319" s="1"/>
      <c r="C319" s="1"/>
      <c r="D319" s="1"/>
      <c r="E319" s="1"/>
      <c r="F319" s="1"/>
    </row>
    <row r="320" spans="2:6" hidden="1">
      <c r="B320" s="1"/>
      <c r="C320" s="1"/>
      <c r="D320" s="1"/>
      <c r="E320" s="1"/>
      <c r="F320" s="1"/>
    </row>
    <row r="321" spans="2:6" hidden="1">
      <c r="B321" s="1"/>
      <c r="C321" s="1"/>
      <c r="D321" s="1"/>
      <c r="E321" s="1"/>
      <c r="F321" s="1"/>
    </row>
    <row r="322" spans="2:6" hidden="1">
      <c r="B322" s="1"/>
      <c r="C322" s="1"/>
      <c r="D322" s="1"/>
      <c r="E322" s="1"/>
      <c r="F322" s="1"/>
    </row>
    <row r="323" spans="2:6" hidden="1">
      <c r="B323" s="1"/>
      <c r="C323" s="1"/>
      <c r="D323" s="1"/>
      <c r="E323" s="1"/>
      <c r="F323" s="1"/>
    </row>
    <row r="324" spans="2:6" hidden="1">
      <c r="B324" s="1"/>
      <c r="C324" s="1"/>
      <c r="D324" s="1"/>
      <c r="E324" s="1"/>
      <c r="F324" s="1"/>
    </row>
    <row r="325" spans="2:6" hidden="1">
      <c r="B325" s="1"/>
      <c r="C325" s="1"/>
      <c r="D325" s="1"/>
      <c r="E325" s="1"/>
      <c r="F325" s="1"/>
    </row>
    <row r="326" spans="2:6" hidden="1">
      <c r="B326" s="1"/>
      <c r="C326" s="1"/>
      <c r="D326" s="1"/>
      <c r="E326" s="1"/>
      <c r="F326" s="1"/>
    </row>
    <row r="327" spans="2:6" hidden="1">
      <c r="B327" s="1"/>
      <c r="C327" s="1"/>
      <c r="D327" s="1"/>
      <c r="E327" s="1"/>
      <c r="F327" s="1"/>
    </row>
    <row r="328" spans="2:6" hidden="1">
      <c r="B328" s="1"/>
      <c r="C328" s="1"/>
      <c r="D328" s="1"/>
      <c r="E328" s="1"/>
      <c r="F328" s="1"/>
    </row>
    <row r="329" spans="2:6" hidden="1">
      <c r="B329" s="1"/>
      <c r="C329" s="1"/>
      <c r="D329" s="1"/>
      <c r="E329" s="1"/>
      <c r="F329" s="1"/>
    </row>
    <row r="330" spans="2:6" hidden="1">
      <c r="B330" s="1"/>
      <c r="C330" s="1"/>
      <c r="D330" s="1"/>
      <c r="E330" s="1"/>
      <c r="F330" s="1"/>
    </row>
    <row r="331" spans="2:6" hidden="1">
      <c r="B331" s="1"/>
      <c r="C331" s="1"/>
      <c r="D331" s="1"/>
      <c r="E331" s="1"/>
      <c r="F331" s="1"/>
    </row>
    <row r="332" spans="2:6" hidden="1">
      <c r="B332" s="1"/>
      <c r="C332" s="1"/>
      <c r="D332" s="1"/>
      <c r="E332" s="1"/>
      <c r="F332" s="1"/>
    </row>
    <row r="333" spans="2:6" hidden="1">
      <c r="B333" s="1"/>
      <c r="C333" s="1"/>
      <c r="D333" s="1"/>
      <c r="E333" s="1"/>
      <c r="F333" s="1"/>
    </row>
    <row r="334" spans="2:6" hidden="1">
      <c r="B334" s="1"/>
      <c r="C334" s="1"/>
      <c r="D334" s="1"/>
      <c r="E334" s="1"/>
      <c r="F334" s="1"/>
    </row>
    <row r="335" spans="2:6" hidden="1">
      <c r="B335" s="1"/>
      <c r="C335" s="1"/>
      <c r="D335" s="1"/>
      <c r="E335" s="1"/>
      <c r="F335" s="1"/>
    </row>
    <row r="336" spans="2:6" hidden="1">
      <c r="B336" s="1"/>
      <c r="C336" s="1"/>
      <c r="D336" s="1"/>
      <c r="E336" s="1"/>
      <c r="F336" s="1"/>
    </row>
    <row r="337" spans="2:6" hidden="1">
      <c r="B337" s="1"/>
      <c r="C337" s="1"/>
      <c r="D337" s="1"/>
      <c r="E337" s="1"/>
      <c r="F337" s="1"/>
    </row>
    <row r="338" spans="2:6" hidden="1">
      <c r="B338" s="1"/>
      <c r="C338" s="1"/>
      <c r="D338" s="1"/>
      <c r="E338" s="1"/>
      <c r="F338" s="1"/>
    </row>
    <row r="339" spans="2:6" hidden="1">
      <c r="B339" s="1"/>
      <c r="C339" s="1"/>
      <c r="D339" s="1"/>
      <c r="E339" s="1"/>
      <c r="F339" s="1"/>
    </row>
    <row r="340" spans="2:6" hidden="1">
      <c r="B340" s="1"/>
      <c r="C340" s="1"/>
      <c r="D340" s="1"/>
      <c r="E340" s="1"/>
      <c r="F340" s="1"/>
    </row>
    <row r="341" spans="2:6" hidden="1">
      <c r="B341" s="1"/>
      <c r="C341" s="1"/>
      <c r="D341" s="1"/>
      <c r="E341" s="1"/>
      <c r="F341" s="1"/>
    </row>
    <row r="342" spans="2:6" hidden="1">
      <c r="B342" s="1"/>
      <c r="C342" s="1"/>
      <c r="D342" s="1"/>
      <c r="E342" s="1"/>
      <c r="F342" s="1"/>
    </row>
    <row r="343" spans="2:6" hidden="1">
      <c r="B343" s="1"/>
      <c r="C343" s="1"/>
      <c r="D343" s="1"/>
      <c r="E343" s="1"/>
      <c r="F343" s="1"/>
    </row>
    <row r="344" spans="2:6" hidden="1">
      <c r="B344" s="1"/>
      <c r="C344" s="1"/>
      <c r="D344" s="1"/>
      <c r="E344" s="1"/>
      <c r="F344" s="1"/>
    </row>
    <row r="345" spans="2:6" hidden="1">
      <c r="B345" s="1"/>
      <c r="C345" s="1"/>
      <c r="D345" s="1"/>
      <c r="E345" s="1"/>
      <c r="F345" s="1"/>
    </row>
    <row r="346" spans="2:6" hidden="1">
      <c r="B346" s="1"/>
      <c r="C346" s="1"/>
      <c r="D346" s="1"/>
      <c r="E346" s="1"/>
      <c r="F346" s="1"/>
    </row>
    <row r="347" spans="2:6" hidden="1">
      <c r="B347" s="1"/>
      <c r="C347" s="1"/>
      <c r="D347" s="1"/>
      <c r="E347" s="1"/>
      <c r="F347" s="1"/>
    </row>
    <row r="348" spans="2:6" hidden="1">
      <c r="B348" s="1"/>
      <c r="C348" s="1"/>
      <c r="D348" s="1"/>
      <c r="E348" s="1"/>
      <c r="F348" s="1"/>
    </row>
    <row r="349" spans="2:6" hidden="1">
      <c r="B349" s="1"/>
      <c r="C349" s="1"/>
      <c r="D349" s="1"/>
      <c r="E349" s="1"/>
      <c r="F349" s="1"/>
    </row>
    <row r="350" spans="2:6" hidden="1">
      <c r="B350" s="1"/>
      <c r="C350" s="1"/>
      <c r="D350" s="1"/>
      <c r="E350" s="1"/>
      <c r="F350" s="1"/>
    </row>
    <row r="351" spans="2:6" hidden="1">
      <c r="B351" s="1"/>
      <c r="C351" s="1"/>
      <c r="D351" s="1"/>
      <c r="E351" s="1"/>
      <c r="F351" s="1"/>
    </row>
    <row r="352" spans="2:6" hidden="1">
      <c r="B352" s="1"/>
      <c r="C352" s="1"/>
      <c r="D352" s="1"/>
      <c r="E352" s="1"/>
      <c r="F352" s="1"/>
    </row>
    <row r="353" spans="2:6" hidden="1">
      <c r="B353" s="1"/>
      <c r="C353" s="1"/>
      <c r="D353" s="1"/>
      <c r="E353" s="1"/>
      <c r="F353" s="1"/>
    </row>
    <row r="354" spans="2:6" hidden="1">
      <c r="B354" s="1"/>
      <c r="C354" s="1"/>
      <c r="D354" s="1"/>
      <c r="E354" s="1"/>
      <c r="F354" s="1"/>
    </row>
    <row r="355" spans="2:6" hidden="1">
      <c r="B355" s="1"/>
      <c r="C355" s="1"/>
      <c r="D355" s="1"/>
      <c r="E355" s="1"/>
      <c r="F355" s="1"/>
    </row>
    <row r="356" spans="2:6" hidden="1">
      <c r="B356" s="1"/>
      <c r="C356" s="1"/>
      <c r="D356" s="1"/>
      <c r="E356" s="1"/>
      <c r="F356" s="1"/>
    </row>
    <row r="357" spans="2:6" hidden="1">
      <c r="B357" s="1"/>
      <c r="C357" s="1"/>
      <c r="D357" s="1"/>
      <c r="E357" s="1"/>
      <c r="F357" s="1"/>
    </row>
    <row r="358" spans="2:6" hidden="1">
      <c r="B358" s="1"/>
      <c r="C358" s="1"/>
      <c r="D358" s="1"/>
      <c r="E358" s="1"/>
      <c r="F358" s="1"/>
    </row>
    <row r="359" spans="2:6" hidden="1">
      <c r="B359" s="1"/>
      <c r="C359" s="1"/>
      <c r="D359" s="1"/>
      <c r="E359" s="1"/>
      <c r="F359" s="1"/>
    </row>
    <row r="360" spans="2:6" hidden="1">
      <c r="B360" s="1"/>
      <c r="C360" s="1"/>
      <c r="D360" s="1"/>
      <c r="E360" s="1"/>
      <c r="F360" s="1"/>
    </row>
    <row r="361" spans="2:6" hidden="1">
      <c r="B361" s="1"/>
      <c r="C361" s="1"/>
      <c r="D361" s="1"/>
      <c r="E361" s="1"/>
      <c r="F361" s="1"/>
    </row>
    <row r="362" spans="2:6" hidden="1">
      <c r="B362" s="1"/>
      <c r="C362" s="1"/>
      <c r="D362" s="1"/>
      <c r="E362" s="1"/>
      <c r="F362" s="1"/>
    </row>
    <row r="363" spans="2:6" hidden="1">
      <c r="B363" s="1"/>
      <c r="C363" s="1"/>
      <c r="D363" s="1"/>
      <c r="E363" s="1"/>
      <c r="F363" s="1"/>
    </row>
    <row r="364" spans="2:6" hidden="1">
      <c r="B364" s="1"/>
      <c r="C364" s="1"/>
      <c r="D364" s="1"/>
      <c r="E364" s="1"/>
      <c r="F364" s="1"/>
    </row>
    <row r="365" spans="2:6" hidden="1">
      <c r="B365" s="1"/>
      <c r="C365" s="1"/>
      <c r="D365" s="1"/>
      <c r="E365" s="1"/>
      <c r="F365" s="1"/>
    </row>
    <row r="366" spans="2:6" hidden="1">
      <c r="B366" s="1"/>
      <c r="C366" s="1"/>
      <c r="D366" s="1"/>
      <c r="E366" s="1"/>
      <c r="F366" s="1"/>
    </row>
    <row r="367" spans="2:6" hidden="1">
      <c r="B367" s="1"/>
      <c r="C367" s="1"/>
      <c r="D367" s="1"/>
      <c r="E367" s="1"/>
      <c r="F367" s="1"/>
    </row>
    <row r="368" spans="2:6" hidden="1">
      <c r="B368" s="1"/>
      <c r="C368" s="1"/>
      <c r="D368" s="1"/>
      <c r="E368" s="1"/>
      <c r="F368" s="1"/>
    </row>
    <row r="369" spans="2:6" hidden="1">
      <c r="B369" s="1"/>
      <c r="C369" s="1"/>
      <c r="D369" s="1"/>
      <c r="E369" s="1"/>
      <c r="F369" s="1"/>
    </row>
    <row r="370" spans="2:6" hidden="1">
      <c r="B370" s="1"/>
      <c r="C370" s="1"/>
      <c r="D370" s="1"/>
      <c r="E370" s="1"/>
      <c r="F370" s="1"/>
    </row>
    <row r="371" spans="2:6" hidden="1">
      <c r="B371" s="1"/>
      <c r="C371" s="1"/>
      <c r="D371" s="1"/>
      <c r="E371" s="1"/>
      <c r="F371" s="1"/>
    </row>
    <row r="372" spans="2:6" hidden="1">
      <c r="B372" s="1"/>
      <c r="C372" s="1"/>
      <c r="D372" s="1"/>
      <c r="E372" s="1"/>
      <c r="F372" s="1"/>
    </row>
    <row r="373" spans="2:6" hidden="1">
      <c r="B373" s="1"/>
      <c r="C373" s="1"/>
      <c r="D373" s="1"/>
      <c r="E373" s="1"/>
      <c r="F373" s="1"/>
    </row>
    <row r="374" spans="2:6" hidden="1">
      <c r="B374" s="1"/>
      <c r="C374" s="1"/>
      <c r="D374" s="1"/>
      <c r="E374" s="1"/>
      <c r="F374" s="1"/>
    </row>
    <row r="375" spans="2:6" hidden="1">
      <c r="B375" s="1"/>
      <c r="C375" s="1"/>
      <c r="D375" s="1"/>
      <c r="E375" s="1"/>
      <c r="F375" s="1"/>
    </row>
    <row r="376" spans="2:6" hidden="1">
      <c r="B376" s="1"/>
      <c r="C376" s="1"/>
      <c r="D376" s="1"/>
      <c r="E376" s="1"/>
      <c r="F376" s="1"/>
    </row>
    <row r="377" spans="2:6" hidden="1">
      <c r="B377" s="1"/>
      <c r="C377" s="1"/>
      <c r="D377" s="1"/>
      <c r="E377" s="1"/>
      <c r="F377" s="1"/>
    </row>
    <row r="378" spans="2:6" hidden="1">
      <c r="B378" s="1"/>
      <c r="C378" s="1"/>
      <c r="D378" s="1"/>
      <c r="E378" s="1"/>
      <c r="F378" s="1"/>
    </row>
    <row r="379" spans="2:6" hidden="1">
      <c r="B379" s="1"/>
      <c r="C379" s="1"/>
      <c r="D379" s="1"/>
      <c r="E379" s="1"/>
      <c r="F379" s="1"/>
    </row>
    <row r="380" spans="2:6" hidden="1">
      <c r="B380" s="1"/>
      <c r="C380" s="1"/>
      <c r="D380" s="1"/>
      <c r="E380" s="1"/>
      <c r="F380" s="1"/>
    </row>
    <row r="381" spans="2:6" hidden="1">
      <c r="B381" s="1"/>
      <c r="C381" s="1"/>
      <c r="D381" s="1"/>
      <c r="E381" s="1"/>
      <c r="F381" s="1"/>
    </row>
    <row r="382" spans="2:6" hidden="1">
      <c r="B382" s="1"/>
      <c r="C382" s="1"/>
      <c r="D382" s="1"/>
      <c r="E382" s="1"/>
      <c r="F382" s="1"/>
    </row>
    <row r="383" spans="2:6" hidden="1">
      <c r="B383" s="1"/>
      <c r="C383" s="1"/>
      <c r="D383" s="1"/>
      <c r="E383" s="1"/>
      <c r="F383" s="1"/>
    </row>
    <row r="384" spans="2:6" hidden="1">
      <c r="B384" s="1"/>
      <c r="C384" s="1"/>
      <c r="D384" s="1"/>
      <c r="E384" s="1"/>
      <c r="F384" s="1"/>
    </row>
    <row r="385" spans="2:6" hidden="1">
      <c r="B385" s="1"/>
      <c r="C385" s="1"/>
      <c r="D385" s="1"/>
      <c r="E385" s="1"/>
      <c r="F385" s="1"/>
    </row>
    <row r="386" spans="2:6" hidden="1">
      <c r="B386" s="1"/>
      <c r="C386" s="1"/>
      <c r="D386" s="1"/>
      <c r="E386" s="1"/>
      <c r="F386" s="1"/>
    </row>
    <row r="387" spans="2:6" hidden="1">
      <c r="B387" s="1"/>
      <c r="C387" s="1"/>
      <c r="D387" s="1"/>
      <c r="E387" s="1"/>
      <c r="F387" s="1"/>
    </row>
    <row r="388" spans="2:6" hidden="1">
      <c r="B388" s="1"/>
      <c r="C388" s="1"/>
      <c r="D388" s="1"/>
      <c r="E388" s="1"/>
      <c r="F388" s="1"/>
    </row>
    <row r="389" spans="2:6" hidden="1">
      <c r="B389" s="1"/>
      <c r="C389" s="1"/>
      <c r="D389" s="1"/>
      <c r="E389" s="1"/>
      <c r="F389" s="1"/>
    </row>
    <row r="390" spans="2:6" hidden="1">
      <c r="B390" s="1"/>
      <c r="C390" s="1"/>
      <c r="D390" s="1"/>
      <c r="E390" s="1"/>
      <c r="F390" s="1"/>
    </row>
    <row r="391" spans="2:6" hidden="1">
      <c r="B391" s="1"/>
      <c r="C391" s="1"/>
      <c r="D391" s="1"/>
      <c r="E391" s="1"/>
      <c r="F391" s="1"/>
    </row>
    <row r="392" spans="2:6" hidden="1">
      <c r="B392" s="1"/>
      <c r="C392" s="1"/>
      <c r="D392" s="1"/>
      <c r="E392" s="1"/>
      <c r="F392" s="1"/>
    </row>
    <row r="393" spans="2:6" hidden="1">
      <c r="B393" s="1"/>
      <c r="C393" s="1"/>
      <c r="D393" s="1"/>
      <c r="E393" s="1"/>
      <c r="F393" s="1"/>
    </row>
    <row r="394" spans="2:6" hidden="1">
      <c r="B394" s="1"/>
      <c r="C394" s="1"/>
      <c r="D394" s="1"/>
      <c r="E394" s="1"/>
      <c r="F394" s="1"/>
    </row>
    <row r="395" spans="2:6" hidden="1">
      <c r="B395" s="1"/>
      <c r="C395" s="1"/>
      <c r="D395" s="1"/>
      <c r="E395" s="1"/>
      <c r="F395" s="1"/>
    </row>
    <row r="396" spans="2:6" hidden="1">
      <c r="B396" s="1"/>
      <c r="C396" s="1"/>
      <c r="D396" s="1"/>
      <c r="E396" s="1"/>
      <c r="F396" s="1"/>
    </row>
    <row r="397" spans="2:6" hidden="1">
      <c r="B397" s="1"/>
      <c r="C397" s="1"/>
      <c r="D397" s="1"/>
      <c r="E397" s="1"/>
      <c r="F397" s="1"/>
    </row>
    <row r="398" spans="2:6" hidden="1">
      <c r="B398" s="1"/>
      <c r="C398" s="1"/>
      <c r="D398" s="1"/>
      <c r="E398" s="1"/>
      <c r="F398" s="1"/>
    </row>
    <row r="399" spans="2:6" hidden="1">
      <c r="B399" s="1"/>
      <c r="C399" s="1"/>
      <c r="D399" s="1"/>
      <c r="E399" s="1"/>
      <c r="F399" s="1"/>
    </row>
    <row r="400" spans="2:6" hidden="1">
      <c r="B400" s="1"/>
      <c r="C400" s="1"/>
      <c r="D400" s="1"/>
      <c r="E400" s="1"/>
      <c r="F400" s="1"/>
    </row>
    <row r="401" spans="2:6" hidden="1">
      <c r="B401" s="1"/>
      <c r="C401" s="1"/>
      <c r="D401" s="1"/>
      <c r="E401" s="1"/>
      <c r="F401" s="1"/>
    </row>
    <row r="402" spans="2:6" hidden="1">
      <c r="B402" s="1"/>
      <c r="C402" s="1"/>
      <c r="D402" s="1"/>
      <c r="E402" s="1"/>
      <c r="F402" s="1"/>
    </row>
    <row r="403" spans="2:6" hidden="1">
      <c r="B403" s="1"/>
      <c r="C403" s="1"/>
      <c r="D403" s="1"/>
      <c r="E403" s="1"/>
      <c r="F403" s="1"/>
    </row>
    <row r="404" spans="2:6" hidden="1">
      <c r="B404" s="1"/>
      <c r="C404" s="1"/>
      <c r="D404" s="1"/>
      <c r="E404" s="1"/>
      <c r="F404" s="1"/>
    </row>
    <row r="405" spans="2:6" hidden="1">
      <c r="B405" s="1"/>
      <c r="C405" s="1"/>
      <c r="D405" s="1"/>
      <c r="E405" s="1"/>
      <c r="F405" s="1"/>
    </row>
    <row r="406" spans="2:6" hidden="1">
      <c r="B406" s="1"/>
      <c r="C406" s="1"/>
      <c r="D406" s="1"/>
      <c r="E406" s="1"/>
      <c r="F406" s="1"/>
    </row>
    <row r="407" spans="2:6" hidden="1">
      <c r="B407" s="1"/>
      <c r="C407" s="1"/>
      <c r="D407" s="1"/>
      <c r="E407" s="1"/>
      <c r="F407" s="1"/>
    </row>
    <row r="408" spans="2:6" hidden="1">
      <c r="B408" s="1"/>
      <c r="C408" s="1"/>
      <c r="D408" s="1"/>
      <c r="E408" s="1"/>
      <c r="F408" s="1"/>
    </row>
    <row r="409" spans="2:6" hidden="1">
      <c r="B409" s="1"/>
      <c r="C409" s="1"/>
      <c r="D409" s="1"/>
      <c r="E409" s="1"/>
      <c r="F409" s="1"/>
    </row>
    <row r="410" spans="2:6" hidden="1">
      <c r="B410" s="1"/>
      <c r="C410" s="1"/>
      <c r="D410" s="1"/>
      <c r="E410" s="1"/>
      <c r="F410" s="1"/>
    </row>
    <row r="411" spans="2:6" hidden="1">
      <c r="B411" s="1"/>
      <c r="C411" s="1"/>
      <c r="D411" s="1"/>
      <c r="E411" s="1"/>
      <c r="F411" s="1"/>
    </row>
    <row r="412" spans="2:6" hidden="1">
      <c r="B412" s="1"/>
      <c r="C412" s="1"/>
      <c r="D412" s="1"/>
      <c r="E412" s="1"/>
      <c r="F412" s="1"/>
    </row>
    <row r="413" spans="2:6" hidden="1">
      <c r="B413" s="1"/>
      <c r="C413" s="1"/>
      <c r="D413" s="1"/>
      <c r="E413" s="1"/>
      <c r="F413" s="1"/>
    </row>
    <row r="414" spans="2:6" hidden="1">
      <c r="B414" s="1"/>
      <c r="C414" s="1"/>
      <c r="D414" s="1"/>
      <c r="E414" s="1"/>
      <c r="F414" s="1"/>
    </row>
    <row r="415" spans="2:6" hidden="1">
      <c r="B415" s="1"/>
      <c r="C415" s="1"/>
      <c r="D415" s="1"/>
      <c r="E415" s="1"/>
      <c r="F415" s="1"/>
    </row>
    <row r="416" spans="2:6" hidden="1">
      <c r="B416" s="1"/>
      <c r="C416" s="1"/>
      <c r="D416" s="1"/>
      <c r="E416" s="1"/>
      <c r="F416" s="1"/>
    </row>
    <row r="417" spans="2:6" hidden="1">
      <c r="B417" s="1"/>
      <c r="C417" s="1"/>
      <c r="D417" s="1"/>
      <c r="E417" s="1"/>
      <c r="F417" s="1"/>
    </row>
    <row r="418" spans="2:6" hidden="1">
      <c r="B418" s="1"/>
      <c r="C418" s="1"/>
      <c r="D418" s="1"/>
      <c r="E418" s="1"/>
      <c r="F418" s="1"/>
    </row>
    <row r="419" spans="2:6" hidden="1">
      <c r="B419" s="1"/>
      <c r="C419" s="1"/>
      <c r="D419" s="1"/>
      <c r="E419" s="1"/>
      <c r="F419" s="1"/>
    </row>
    <row r="420" spans="2:6" hidden="1">
      <c r="B420" s="1"/>
      <c r="C420" s="1"/>
      <c r="D420" s="1"/>
      <c r="E420" s="1"/>
      <c r="F420" s="1"/>
    </row>
    <row r="421" spans="2:6" hidden="1">
      <c r="B421" s="1"/>
      <c r="C421" s="1"/>
      <c r="D421" s="1"/>
      <c r="E421" s="1"/>
      <c r="F421" s="1"/>
    </row>
    <row r="422" spans="2:6" hidden="1">
      <c r="B422" s="1"/>
      <c r="C422" s="1"/>
      <c r="D422" s="1"/>
      <c r="E422" s="1"/>
      <c r="F422" s="1"/>
    </row>
    <row r="423" spans="2:6" hidden="1">
      <c r="B423" s="1"/>
      <c r="C423" s="1"/>
      <c r="D423" s="1"/>
      <c r="E423" s="1"/>
      <c r="F423" s="1"/>
    </row>
    <row r="424" spans="2:6" hidden="1">
      <c r="B424" s="1"/>
      <c r="C424" s="1"/>
      <c r="D424" s="1"/>
      <c r="E424" s="1"/>
      <c r="F424" s="1"/>
    </row>
    <row r="425" spans="2:6" hidden="1">
      <c r="B425" s="1"/>
      <c r="C425" s="1"/>
      <c r="D425" s="1"/>
      <c r="E425" s="1"/>
      <c r="F425" s="1"/>
    </row>
    <row r="426" spans="2:6" hidden="1">
      <c r="B426" s="1"/>
      <c r="C426" s="1"/>
      <c r="D426" s="1"/>
      <c r="E426" s="1"/>
      <c r="F426" s="1"/>
    </row>
    <row r="427" spans="2:6" hidden="1">
      <c r="B427" s="1"/>
      <c r="C427" s="1"/>
      <c r="D427" s="1"/>
      <c r="E427" s="1"/>
      <c r="F427" s="1"/>
    </row>
    <row r="428" spans="2:6" hidden="1">
      <c r="B428" s="1"/>
      <c r="C428" s="1"/>
      <c r="D428" s="1"/>
      <c r="E428" s="1"/>
      <c r="F428" s="1"/>
    </row>
    <row r="429" spans="2:6" hidden="1">
      <c r="B429" s="1"/>
      <c r="C429" s="1"/>
      <c r="D429" s="1"/>
      <c r="E429" s="1"/>
      <c r="F429" s="1"/>
    </row>
    <row r="430" spans="2:6" hidden="1">
      <c r="B430" s="1"/>
      <c r="C430" s="1"/>
      <c r="D430" s="1"/>
      <c r="E430" s="1"/>
      <c r="F430" s="1"/>
    </row>
    <row r="431" spans="2:6" hidden="1">
      <c r="B431" s="1"/>
      <c r="C431" s="1"/>
      <c r="D431" s="1"/>
      <c r="E431" s="1"/>
      <c r="F431" s="1"/>
    </row>
    <row r="432" spans="2:6" hidden="1">
      <c r="B432" s="1"/>
      <c r="C432" s="1"/>
      <c r="D432" s="1"/>
      <c r="E432" s="1"/>
      <c r="F432" s="1"/>
    </row>
    <row r="433" spans="2:6" hidden="1">
      <c r="B433" s="1"/>
      <c r="C433" s="1"/>
      <c r="D433" s="1"/>
      <c r="E433" s="1"/>
      <c r="F433" s="1"/>
    </row>
    <row r="434" spans="2:6" hidden="1">
      <c r="B434" s="1"/>
      <c r="C434" s="1"/>
      <c r="D434" s="1"/>
      <c r="E434" s="1"/>
      <c r="F434" s="1"/>
    </row>
    <row r="435" spans="2:6" hidden="1">
      <c r="B435" s="1"/>
      <c r="C435" s="1"/>
      <c r="D435" s="1"/>
      <c r="E435" s="1"/>
      <c r="F435" s="1"/>
    </row>
    <row r="436" spans="2:6" hidden="1">
      <c r="B436" s="1"/>
      <c r="C436" s="1"/>
      <c r="D436" s="1"/>
      <c r="E436" s="1"/>
      <c r="F436" s="1"/>
    </row>
    <row r="437" spans="2:6" hidden="1">
      <c r="B437" s="1"/>
      <c r="C437" s="1"/>
      <c r="D437" s="1"/>
      <c r="E437" s="1"/>
      <c r="F437" s="1"/>
    </row>
    <row r="438" spans="2:6" hidden="1">
      <c r="B438" s="1"/>
      <c r="C438" s="1"/>
      <c r="D438" s="1"/>
      <c r="E438" s="1"/>
      <c r="F438" s="1"/>
    </row>
    <row r="439" spans="2:6" hidden="1">
      <c r="B439" s="1"/>
      <c r="C439" s="1"/>
      <c r="D439" s="1"/>
      <c r="E439" s="1"/>
      <c r="F439" s="1"/>
    </row>
    <row r="440" spans="2:6" hidden="1">
      <c r="B440" s="1"/>
      <c r="C440" s="1"/>
      <c r="D440" s="1"/>
      <c r="E440" s="1"/>
      <c r="F440" s="1"/>
    </row>
    <row r="441" spans="2:6" hidden="1">
      <c r="B441" s="1"/>
      <c r="C441" s="1"/>
      <c r="D441" s="1"/>
      <c r="E441" s="1"/>
      <c r="F441" s="1"/>
    </row>
    <row r="442" spans="2:6" hidden="1">
      <c r="B442" s="1"/>
      <c r="C442" s="1"/>
      <c r="D442" s="1"/>
      <c r="E442" s="1"/>
      <c r="F442" s="1"/>
    </row>
    <row r="443" spans="2:6" hidden="1">
      <c r="B443" s="1"/>
      <c r="C443" s="1"/>
      <c r="D443" s="1"/>
      <c r="E443" s="1"/>
      <c r="F443" s="1"/>
    </row>
    <row r="444" spans="2:6" hidden="1">
      <c r="B444" s="1"/>
      <c r="C444" s="1"/>
      <c r="D444" s="1"/>
      <c r="E444" s="1"/>
      <c r="F444" s="1"/>
    </row>
    <row r="445" spans="2:6" hidden="1">
      <c r="B445" s="1"/>
      <c r="C445" s="1"/>
      <c r="D445" s="1"/>
      <c r="E445" s="1"/>
      <c r="F445" s="1"/>
    </row>
    <row r="446" spans="2:6" hidden="1">
      <c r="B446" s="1"/>
      <c r="C446" s="1"/>
      <c r="D446" s="1"/>
      <c r="E446" s="1"/>
      <c r="F446" s="1"/>
    </row>
    <row r="447" spans="2:6" hidden="1">
      <c r="B447" s="1"/>
      <c r="C447" s="1"/>
      <c r="D447" s="1"/>
      <c r="E447" s="1"/>
      <c r="F447" s="1"/>
    </row>
    <row r="448" spans="2:6" hidden="1">
      <c r="B448" s="1"/>
      <c r="C448" s="1"/>
      <c r="D448" s="1"/>
      <c r="E448" s="1"/>
      <c r="F448" s="1"/>
    </row>
    <row r="449" spans="2:6" hidden="1">
      <c r="B449" s="1"/>
      <c r="C449" s="1"/>
      <c r="D449" s="1"/>
      <c r="E449" s="1"/>
      <c r="F449" s="1"/>
    </row>
    <row r="450" spans="2:6" hidden="1">
      <c r="B450" s="1"/>
      <c r="C450" s="1"/>
      <c r="D450" s="1"/>
      <c r="E450" s="1"/>
      <c r="F450" s="1"/>
    </row>
    <row r="451" spans="2:6" hidden="1">
      <c r="B451" s="1"/>
      <c r="C451" s="1"/>
      <c r="D451" s="1"/>
      <c r="E451" s="1"/>
      <c r="F451" s="1"/>
    </row>
    <row r="452" spans="2:6" hidden="1">
      <c r="B452" s="1"/>
      <c r="C452" s="1"/>
      <c r="D452" s="1"/>
      <c r="E452" s="1"/>
      <c r="F452" s="1"/>
    </row>
    <row r="453" spans="2:6" hidden="1">
      <c r="B453" s="1"/>
      <c r="C453" s="1"/>
      <c r="D453" s="1"/>
      <c r="E453" s="1"/>
      <c r="F453" s="1"/>
    </row>
    <row r="454" spans="2:6" hidden="1">
      <c r="B454" s="1"/>
      <c r="C454" s="1"/>
      <c r="D454" s="1"/>
      <c r="E454" s="1"/>
      <c r="F454" s="1"/>
    </row>
    <row r="455" spans="2:6" hidden="1">
      <c r="B455" s="1"/>
      <c r="C455" s="1"/>
      <c r="D455" s="1"/>
      <c r="E455" s="1"/>
      <c r="F455" s="1"/>
    </row>
    <row r="456" spans="2:6" hidden="1">
      <c r="B456" s="1"/>
      <c r="C456" s="1"/>
      <c r="D456" s="1"/>
      <c r="E456" s="1"/>
      <c r="F456" s="1"/>
    </row>
    <row r="457" spans="2:6" hidden="1">
      <c r="B457" s="1"/>
      <c r="C457" s="1"/>
      <c r="D457" s="1"/>
      <c r="E457" s="1"/>
      <c r="F457" s="1"/>
    </row>
    <row r="458" spans="2:6" hidden="1">
      <c r="B458" s="1"/>
      <c r="C458" s="1"/>
      <c r="D458" s="1"/>
      <c r="E458" s="1"/>
      <c r="F458" s="1"/>
    </row>
    <row r="459" spans="2:6" hidden="1">
      <c r="B459" s="1"/>
      <c r="C459" s="1"/>
      <c r="D459" s="1"/>
      <c r="E459" s="1"/>
      <c r="F459" s="1"/>
    </row>
    <row r="460" spans="2:6" hidden="1">
      <c r="B460" s="1"/>
      <c r="C460" s="1"/>
      <c r="D460" s="1"/>
      <c r="E460" s="1"/>
      <c r="F460" s="1"/>
    </row>
    <row r="461" spans="2:6" hidden="1">
      <c r="B461" s="1"/>
      <c r="C461" s="1"/>
      <c r="D461" s="1"/>
      <c r="E461" s="1"/>
      <c r="F461" s="1"/>
    </row>
    <row r="462" spans="2:6" hidden="1">
      <c r="B462" s="1"/>
      <c r="C462" s="1"/>
      <c r="D462" s="1"/>
      <c r="E462" s="1"/>
      <c r="F462" s="1"/>
    </row>
    <row r="463" spans="2:6" hidden="1">
      <c r="B463" s="1"/>
      <c r="C463" s="1"/>
      <c r="D463" s="1"/>
      <c r="E463" s="1"/>
      <c r="F463" s="1"/>
    </row>
    <row r="464" spans="2:6" hidden="1">
      <c r="B464" s="1"/>
      <c r="C464" s="1"/>
      <c r="D464" s="1"/>
      <c r="E464" s="1"/>
      <c r="F464" s="1"/>
    </row>
    <row r="465" spans="2:6" hidden="1">
      <c r="B465" s="1"/>
      <c r="C465" s="1"/>
      <c r="D465" s="1"/>
      <c r="E465" s="1"/>
      <c r="F465" s="1"/>
    </row>
    <row r="466" spans="2:6" hidden="1">
      <c r="B466" s="1"/>
      <c r="C466" s="1"/>
      <c r="D466" s="1"/>
      <c r="E466" s="1"/>
      <c r="F466" s="1"/>
    </row>
    <row r="467" spans="2:6" hidden="1">
      <c r="B467" s="1"/>
      <c r="C467" s="1"/>
      <c r="D467" s="1"/>
      <c r="E467" s="1"/>
      <c r="F467" s="1"/>
    </row>
    <row r="468" spans="2:6" hidden="1">
      <c r="B468" s="1"/>
      <c r="C468" s="1"/>
      <c r="D468" s="1"/>
      <c r="E468" s="1"/>
      <c r="F468" s="1"/>
    </row>
    <row r="469" spans="2:6" hidden="1">
      <c r="B469" s="1"/>
      <c r="C469" s="1"/>
      <c r="D469" s="1"/>
      <c r="E469" s="1"/>
      <c r="F469" s="1"/>
    </row>
    <row r="470" spans="2:6" hidden="1">
      <c r="B470" s="1"/>
      <c r="C470" s="1"/>
      <c r="D470" s="1"/>
      <c r="E470" s="1"/>
      <c r="F470" s="1"/>
    </row>
    <row r="471" spans="2:6" hidden="1">
      <c r="B471" s="1"/>
      <c r="C471" s="1"/>
      <c r="D471" s="1"/>
      <c r="E471" s="1"/>
      <c r="F471" s="1"/>
    </row>
    <row r="472" spans="2:6" hidden="1">
      <c r="B472" s="1"/>
      <c r="C472" s="1"/>
      <c r="D472" s="1"/>
      <c r="E472" s="1"/>
      <c r="F472" s="1"/>
    </row>
    <row r="473" spans="2:6" hidden="1">
      <c r="B473" s="1"/>
      <c r="C473" s="1"/>
      <c r="D473" s="1"/>
      <c r="E473" s="1"/>
      <c r="F473" s="1"/>
    </row>
    <row r="474" spans="2:6" hidden="1">
      <c r="B474" s="1"/>
      <c r="C474" s="1"/>
      <c r="D474" s="1"/>
      <c r="E474" s="1"/>
      <c r="F474" s="1"/>
    </row>
    <row r="475" spans="2:6" hidden="1">
      <c r="B475" s="1"/>
      <c r="C475" s="1"/>
      <c r="D475" s="1"/>
      <c r="E475" s="1"/>
      <c r="F475" s="1"/>
    </row>
    <row r="476" spans="2:6" hidden="1">
      <c r="B476" s="1"/>
      <c r="C476" s="1"/>
      <c r="D476" s="1"/>
      <c r="E476" s="1"/>
      <c r="F476" s="1"/>
    </row>
    <row r="477" spans="2:6" hidden="1">
      <c r="B477" s="1"/>
      <c r="C477" s="1"/>
      <c r="D477" s="1"/>
      <c r="E477" s="1"/>
      <c r="F477" s="1"/>
    </row>
    <row r="478" spans="2:6" hidden="1">
      <c r="B478" s="1"/>
      <c r="C478" s="1"/>
      <c r="D478" s="1"/>
      <c r="E478" s="1"/>
      <c r="F478" s="1"/>
    </row>
    <row r="479" spans="2:6" hidden="1">
      <c r="B479" s="1"/>
      <c r="C479" s="1"/>
      <c r="D479" s="1"/>
      <c r="E479" s="1"/>
      <c r="F479" s="1"/>
    </row>
    <row r="480" spans="2:6" hidden="1">
      <c r="B480" s="1"/>
      <c r="C480" s="1"/>
      <c r="D480" s="1"/>
      <c r="E480" s="1"/>
      <c r="F480" s="1"/>
    </row>
    <row r="481" spans="2:6" hidden="1">
      <c r="B481" s="1"/>
      <c r="C481" s="1"/>
      <c r="D481" s="1"/>
      <c r="E481" s="1"/>
      <c r="F481" s="1"/>
    </row>
    <row r="482" spans="2:6" hidden="1">
      <c r="B482" s="1"/>
      <c r="C482" s="1"/>
      <c r="D482" s="1"/>
      <c r="E482" s="1"/>
      <c r="F482" s="1"/>
    </row>
    <row r="483" spans="2:6" hidden="1">
      <c r="B483" s="1"/>
      <c r="C483" s="1"/>
      <c r="D483" s="1"/>
      <c r="E483" s="1"/>
      <c r="F483" s="1"/>
    </row>
    <row r="484" spans="2:6" hidden="1">
      <c r="B484" s="1"/>
      <c r="C484" s="1"/>
      <c r="D484" s="1"/>
      <c r="E484" s="1"/>
      <c r="F484" s="1"/>
    </row>
    <row r="485" spans="2:6" hidden="1">
      <c r="B485" s="1"/>
      <c r="C485" s="1"/>
      <c r="D485" s="1"/>
      <c r="E485" s="1"/>
      <c r="F485" s="1"/>
    </row>
    <row r="486" spans="2:6" hidden="1">
      <c r="B486" s="1"/>
      <c r="C486" s="1"/>
      <c r="D486" s="1"/>
      <c r="E486" s="1"/>
      <c r="F486" s="1"/>
    </row>
    <row r="487" spans="2:6" hidden="1">
      <c r="B487" s="1"/>
      <c r="C487" s="1"/>
      <c r="D487" s="1"/>
      <c r="E487" s="1"/>
      <c r="F487" s="1"/>
    </row>
    <row r="488" spans="2:6" hidden="1">
      <c r="B488" s="1"/>
      <c r="C488" s="1"/>
      <c r="D488" s="1"/>
      <c r="E488" s="1"/>
      <c r="F488" s="1"/>
    </row>
    <row r="489" spans="2:6" hidden="1">
      <c r="B489" s="1"/>
      <c r="C489" s="1"/>
      <c r="D489" s="1"/>
      <c r="E489" s="1"/>
      <c r="F489" s="1"/>
    </row>
    <row r="490" spans="2:6" hidden="1">
      <c r="B490" s="1"/>
      <c r="C490" s="1"/>
      <c r="D490" s="1"/>
      <c r="E490" s="1"/>
      <c r="F490" s="1"/>
    </row>
    <row r="491" spans="2:6" hidden="1">
      <c r="B491" s="1"/>
      <c r="C491" s="1"/>
      <c r="D491" s="1"/>
      <c r="E491" s="1"/>
      <c r="F491" s="1"/>
    </row>
    <row r="492" spans="2:6" hidden="1">
      <c r="B492" s="1"/>
      <c r="C492" s="1"/>
      <c r="D492" s="1"/>
      <c r="E492" s="1"/>
      <c r="F492" s="1"/>
    </row>
    <row r="493" spans="2:6" hidden="1">
      <c r="B493" s="1"/>
      <c r="C493" s="1"/>
      <c r="D493" s="1"/>
      <c r="E493" s="1"/>
      <c r="F493" s="1"/>
    </row>
    <row r="494" spans="2:6" hidden="1">
      <c r="B494" s="1"/>
      <c r="C494" s="1"/>
      <c r="D494" s="1"/>
      <c r="E494" s="1"/>
      <c r="F494" s="1"/>
    </row>
    <row r="495" spans="2:6" hidden="1">
      <c r="B495" s="1"/>
      <c r="C495" s="1"/>
      <c r="D495" s="1"/>
      <c r="E495" s="1"/>
      <c r="F495" s="1"/>
    </row>
    <row r="496" spans="2:6" hidden="1">
      <c r="B496" s="1"/>
      <c r="C496" s="1"/>
      <c r="D496" s="1"/>
      <c r="E496" s="1"/>
      <c r="F496" s="1"/>
    </row>
    <row r="497" spans="2:6" hidden="1">
      <c r="B497" s="1"/>
      <c r="C497" s="1"/>
      <c r="D497" s="1"/>
      <c r="E497" s="1"/>
      <c r="F497" s="1"/>
    </row>
    <row r="498" spans="2:6" hidden="1">
      <c r="B498" s="1"/>
      <c r="C498" s="1"/>
      <c r="D498" s="1"/>
      <c r="E498" s="1"/>
      <c r="F498" s="1"/>
    </row>
    <row r="499" spans="2:6" hidden="1">
      <c r="B499" s="1"/>
      <c r="C499" s="1"/>
      <c r="D499" s="1"/>
      <c r="E499" s="1"/>
      <c r="F499" s="1"/>
    </row>
    <row r="500" spans="2:6" hidden="1">
      <c r="B500" s="1"/>
      <c r="C500" s="1"/>
      <c r="D500" s="1"/>
      <c r="E500" s="1"/>
      <c r="F500" s="1"/>
    </row>
    <row r="501" spans="2:6" hidden="1">
      <c r="B501" s="1"/>
      <c r="C501" s="1"/>
      <c r="D501" s="1"/>
      <c r="E501" s="1"/>
      <c r="F501" s="1"/>
    </row>
    <row r="502" spans="2:6" hidden="1">
      <c r="B502" s="1"/>
      <c r="C502" s="1"/>
      <c r="D502" s="1"/>
      <c r="E502" s="1"/>
      <c r="F502" s="1"/>
    </row>
    <row r="503" spans="2:6" hidden="1">
      <c r="B503" s="1"/>
      <c r="C503" s="1"/>
      <c r="D503" s="1"/>
      <c r="E503" s="1"/>
      <c r="F503" s="1"/>
    </row>
    <row r="504" spans="2:6" hidden="1">
      <c r="B504" s="1"/>
      <c r="C504" s="1"/>
      <c r="D504" s="1"/>
      <c r="E504" s="1"/>
      <c r="F504" s="1"/>
    </row>
    <row r="505" spans="2:6" hidden="1">
      <c r="B505" s="1"/>
      <c r="C505" s="1"/>
      <c r="D505" s="1"/>
      <c r="E505" s="1"/>
      <c r="F505" s="1"/>
    </row>
    <row r="506" spans="2:6" hidden="1">
      <c r="B506" s="1"/>
      <c r="C506" s="1"/>
      <c r="D506" s="1"/>
      <c r="E506" s="1"/>
      <c r="F506" s="1"/>
    </row>
    <row r="507" spans="2:6" hidden="1">
      <c r="B507" s="1"/>
      <c r="C507" s="1"/>
      <c r="D507" s="1"/>
      <c r="E507" s="1"/>
      <c r="F507" s="1"/>
    </row>
    <row r="508" spans="2:6" hidden="1">
      <c r="B508" s="1"/>
      <c r="C508" s="1"/>
      <c r="D508" s="1"/>
      <c r="E508" s="1"/>
      <c r="F508" s="1"/>
    </row>
    <row r="509" spans="2:6" hidden="1">
      <c r="B509" s="1"/>
      <c r="C509" s="1"/>
      <c r="D509" s="1"/>
      <c r="E509" s="1"/>
      <c r="F509" s="1"/>
    </row>
    <row r="510" spans="2:6" hidden="1">
      <c r="B510" s="1"/>
      <c r="C510" s="1"/>
      <c r="D510" s="1"/>
      <c r="E510" s="1"/>
      <c r="F510" s="1"/>
    </row>
    <row r="511" spans="2:6" hidden="1">
      <c r="B511" s="1"/>
      <c r="C511" s="1"/>
      <c r="D511" s="1"/>
      <c r="E511" s="1"/>
      <c r="F511" s="1"/>
    </row>
    <row r="512" spans="2:6" hidden="1">
      <c r="B512" s="1"/>
      <c r="C512" s="1"/>
      <c r="D512" s="1"/>
      <c r="E512" s="1"/>
      <c r="F512" s="1"/>
    </row>
    <row r="513" spans="2:6" hidden="1">
      <c r="B513" s="1"/>
      <c r="C513" s="1"/>
      <c r="D513" s="1"/>
      <c r="E513" s="1"/>
      <c r="F513" s="1"/>
    </row>
    <row r="514" spans="2:6" hidden="1">
      <c r="B514" s="1"/>
      <c r="C514" s="1"/>
      <c r="D514" s="1"/>
      <c r="E514" s="1"/>
      <c r="F514" s="1"/>
    </row>
    <row r="515" spans="2:6" hidden="1">
      <c r="B515" s="1"/>
      <c r="C515" s="1"/>
      <c r="D515" s="1"/>
      <c r="E515" s="1"/>
      <c r="F515" s="1"/>
    </row>
    <row r="516" spans="2:6" hidden="1">
      <c r="B516" s="1"/>
      <c r="C516" s="1"/>
      <c r="D516" s="1"/>
      <c r="E516" s="1"/>
      <c r="F516" s="1"/>
    </row>
    <row r="517" spans="2:6" hidden="1">
      <c r="B517" s="1"/>
      <c r="C517" s="1"/>
      <c r="D517" s="1"/>
      <c r="E517" s="1"/>
      <c r="F517" s="1"/>
    </row>
    <row r="518" spans="2:6" hidden="1">
      <c r="B518" s="1"/>
      <c r="C518" s="1"/>
      <c r="D518" s="1"/>
      <c r="E518" s="1"/>
      <c r="F518" s="1"/>
    </row>
    <row r="519" spans="2:6" hidden="1">
      <c r="B519" s="1"/>
      <c r="C519" s="1"/>
      <c r="D519" s="1"/>
      <c r="E519" s="1"/>
      <c r="F519" s="1"/>
    </row>
    <row r="520" spans="2:6" hidden="1">
      <c r="B520" s="1"/>
      <c r="C520" s="1"/>
      <c r="D520" s="1"/>
      <c r="E520" s="1"/>
      <c r="F520" s="1"/>
    </row>
    <row r="521" spans="2:6" hidden="1">
      <c r="B521" s="1"/>
      <c r="C521" s="1"/>
      <c r="D521" s="1"/>
      <c r="E521" s="1"/>
      <c r="F521" s="1"/>
    </row>
    <row r="522" spans="2:6" hidden="1">
      <c r="B522" s="1"/>
      <c r="C522" s="1"/>
      <c r="D522" s="1"/>
      <c r="E522" s="1"/>
      <c r="F522" s="1"/>
    </row>
    <row r="523" spans="2:6" hidden="1">
      <c r="B523" s="1"/>
      <c r="C523" s="1"/>
      <c r="D523" s="1"/>
      <c r="E523" s="1"/>
      <c r="F523" s="1"/>
    </row>
    <row r="524" spans="2:6" hidden="1">
      <c r="B524" s="1"/>
      <c r="C524" s="1"/>
      <c r="D524" s="1"/>
      <c r="E524" s="1"/>
      <c r="F524" s="1"/>
    </row>
    <row r="525" spans="2:6" hidden="1">
      <c r="B525" s="1"/>
      <c r="C525" s="1"/>
      <c r="D525" s="1"/>
      <c r="E525" s="1"/>
      <c r="F525" s="1"/>
    </row>
    <row r="526" spans="2:6" hidden="1">
      <c r="B526" s="1"/>
      <c r="C526" s="1"/>
      <c r="D526" s="1"/>
      <c r="E526" s="1"/>
      <c r="F526" s="1"/>
    </row>
    <row r="527" spans="2:6" hidden="1">
      <c r="B527" s="1"/>
      <c r="C527" s="1"/>
      <c r="D527" s="1"/>
      <c r="E527" s="1"/>
      <c r="F527" s="1"/>
    </row>
    <row r="528" spans="2:6" hidden="1">
      <c r="B528" s="1"/>
      <c r="C528" s="1"/>
      <c r="D528" s="1"/>
      <c r="E528" s="1"/>
      <c r="F528" s="1"/>
    </row>
    <row r="529" spans="2:6" hidden="1">
      <c r="B529" s="1"/>
      <c r="C529" s="1"/>
      <c r="D529" s="1"/>
      <c r="E529" s="1"/>
      <c r="F529" s="1"/>
    </row>
    <row r="530" spans="2:6" hidden="1">
      <c r="B530" s="1"/>
      <c r="C530" s="1"/>
      <c r="D530" s="1"/>
      <c r="E530" s="1"/>
      <c r="F530" s="1"/>
    </row>
    <row r="531" spans="2:6" hidden="1">
      <c r="B531" s="1"/>
      <c r="C531" s="1"/>
      <c r="D531" s="1"/>
      <c r="E531" s="1"/>
      <c r="F531" s="1"/>
    </row>
    <row r="532" spans="2:6" hidden="1">
      <c r="B532" s="1"/>
      <c r="C532" s="1"/>
      <c r="D532" s="1"/>
      <c r="E532" s="1"/>
      <c r="F532" s="1"/>
    </row>
    <row r="533" spans="2:6" hidden="1">
      <c r="B533" s="1"/>
      <c r="C533" s="1"/>
      <c r="D533" s="1"/>
      <c r="E533" s="1"/>
      <c r="F533" s="1"/>
    </row>
    <row r="534" spans="2:6" hidden="1">
      <c r="B534" s="1"/>
      <c r="C534" s="1"/>
      <c r="D534" s="1"/>
      <c r="E534" s="1"/>
      <c r="F534" s="1"/>
    </row>
    <row r="535" spans="2:6" hidden="1">
      <c r="B535" s="1"/>
      <c r="C535" s="1"/>
      <c r="D535" s="1"/>
      <c r="E535" s="1"/>
      <c r="F535" s="1"/>
    </row>
    <row r="536" spans="2:6" hidden="1">
      <c r="B536" s="1"/>
      <c r="C536" s="1"/>
      <c r="D536" s="1"/>
      <c r="E536" s="1"/>
      <c r="F536" s="1"/>
    </row>
    <row r="537" spans="2:6" hidden="1">
      <c r="B537" s="1"/>
      <c r="C537" s="1"/>
      <c r="D537" s="1"/>
      <c r="E537" s="1"/>
      <c r="F537" s="1"/>
    </row>
    <row r="538" spans="2:6" hidden="1">
      <c r="B538" s="1"/>
      <c r="C538" s="1"/>
      <c r="D538" s="1"/>
      <c r="E538" s="1"/>
      <c r="F538" s="1"/>
    </row>
    <row r="539" spans="2:6" hidden="1">
      <c r="B539" s="1"/>
      <c r="C539" s="1"/>
      <c r="D539" s="1"/>
      <c r="E539" s="1"/>
      <c r="F539" s="1"/>
    </row>
    <row r="540" spans="2:6" hidden="1">
      <c r="B540" s="1"/>
      <c r="C540" s="1"/>
      <c r="D540" s="1"/>
      <c r="E540" s="1"/>
      <c r="F540" s="1"/>
    </row>
    <row r="541" spans="2:6" hidden="1">
      <c r="B541" s="1"/>
      <c r="C541" s="1"/>
      <c r="D541" s="1"/>
      <c r="E541" s="1"/>
      <c r="F541" s="1"/>
    </row>
    <row r="542" spans="2:6" hidden="1">
      <c r="B542" s="1"/>
      <c r="C542" s="1"/>
      <c r="D542" s="1"/>
      <c r="E542" s="1"/>
      <c r="F542" s="1"/>
    </row>
    <row r="543" spans="2:6" hidden="1">
      <c r="B543" s="1"/>
      <c r="C543" s="1"/>
      <c r="D543" s="1"/>
      <c r="E543" s="1"/>
      <c r="F543" s="1"/>
    </row>
    <row r="544" spans="2:6" hidden="1">
      <c r="B544" s="1"/>
      <c r="C544" s="1"/>
      <c r="D544" s="1"/>
      <c r="E544" s="1"/>
      <c r="F544" s="1"/>
    </row>
    <row r="545" spans="2:6" hidden="1">
      <c r="B545" s="1"/>
      <c r="C545" s="1"/>
      <c r="D545" s="1"/>
      <c r="E545" s="1"/>
      <c r="F545" s="1"/>
    </row>
    <row r="546" spans="2:6" hidden="1">
      <c r="B546" s="1"/>
      <c r="C546" s="1"/>
      <c r="D546" s="1"/>
      <c r="E546" s="1"/>
      <c r="F546" s="1"/>
    </row>
    <row r="547" spans="2:6" hidden="1">
      <c r="B547" s="1"/>
      <c r="C547" s="1"/>
      <c r="D547" s="1"/>
      <c r="E547" s="1"/>
      <c r="F547" s="1"/>
    </row>
    <row r="548" spans="2:6" hidden="1">
      <c r="B548" s="1"/>
      <c r="C548" s="1"/>
      <c r="D548" s="1"/>
      <c r="E548" s="1"/>
      <c r="F548" s="1"/>
    </row>
    <row r="549" spans="2:6" hidden="1">
      <c r="B549" s="1"/>
      <c r="C549" s="1"/>
      <c r="D549" s="1"/>
      <c r="E549" s="1"/>
      <c r="F549" s="1"/>
    </row>
    <row r="550" spans="2:6" hidden="1">
      <c r="B550" s="1"/>
      <c r="C550" s="1"/>
      <c r="D550" s="1"/>
      <c r="E550" s="1"/>
      <c r="F550" s="1"/>
    </row>
    <row r="551" spans="2:6" hidden="1">
      <c r="B551" s="1"/>
      <c r="C551" s="1"/>
      <c r="D551" s="1"/>
      <c r="E551" s="1"/>
      <c r="F551" s="1"/>
    </row>
    <row r="552" spans="2:6" hidden="1">
      <c r="B552" s="1"/>
      <c r="C552" s="1"/>
      <c r="D552" s="1"/>
      <c r="E552" s="1"/>
      <c r="F552" s="1"/>
    </row>
    <row r="553" spans="2:6" hidden="1">
      <c r="B553" s="1"/>
      <c r="C553" s="1"/>
      <c r="D553" s="1"/>
      <c r="E553" s="1"/>
      <c r="F553" s="1"/>
    </row>
    <row r="554" spans="2:6" hidden="1">
      <c r="B554" s="1"/>
      <c r="C554" s="1"/>
      <c r="D554" s="1"/>
      <c r="E554" s="1"/>
      <c r="F554" s="1"/>
    </row>
    <row r="555" spans="2:6" hidden="1">
      <c r="B555" s="1"/>
      <c r="C555" s="1"/>
      <c r="D555" s="1"/>
      <c r="E555" s="1"/>
      <c r="F555" s="1"/>
    </row>
    <row r="556" spans="2:6" hidden="1">
      <c r="B556" s="1"/>
      <c r="C556" s="1"/>
      <c r="D556" s="1"/>
      <c r="E556" s="1"/>
      <c r="F556" s="1"/>
    </row>
    <row r="557" spans="2:6" hidden="1">
      <c r="B557" s="1"/>
      <c r="C557" s="1"/>
      <c r="D557" s="1"/>
      <c r="E557" s="1"/>
      <c r="F557" s="1"/>
    </row>
    <row r="558" spans="2:6" hidden="1">
      <c r="B558" s="1"/>
      <c r="C558" s="1"/>
      <c r="D558" s="1"/>
      <c r="E558" s="1"/>
      <c r="F558" s="1"/>
    </row>
    <row r="559" spans="2:6" hidden="1">
      <c r="B559" s="1"/>
      <c r="C559" s="1"/>
      <c r="D559" s="1"/>
      <c r="E559" s="1"/>
      <c r="F559" s="1"/>
    </row>
    <row r="560" spans="2:6" hidden="1">
      <c r="B560" s="1"/>
      <c r="C560" s="1"/>
      <c r="D560" s="1"/>
      <c r="E560" s="1"/>
      <c r="F560" s="1"/>
    </row>
    <row r="561" spans="2:6" hidden="1">
      <c r="B561" s="1"/>
      <c r="C561" s="1"/>
      <c r="D561" s="1"/>
      <c r="E561" s="1"/>
      <c r="F561" s="1"/>
    </row>
    <row r="562" spans="2:6" hidden="1">
      <c r="B562" s="1"/>
      <c r="C562" s="1"/>
      <c r="D562" s="1"/>
      <c r="E562" s="1"/>
      <c r="F562" s="1"/>
    </row>
    <row r="563" spans="2:6" hidden="1">
      <c r="B563" s="1"/>
      <c r="C563" s="1"/>
      <c r="D563" s="1"/>
      <c r="E563" s="1"/>
      <c r="F563" s="1"/>
    </row>
    <row r="564" spans="2:6" hidden="1">
      <c r="B564" s="1"/>
      <c r="C564" s="1"/>
      <c r="D564" s="1"/>
      <c r="E564" s="1"/>
      <c r="F564" s="1"/>
    </row>
    <row r="565" spans="2:6" hidden="1">
      <c r="B565" s="1"/>
      <c r="C565" s="1"/>
      <c r="D565" s="1"/>
      <c r="E565" s="1"/>
      <c r="F565" s="1"/>
    </row>
    <row r="566" spans="2:6" hidden="1">
      <c r="B566" s="1"/>
      <c r="C566" s="1"/>
      <c r="D566" s="1"/>
      <c r="E566" s="1"/>
      <c r="F566" s="1"/>
    </row>
    <row r="567" spans="2:6" hidden="1">
      <c r="B567" s="1"/>
      <c r="C567" s="1"/>
      <c r="D567" s="1"/>
      <c r="E567" s="1"/>
      <c r="F567" s="1"/>
    </row>
    <row r="568" spans="2:6" hidden="1">
      <c r="B568" s="1"/>
      <c r="C568" s="1"/>
      <c r="D568" s="1"/>
      <c r="E568" s="1"/>
      <c r="F568" s="1"/>
    </row>
    <row r="569" spans="2:6" hidden="1">
      <c r="B569" s="1"/>
      <c r="C569" s="1"/>
      <c r="D569" s="1"/>
      <c r="E569" s="1"/>
      <c r="F569" s="1"/>
    </row>
    <row r="570" spans="2:6" hidden="1">
      <c r="B570" s="1"/>
      <c r="C570" s="1"/>
      <c r="D570" s="1"/>
      <c r="E570" s="1"/>
      <c r="F570" s="1"/>
    </row>
    <row r="571" spans="2:6" hidden="1">
      <c r="B571" s="1"/>
      <c r="C571" s="1"/>
      <c r="D571" s="1"/>
      <c r="E571" s="1"/>
      <c r="F571" s="1"/>
    </row>
    <row r="572" spans="2:6" hidden="1">
      <c r="B572" s="1"/>
      <c r="C572" s="1"/>
      <c r="D572" s="1"/>
      <c r="E572" s="1"/>
      <c r="F572" s="1"/>
    </row>
    <row r="573" spans="2:6" hidden="1">
      <c r="B573" s="1"/>
      <c r="C573" s="1"/>
      <c r="D573" s="1"/>
      <c r="E573" s="1"/>
      <c r="F573" s="1"/>
    </row>
    <row r="574" spans="2:6" hidden="1">
      <c r="B574" s="1"/>
      <c r="C574" s="1"/>
      <c r="D574" s="1"/>
      <c r="E574" s="1"/>
      <c r="F574" s="1"/>
    </row>
    <row r="575" spans="2:6" hidden="1">
      <c r="B575" s="1"/>
      <c r="C575" s="1"/>
      <c r="D575" s="1"/>
      <c r="E575" s="1"/>
      <c r="F575" s="1"/>
    </row>
    <row r="576" spans="2:6" hidden="1">
      <c r="B576" s="1"/>
      <c r="C576" s="1"/>
      <c r="D576" s="1"/>
      <c r="E576" s="1"/>
      <c r="F576" s="1"/>
    </row>
    <row r="577" spans="2:6" hidden="1">
      <c r="B577" s="1"/>
      <c r="C577" s="1"/>
      <c r="D577" s="1"/>
      <c r="E577" s="1"/>
      <c r="F577" s="1"/>
    </row>
    <row r="578" spans="2:6" hidden="1">
      <c r="B578" s="1"/>
      <c r="C578" s="1"/>
      <c r="D578" s="1"/>
      <c r="E578" s="1"/>
      <c r="F578" s="1"/>
    </row>
    <row r="579" spans="2:6" hidden="1">
      <c r="B579" s="1"/>
      <c r="C579" s="1"/>
      <c r="D579" s="1"/>
      <c r="E579" s="1"/>
      <c r="F579" s="1"/>
    </row>
    <row r="580" spans="2:6" hidden="1">
      <c r="B580" s="1"/>
      <c r="C580" s="1"/>
      <c r="D580" s="1"/>
      <c r="E580" s="1"/>
      <c r="F580" s="1"/>
    </row>
    <row r="581" spans="2:6" hidden="1">
      <c r="B581" s="1"/>
      <c r="C581" s="1"/>
      <c r="D581" s="1"/>
      <c r="E581" s="1"/>
      <c r="F581" s="1"/>
    </row>
    <row r="582" spans="2:6" hidden="1">
      <c r="B582" s="1"/>
      <c r="C582" s="1"/>
      <c r="D582" s="1"/>
      <c r="E582" s="1"/>
      <c r="F582" s="1"/>
    </row>
    <row r="583" spans="2:6" hidden="1">
      <c r="B583" s="1"/>
      <c r="C583" s="1"/>
      <c r="D583" s="1"/>
      <c r="E583" s="1"/>
      <c r="F583" s="1"/>
    </row>
    <row r="584" spans="2:6" hidden="1">
      <c r="B584" s="1"/>
      <c r="C584" s="1"/>
      <c r="D584" s="1"/>
      <c r="E584" s="1"/>
      <c r="F584" s="1"/>
    </row>
    <row r="585" spans="2:6" hidden="1">
      <c r="B585" s="1"/>
      <c r="C585" s="1"/>
      <c r="D585" s="1"/>
      <c r="E585" s="1"/>
      <c r="F585" s="1"/>
    </row>
    <row r="586" spans="2:6" hidden="1">
      <c r="B586" s="1"/>
      <c r="C586" s="1"/>
      <c r="D586" s="1"/>
      <c r="E586" s="1"/>
      <c r="F586" s="1"/>
    </row>
    <row r="587" spans="2:6" hidden="1">
      <c r="B587" s="1"/>
      <c r="C587" s="1"/>
      <c r="D587" s="1"/>
      <c r="E587" s="1"/>
      <c r="F587" s="1"/>
    </row>
    <row r="588" spans="2:6" hidden="1">
      <c r="B588" s="1"/>
      <c r="C588" s="1"/>
      <c r="D588" s="1"/>
      <c r="E588" s="1"/>
      <c r="F588" s="1"/>
    </row>
    <row r="589" spans="2:6" hidden="1">
      <c r="B589" s="1"/>
      <c r="C589" s="1"/>
      <c r="D589" s="1"/>
      <c r="E589" s="1"/>
      <c r="F589" s="1"/>
    </row>
    <row r="590" spans="2:6" hidden="1">
      <c r="B590" s="1"/>
      <c r="C590" s="1"/>
      <c r="D590" s="1"/>
      <c r="E590" s="1"/>
      <c r="F590" s="1"/>
    </row>
    <row r="591" spans="2:6" hidden="1">
      <c r="B591" s="1"/>
      <c r="C591" s="1"/>
      <c r="D591" s="1"/>
      <c r="E591" s="1"/>
      <c r="F591" s="1"/>
    </row>
    <row r="592" spans="2:6" hidden="1">
      <c r="B592" s="1"/>
      <c r="C592" s="1"/>
      <c r="D592" s="1"/>
      <c r="E592" s="1"/>
      <c r="F592" s="1"/>
    </row>
    <row r="593" spans="2:6" hidden="1">
      <c r="B593" s="1"/>
      <c r="C593" s="1"/>
      <c r="D593" s="1"/>
      <c r="E593" s="1"/>
      <c r="F593" s="1"/>
    </row>
    <row r="594" spans="2:6" hidden="1">
      <c r="B594" s="1"/>
      <c r="C594" s="1"/>
      <c r="D594" s="1"/>
      <c r="E594" s="1"/>
      <c r="F594" s="1"/>
    </row>
    <row r="595" spans="2:6" hidden="1">
      <c r="B595" s="1"/>
      <c r="C595" s="1"/>
      <c r="D595" s="1"/>
      <c r="E595" s="1"/>
      <c r="F595" s="1"/>
    </row>
    <row r="596" spans="2:6" hidden="1">
      <c r="B596" s="1"/>
      <c r="C596" s="1"/>
      <c r="D596" s="1"/>
      <c r="E596" s="1"/>
      <c r="F596" s="1"/>
    </row>
    <row r="597" spans="2:6" hidden="1">
      <c r="B597" s="1"/>
      <c r="C597" s="1"/>
      <c r="D597" s="1"/>
      <c r="E597" s="1"/>
      <c r="F597" s="1"/>
    </row>
    <row r="598" spans="2:6" hidden="1">
      <c r="B598" s="1"/>
      <c r="C598" s="1"/>
      <c r="D598" s="1"/>
      <c r="E598" s="1"/>
      <c r="F598" s="1"/>
    </row>
    <row r="599" spans="2:6" hidden="1">
      <c r="B599" s="1"/>
      <c r="C599" s="1"/>
      <c r="D599" s="1"/>
      <c r="E599" s="1"/>
      <c r="F599" s="1"/>
    </row>
    <row r="600" spans="2:6" hidden="1">
      <c r="B600" s="1"/>
      <c r="C600" s="1"/>
      <c r="D600" s="1"/>
      <c r="E600" s="1"/>
      <c r="F600" s="1"/>
    </row>
    <row r="601" spans="2:6" hidden="1">
      <c r="B601" s="1"/>
      <c r="C601" s="1"/>
      <c r="D601" s="1"/>
      <c r="E601" s="1"/>
      <c r="F601" s="1"/>
    </row>
    <row r="602" spans="2:6" hidden="1">
      <c r="B602" s="1"/>
      <c r="C602" s="1"/>
      <c r="D602" s="1"/>
      <c r="E602" s="1"/>
      <c r="F602" s="1"/>
    </row>
    <row r="603" spans="2:6" hidden="1">
      <c r="B603" s="1"/>
      <c r="C603" s="1"/>
      <c r="D603" s="1"/>
      <c r="E603" s="1"/>
      <c r="F603" s="1"/>
    </row>
    <row r="604" spans="2:6" hidden="1">
      <c r="B604" s="1"/>
      <c r="C604" s="1"/>
      <c r="D604" s="1"/>
      <c r="E604" s="1"/>
      <c r="F604" s="1"/>
    </row>
    <row r="605" spans="2:6" hidden="1">
      <c r="B605" s="1"/>
      <c r="C605" s="1"/>
      <c r="D605" s="1"/>
      <c r="E605" s="1"/>
      <c r="F605" s="1"/>
    </row>
    <row r="606" spans="2:6" hidden="1">
      <c r="B606" s="1"/>
      <c r="C606" s="1"/>
      <c r="D606" s="1"/>
      <c r="E606" s="1"/>
      <c r="F606" s="1"/>
    </row>
    <row r="607" spans="2:6" hidden="1">
      <c r="B607" s="1"/>
      <c r="C607" s="1"/>
      <c r="D607" s="1"/>
      <c r="E607" s="1"/>
      <c r="F607" s="1"/>
    </row>
    <row r="608" spans="2:6" hidden="1">
      <c r="B608" s="1"/>
      <c r="C608" s="1"/>
      <c r="D608" s="1"/>
      <c r="E608" s="1"/>
      <c r="F608" s="1"/>
    </row>
    <row r="609" spans="2:6" hidden="1">
      <c r="B609" s="1"/>
      <c r="C609" s="1"/>
      <c r="D609" s="1"/>
      <c r="E609" s="1"/>
      <c r="F609" s="1"/>
    </row>
    <row r="610" spans="2:6" hidden="1">
      <c r="B610" s="1"/>
      <c r="C610" s="1"/>
      <c r="D610" s="1"/>
      <c r="E610" s="1"/>
      <c r="F610" s="1"/>
    </row>
    <row r="611" spans="2:6" hidden="1">
      <c r="B611" s="1"/>
      <c r="C611" s="1"/>
      <c r="D611" s="1"/>
      <c r="E611" s="1"/>
      <c r="F611" s="1"/>
    </row>
    <row r="612" spans="2:6" hidden="1">
      <c r="B612" s="1"/>
      <c r="C612" s="1"/>
      <c r="D612" s="1"/>
      <c r="E612" s="1"/>
      <c r="F612" s="1"/>
    </row>
    <row r="613" spans="2:6" hidden="1">
      <c r="B613" s="1"/>
      <c r="C613" s="1"/>
      <c r="D613" s="1"/>
      <c r="E613" s="1"/>
      <c r="F613" s="1"/>
    </row>
    <row r="614" spans="2:6" hidden="1">
      <c r="B614" s="1"/>
      <c r="C614" s="1"/>
      <c r="D614" s="1"/>
      <c r="E614" s="1"/>
      <c r="F614" s="1"/>
    </row>
    <row r="615" spans="2:6" hidden="1">
      <c r="B615" s="1"/>
      <c r="C615" s="1"/>
      <c r="D615" s="1"/>
      <c r="E615" s="1"/>
      <c r="F615" s="1"/>
    </row>
    <row r="616" spans="2:6" hidden="1">
      <c r="B616" s="1"/>
      <c r="C616" s="1"/>
      <c r="D616" s="1"/>
      <c r="E616" s="1"/>
      <c r="F616" s="1"/>
    </row>
    <row r="617" spans="2:6" hidden="1">
      <c r="B617" s="1"/>
      <c r="C617" s="1"/>
      <c r="D617" s="1"/>
      <c r="E617" s="1"/>
      <c r="F617" s="1"/>
    </row>
    <row r="618" spans="2:6" hidden="1">
      <c r="B618" s="1"/>
      <c r="C618" s="1"/>
      <c r="D618" s="1"/>
      <c r="E618" s="1"/>
      <c r="F618" s="1"/>
    </row>
    <row r="619" spans="2:6" hidden="1">
      <c r="B619" s="1"/>
      <c r="C619" s="1"/>
      <c r="D619" s="1"/>
      <c r="E619" s="1"/>
      <c r="F619" s="1"/>
    </row>
    <row r="620" spans="2:6" hidden="1">
      <c r="B620" s="1"/>
      <c r="C620" s="1"/>
      <c r="D620" s="1"/>
      <c r="E620" s="1"/>
      <c r="F620" s="1"/>
    </row>
    <row r="621" spans="2:6" hidden="1">
      <c r="B621" s="1"/>
      <c r="C621" s="1"/>
      <c r="D621" s="1"/>
      <c r="E621" s="1"/>
      <c r="F621" s="1"/>
    </row>
    <row r="622" spans="2:6" hidden="1">
      <c r="B622" s="1"/>
      <c r="C622" s="1"/>
      <c r="D622" s="1"/>
      <c r="E622" s="1"/>
      <c r="F622" s="1"/>
    </row>
    <row r="623" spans="2:6" hidden="1">
      <c r="B623" s="1"/>
      <c r="C623" s="1"/>
      <c r="D623" s="1"/>
      <c r="E623" s="1"/>
      <c r="F623" s="1"/>
    </row>
    <row r="624" spans="2:6" hidden="1">
      <c r="B624" s="1"/>
      <c r="C624" s="1"/>
      <c r="D624" s="1"/>
      <c r="E624" s="1"/>
      <c r="F624" s="1"/>
    </row>
    <row r="625" spans="2:6" hidden="1">
      <c r="B625" s="1"/>
      <c r="C625" s="1"/>
      <c r="D625" s="1"/>
      <c r="E625" s="1"/>
      <c r="F625" s="1"/>
    </row>
    <row r="626" spans="2:6" hidden="1">
      <c r="B626" s="1"/>
      <c r="C626" s="1"/>
      <c r="D626" s="1"/>
      <c r="E626" s="1"/>
      <c r="F626" s="1"/>
    </row>
    <row r="627" spans="2:6" hidden="1">
      <c r="B627" s="1"/>
      <c r="C627" s="1"/>
      <c r="D627" s="1"/>
      <c r="E627" s="1"/>
      <c r="F627" s="1"/>
    </row>
    <row r="628" spans="2:6" hidden="1">
      <c r="B628" s="1"/>
      <c r="C628" s="1"/>
      <c r="D628" s="1"/>
      <c r="E628" s="1"/>
      <c r="F628" s="1"/>
    </row>
    <row r="629" spans="2:6" hidden="1">
      <c r="B629" s="1"/>
      <c r="C629" s="1"/>
      <c r="D629" s="1"/>
      <c r="E629" s="1"/>
      <c r="F629" s="1"/>
    </row>
    <row r="630" spans="2:6" hidden="1">
      <c r="B630" s="1"/>
      <c r="C630" s="1"/>
      <c r="D630" s="1"/>
      <c r="E630" s="1"/>
      <c r="F630" s="1"/>
    </row>
    <row r="631" spans="2:6" hidden="1">
      <c r="B631" s="1"/>
      <c r="C631" s="1"/>
      <c r="D631" s="1"/>
      <c r="E631" s="1"/>
      <c r="F631" s="1"/>
    </row>
    <row r="632" spans="2:6" hidden="1">
      <c r="B632" s="1"/>
      <c r="C632" s="1"/>
      <c r="D632" s="1"/>
      <c r="E632" s="1"/>
      <c r="F632" s="1"/>
    </row>
    <row r="633" spans="2:6" hidden="1">
      <c r="B633" s="1"/>
      <c r="C633" s="1"/>
      <c r="D633" s="1"/>
      <c r="E633" s="1"/>
      <c r="F633" s="1"/>
    </row>
    <row r="634" spans="2:6" hidden="1">
      <c r="B634" s="1"/>
      <c r="C634" s="1"/>
      <c r="D634" s="1"/>
      <c r="E634" s="1"/>
      <c r="F634" s="1"/>
    </row>
    <row r="635" spans="2:6" hidden="1">
      <c r="B635" s="1"/>
      <c r="C635" s="1"/>
      <c r="D635" s="1"/>
      <c r="E635" s="1"/>
      <c r="F635" s="1"/>
    </row>
    <row r="636" spans="2:6" hidden="1">
      <c r="B636" s="1"/>
      <c r="C636" s="1"/>
      <c r="D636" s="1"/>
      <c r="E636" s="1"/>
      <c r="F636" s="1"/>
    </row>
    <row r="637" spans="2:6" hidden="1">
      <c r="B637" s="1"/>
      <c r="C637" s="1"/>
      <c r="D637" s="1"/>
      <c r="E637" s="1"/>
      <c r="F637" s="1"/>
    </row>
    <row r="638" spans="2:6" hidden="1">
      <c r="B638" s="1"/>
      <c r="C638" s="1"/>
      <c r="D638" s="1"/>
      <c r="E638" s="1"/>
      <c r="F638" s="1"/>
    </row>
    <row r="639" spans="2:6" hidden="1">
      <c r="B639" s="1"/>
      <c r="C639" s="1"/>
      <c r="D639" s="1"/>
      <c r="E639" s="1"/>
      <c r="F639" s="1"/>
    </row>
    <row r="640" spans="2:6" hidden="1">
      <c r="B640" s="1"/>
      <c r="C640" s="1"/>
      <c r="D640" s="1"/>
      <c r="E640" s="1"/>
      <c r="F640" s="1"/>
    </row>
    <row r="641" spans="2:6" hidden="1">
      <c r="B641" s="1"/>
      <c r="C641" s="1"/>
      <c r="D641" s="1"/>
      <c r="E641" s="1"/>
      <c r="F641" s="1"/>
    </row>
    <row r="642" spans="2:6" hidden="1">
      <c r="B642" s="1"/>
      <c r="C642" s="1"/>
      <c r="D642" s="1"/>
      <c r="E642" s="1"/>
      <c r="F642" s="1"/>
    </row>
    <row r="643" spans="2:6" hidden="1">
      <c r="B643" s="1"/>
      <c r="C643" s="1"/>
      <c r="D643" s="1"/>
      <c r="E643" s="1"/>
      <c r="F643" s="1"/>
    </row>
    <row r="644" spans="2:6" hidden="1">
      <c r="B644" s="1"/>
      <c r="C644" s="1"/>
      <c r="D644" s="1"/>
      <c r="E644" s="1"/>
      <c r="F644" s="1"/>
    </row>
    <row r="645" spans="2:6" hidden="1">
      <c r="B645" s="1"/>
      <c r="C645" s="1"/>
      <c r="D645" s="1"/>
      <c r="E645" s="1"/>
      <c r="F645" s="1"/>
    </row>
    <row r="646" spans="2:6" hidden="1">
      <c r="B646" s="1"/>
      <c r="C646" s="1"/>
      <c r="D646" s="1"/>
      <c r="E646" s="1"/>
      <c r="F646" s="1"/>
    </row>
    <row r="647" spans="2:6" hidden="1">
      <c r="B647" s="1"/>
      <c r="C647" s="1"/>
      <c r="D647" s="1"/>
      <c r="E647" s="1"/>
      <c r="F647" s="1"/>
    </row>
    <row r="648" spans="2:6" hidden="1">
      <c r="B648" s="1"/>
      <c r="C648" s="1"/>
      <c r="D648" s="1"/>
      <c r="E648" s="1"/>
      <c r="F648" s="1"/>
    </row>
    <row r="649" spans="2:6" hidden="1">
      <c r="B649" s="1"/>
      <c r="C649" s="1"/>
      <c r="D649" s="1"/>
      <c r="E649" s="1"/>
      <c r="F649" s="1"/>
    </row>
    <row r="650" spans="2:6" hidden="1">
      <c r="B650" s="1"/>
      <c r="C650" s="1"/>
      <c r="D650" s="1"/>
      <c r="E650" s="1"/>
      <c r="F650" s="1"/>
    </row>
    <row r="651" spans="2:6" hidden="1">
      <c r="B651" s="1"/>
      <c r="C651" s="1"/>
      <c r="D651" s="1"/>
      <c r="E651" s="1"/>
      <c r="F651" s="1"/>
    </row>
    <row r="652" spans="2:6" hidden="1">
      <c r="B652" s="1"/>
      <c r="C652" s="1"/>
      <c r="D652" s="1"/>
      <c r="E652" s="1"/>
      <c r="F652" s="1"/>
    </row>
    <row r="653" spans="2:6" hidden="1">
      <c r="B653" s="1"/>
      <c r="C653" s="1"/>
      <c r="D653" s="1"/>
      <c r="E653" s="1"/>
      <c r="F653" s="1"/>
    </row>
    <row r="654" spans="2:6" hidden="1">
      <c r="B654" s="1"/>
      <c r="C654" s="1"/>
      <c r="D654" s="1"/>
      <c r="E654" s="1"/>
      <c r="F654" s="1"/>
    </row>
    <row r="655" spans="2:6" hidden="1">
      <c r="B655" s="1"/>
      <c r="C655" s="1"/>
      <c r="D655" s="1"/>
      <c r="E655" s="1"/>
      <c r="F655" s="1"/>
    </row>
    <row r="656" spans="2:6" hidden="1">
      <c r="B656" s="1"/>
      <c r="C656" s="1"/>
      <c r="D656" s="1"/>
      <c r="E656" s="1"/>
      <c r="F656" s="1"/>
    </row>
    <row r="657" spans="2:6" hidden="1">
      <c r="B657" s="1"/>
      <c r="C657" s="1"/>
      <c r="D657" s="1"/>
      <c r="E657" s="1"/>
      <c r="F657" s="1"/>
    </row>
    <row r="658" spans="2:6" hidden="1">
      <c r="B658" s="1"/>
      <c r="C658" s="1"/>
      <c r="D658" s="1"/>
      <c r="E658" s="1"/>
      <c r="F658" s="1"/>
    </row>
    <row r="659" spans="2:6" hidden="1">
      <c r="B659" s="1"/>
      <c r="C659" s="1"/>
      <c r="D659" s="1"/>
      <c r="E659" s="1"/>
      <c r="F659" s="1"/>
    </row>
    <row r="660" spans="2:6" hidden="1">
      <c r="B660" s="1"/>
      <c r="C660" s="1"/>
      <c r="D660" s="1"/>
      <c r="E660" s="1"/>
      <c r="F660" s="1"/>
    </row>
    <row r="661" spans="2:6" hidden="1">
      <c r="B661" s="1"/>
      <c r="C661" s="1"/>
      <c r="D661" s="1"/>
      <c r="E661" s="1"/>
      <c r="F661" s="1"/>
    </row>
    <row r="662" spans="2:6" hidden="1">
      <c r="B662" s="1"/>
      <c r="C662" s="1"/>
      <c r="D662" s="1"/>
      <c r="E662" s="1"/>
      <c r="F662" s="1"/>
    </row>
    <row r="663" spans="2:6" hidden="1">
      <c r="B663" s="1"/>
      <c r="C663" s="1"/>
      <c r="D663" s="1"/>
      <c r="E663" s="1"/>
      <c r="F663" s="1"/>
    </row>
    <row r="664" spans="2:6" hidden="1">
      <c r="B664" s="1"/>
      <c r="C664" s="1"/>
      <c r="D664" s="1"/>
      <c r="E664" s="1"/>
      <c r="F664" s="1"/>
    </row>
    <row r="665" spans="2:6" hidden="1">
      <c r="B665" s="1"/>
      <c r="C665" s="1"/>
      <c r="D665" s="1"/>
      <c r="E665" s="1"/>
      <c r="F665" s="1"/>
    </row>
    <row r="666" spans="2:6" hidden="1">
      <c r="B666" s="1"/>
      <c r="C666" s="1"/>
      <c r="D666" s="1"/>
      <c r="E666" s="1"/>
      <c r="F666" s="1"/>
    </row>
    <row r="667" spans="2:6" hidden="1">
      <c r="B667" s="1"/>
      <c r="C667" s="1"/>
      <c r="D667" s="1"/>
      <c r="E667" s="1"/>
      <c r="F667" s="1"/>
    </row>
    <row r="668" spans="2:6" hidden="1">
      <c r="B668" s="1"/>
      <c r="C668" s="1"/>
      <c r="D668" s="1"/>
      <c r="E668" s="1"/>
      <c r="F668" s="1"/>
    </row>
    <row r="669" spans="2:6" hidden="1">
      <c r="B669" s="1"/>
      <c r="C669" s="1"/>
      <c r="D669" s="1"/>
      <c r="E669" s="1"/>
      <c r="F669" s="1"/>
    </row>
    <row r="670" spans="2:6" hidden="1">
      <c r="B670" s="1"/>
      <c r="C670" s="1"/>
      <c r="D670" s="1"/>
      <c r="E670" s="1"/>
      <c r="F670" s="1"/>
    </row>
    <row r="671" spans="2:6" hidden="1">
      <c r="B671" s="1"/>
      <c r="C671" s="1"/>
      <c r="D671" s="1"/>
      <c r="E671" s="1"/>
      <c r="F671" s="1"/>
    </row>
    <row r="672" spans="2:6" hidden="1">
      <c r="B672" s="1"/>
      <c r="C672" s="1"/>
      <c r="D672" s="1"/>
      <c r="E672" s="1"/>
      <c r="F672" s="1"/>
    </row>
    <row r="673" spans="2:6" hidden="1">
      <c r="B673" s="1"/>
      <c r="C673" s="1"/>
      <c r="D673" s="1"/>
      <c r="E673" s="1"/>
      <c r="F673" s="1"/>
    </row>
    <row r="674" spans="2:6" hidden="1">
      <c r="B674" s="1"/>
      <c r="C674" s="1"/>
      <c r="D674" s="1"/>
      <c r="E674" s="1"/>
      <c r="F674" s="1"/>
    </row>
    <row r="675" spans="2:6" hidden="1">
      <c r="B675" s="1"/>
      <c r="C675" s="1"/>
      <c r="D675" s="1"/>
      <c r="E675" s="1"/>
      <c r="F675" s="1"/>
    </row>
    <row r="676" spans="2:6" hidden="1">
      <c r="B676" s="1"/>
      <c r="C676" s="1"/>
      <c r="D676" s="1"/>
      <c r="E676" s="1"/>
      <c r="F676" s="1"/>
    </row>
    <row r="677" spans="2:6" hidden="1">
      <c r="B677" s="1"/>
      <c r="C677" s="1"/>
      <c r="D677" s="1"/>
      <c r="E677" s="1"/>
      <c r="F677" s="1"/>
    </row>
    <row r="678" spans="2:6" hidden="1">
      <c r="B678" s="1"/>
      <c r="C678" s="1"/>
      <c r="D678" s="1"/>
      <c r="E678" s="1"/>
      <c r="F678" s="1"/>
    </row>
    <row r="679" spans="2:6" hidden="1">
      <c r="B679" s="1"/>
      <c r="C679" s="1"/>
      <c r="D679" s="1"/>
      <c r="E679" s="1"/>
      <c r="F679" s="1"/>
    </row>
    <row r="680" spans="2:6" hidden="1">
      <c r="B680" s="1"/>
      <c r="C680" s="1"/>
      <c r="D680" s="1"/>
      <c r="E680" s="1"/>
      <c r="F680" s="1"/>
    </row>
    <row r="681" spans="2:6" hidden="1">
      <c r="B681" s="1"/>
      <c r="C681" s="1"/>
      <c r="D681" s="1"/>
      <c r="E681" s="1"/>
      <c r="F681" s="1"/>
    </row>
    <row r="682" spans="2:6" hidden="1">
      <c r="B682" s="1"/>
      <c r="C682" s="1"/>
      <c r="D682" s="1"/>
      <c r="E682" s="1"/>
      <c r="F682" s="1"/>
    </row>
    <row r="683" spans="2:6" hidden="1">
      <c r="B683" s="1"/>
      <c r="C683" s="1"/>
      <c r="D683" s="1"/>
      <c r="E683" s="1"/>
      <c r="F683" s="1"/>
    </row>
    <row r="684" spans="2:6" hidden="1">
      <c r="B684" s="1"/>
      <c r="C684" s="1"/>
      <c r="D684" s="1"/>
      <c r="E684" s="1"/>
      <c r="F684" s="1"/>
    </row>
    <row r="685" spans="2:6" hidden="1">
      <c r="B685" s="1"/>
      <c r="C685" s="1"/>
      <c r="D685" s="1"/>
      <c r="E685" s="1"/>
      <c r="F685" s="1"/>
    </row>
    <row r="686" spans="2:6" hidden="1">
      <c r="B686" s="1"/>
      <c r="C686" s="1"/>
      <c r="D686" s="1"/>
      <c r="E686" s="1"/>
      <c r="F686" s="1"/>
    </row>
    <row r="687" spans="2:6" hidden="1">
      <c r="B687" s="1"/>
      <c r="C687" s="1"/>
      <c r="D687" s="1"/>
      <c r="E687" s="1"/>
      <c r="F687" s="1"/>
    </row>
    <row r="688" spans="2:6" hidden="1">
      <c r="B688" s="1"/>
      <c r="C688" s="1"/>
      <c r="D688" s="1"/>
      <c r="E688" s="1"/>
      <c r="F688" s="1"/>
    </row>
    <row r="689" spans="1:6" hidden="1">
      <c r="B689" s="1"/>
      <c r="C689" s="1"/>
      <c r="D689" s="1"/>
      <c r="E689" s="1"/>
      <c r="F689" s="1"/>
    </row>
    <row r="690" spans="1:6" hidden="1">
      <c r="B690" s="1"/>
      <c r="C690" s="1"/>
      <c r="D690" s="1"/>
      <c r="E690" s="1"/>
      <c r="F690" s="1"/>
    </row>
    <row r="691" spans="1:6" hidden="1">
      <c r="B691" s="1"/>
      <c r="C691" s="1"/>
      <c r="D691" s="1"/>
      <c r="E691" s="1"/>
      <c r="F691" s="1"/>
    </row>
    <row r="692" spans="1:6" hidden="1">
      <c r="B692" s="1"/>
      <c r="C692" s="1"/>
      <c r="D692" s="1"/>
      <c r="E692" s="1"/>
      <c r="F692" s="1"/>
    </row>
    <row r="693" spans="1:6" hidden="1">
      <c r="B693" s="1"/>
      <c r="C693" s="1"/>
      <c r="D693" s="1"/>
      <c r="E693" s="1"/>
      <c r="F693" s="1"/>
    </row>
    <row r="694" spans="1:6" hidden="1">
      <c r="B694" s="1"/>
      <c r="C694" s="1"/>
      <c r="D694" s="1"/>
      <c r="E694" s="1"/>
      <c r="F694" s="1"/>
    </row>
    <row r="695" spans="1:6" hidden="1">
      <c r="A695" s="31"/>
      <c r="B695" s="1"/>
      <c r="C695" s="1"/>
      <c r="D695" s="1"/>
      <c r="E695" s="1"/>
      <c r="F695" s="1"/>
    </row>
    <row r="696" spans="1:6" hidden="1">
      <c r="A696" s="31"/>
      <c r="B696" s="1"/>
      <c r="C696" s="1"/>
      <c r="D696" s="1"/>
      <c r="E696" s="1"/>
      <c r="F696" s="1"/>
    </row>
    <row r="697" spans="1:6" hidden="1">
      <c r="A697" s="3"/>
      <c r="B697" s="1"/>
      <c r="C697" s="1"/>
      <c r="D697" s="1"/>
      <c r="E697" s="1"/>
      <c r="F697" s="1"/>
    </row>
    <row r="698" spans="1:6" hidden="1">
      <c r="B698" s="1"/>
      <c r="C698" s="1"/>
      <c r="D698" s="1"/>
      <c r="E698" s="1"/>
      <c r="F698" s="1"/>
    </row>
    <row r="699" spans="1:6" hidden="1">
      <c r="B699" s="1"/>
      <c r="C699" s="1"/>
      <c r="D699" s="1"/>
      <c r="E699" s="1"/>
      <c r="F699" s="1"/>
    </row>
    <row r="700" spans="1:6" hidden="1">
      <c r="B700" s="1"/>
      <c r="C700" s="1"/>
      <c r="D700" s="1"/>
      <c r="E700" s="1"/>
      <c r="F700" s="1"/>
    </row>
    <row r="701" spans="1:6" hidden="1">
      <c r="B701" s="1"/>
      <c r="C701" s="1"/>
      <c r="D701" s="1"/>
      <c r="E701" s="1"/>
      <c r="F701" s="1"/>
    </row>
    <row r="702" spans="1:6" hidden="1">
      <c r="B702" s="1"/>
      <c r="C702" s="1"/>
      <c r="D702" s="1"/>
      <c r="E702" s="1"/>
      <c r="F702" s="1"/>
    </row>
    <row r="703" spans="1:6" hidden="1">
      <c r="B703" s="1"/>
      <c r="C703" s="1"/>
      <c r="D703" s="1"/>
      <c r="E703" s="1"/>
      <c r="F703" s="1"/>
    </row>
    <row r="704" spans="1:6" hidden="1">
      <c r="B704" s="1"/>
      <c r="C704" s="1"/>
      <c r="D704" s="1"/>
      <c r="E704" s="1"/>
      <c r="F704" s="1"/>
    </row>
    <row r="705" spans="2:6" hidden="1">
      <c r="B705" s="1"/>
      <c r="C705" s="1"/>
      <c r="D705" s="1"/>
      <c r="E705" s="1"/>
      <c r="F705" s="1"/>
    </row>
    <row r="706" spans="2:6" hidden="1">
      <c r="B706" s="1"/>
      <c r="C706" s="1"/>
      <c r="D706" s="1"/>
      <c r="E706" s="1"/>
      <c r="F706" s="1"/>
    </row>
    <row r="707" spans="2:6" hidden="1">
      <c r="B707" s="1"/>
      <c r="C707" s="1"/>
      <c r="D707" s="1"/>
      <c r="E707" s="1"/>
      <c r="F707" s="1"/>
    </row>
    <row r="708" spans="2:6" hidden="1">
      <c r="B708" s="1"/>
      <c r="C708" s="1"/>
      <c r="D708" s="1"/>
      <c r="E708" s="1"/>
      <c r="F708" s="1"/>
    </row>
    <row r="709" spans="2:6" hidden="1">
      <c r="B709" s="1"/>
      <c r="C709" s="1"/>
      <c r="D709" s="1"/>
      <c r="E709" s="1"/>
      <c r="F709" s="1"/>
    </row>
    <row r="710" spans="2:6" hidden="1">
      <c r="B710" s="1"/>
      <c r="C710" s="1"/>
      <c r="D710" s="1"/>
      <c r="E710" s="1"/>
      <c r="F710" s="1"/>
    </row>
    <row r="711" spans="2:6" hidden="1">
      <c r="D711" s="1"/>
    </row>
    <row r="10000" spans="52:52" hidden="1">
      <c r="AZ10000"/>
    </row>
  </sheetData>
  <sheetProtection sheet="1" objects="1" scenarios="1"/>
  <mergeCells count="1">
    <mergeCell ref="A5:S5"/>
  </mergeCells>
  <phoneticPr fontId="3" type="noConversion"/>
  <dataValidations count="3">
    <dataValidation allowBlank="1" showInputMessage="1" showErrorMessage="1" sqref="A29:A31 A17:A18" xr:uid="{00000000-0002-0000-0300-000001000000}"/>
    <dataValidation type="list" allowBlank="1" showInputMessage="1" showErrorMessage="1" sqref="D203:D710" xr:uid="{00000000-0002-0000-0300-000000000000}">
      <formula1>#REF!</formula1>
    </dataValidation>
    <dataValidation type="list" allowBlank="1" showInputMessage="1" showErrorMessage="1" sqref="H10:H30 H32:H485 F10:F30 F32:F703 K10:K485 D10:D30 D32:D202" xr:uid="{00000000-0002-0000-0300-000002000000}">
      <formula1>#REF!</formula1>
    </dataValidation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42.140625" style="2" bestFit="1" customWidth="1"/>
    <col min="2" max="2" width="22" style="2" bestFit="1" customWidth="1"/>
    <col min="3" max="3" width="13.28515625" style="2" customWidth="1"/>
    <col min="4" max="4" width="12.28515625" style="2" customWidth="1"/>
    <col min="5" max="5" width="14.42578125" style="2" customWidth="1"/>
    <col min="6" max="6" width="40.28515625" style="1" bestFit="1" customWidth="1"/>
    <col min="7" max="7" width="7.85546875" style="1" customWidth="1"/>
    <col min="8" max="8" width="11.42578125" style="1" customWidth="1"/>
    <col min="9" max="9" width="15.85546875" style="1" customWidth="1"/>
    <col min="10" max="10" width="8.42578125" style="1" customWidth="1"/>
    <col min="11" max="11" width="12.28515625" style="1" bestFit="1" customWidth="1"/>
    <col min="12" max="12" width="14.5703125" style="1" customWidth="1"/>
    <col min="13" max="13" width="16.42578125" style="1" customWidth="1"/>
    <col min="14" max="14" width="14.5703125" style="1" customWidth="1"/>
    <col min="15" max="15" width="11.85546875" style="1" bestFit="1" customWidth="1"/>
    <col min="16" max="16" width="33.28515625" style="1" customWidth="1"/>
    <col min="17" max="17" width="11.28515625" style="1" bestFit="1" customWidth="1"/>
    <col min="18" max="18" width="23.7109375" style="1" customWidth="1"/>
    <col min="19" max="19" width="28" style="1" customWidth="1"/>
    <col min="20" max="20" width="26.42578125" style="1" customWidth="1"/>
    <col min="21" max="21" width="9.140625" style="1" hidden="1" customWidth="1"/>
    <col min="22" max="52" width="0" style="1" hidden="1" customWidth="1"/>
    <col min="53" max="16384" width="9.140625" style="1" hidden="1"/>
  </cols>
  <sheetData>
    <row r="1" spans="1:20">
      <c r="A1" s="36" t="s">
        <v>145</v>
      </c>
      <c r="B1" s="36" t="s" vm="1">
        <v>216</v>
      </c>
    </row>
    <row r="2" spans="1:20">
      <c r="A2" s="36" t="s">
        <v>144</v>
      </c>
      <c r="B2" s="36" t="s">
        <v>2867</v>
      </c>
    </row>
    <row r="3" spans="1:20">
      <c r="A3" s="36" t="s">
        <v>146</v>
      </c>
      <c r="B3" s="36" t="s">
        <v>2868</v>
      </c>
    </row>
    <row r="4" spans="1:20">
      <c r="A4" s="36" t="s">
        <v>147</v>
      </c>
      <c r="B4" s="36" t="s">
        <v>2869</v>
      </c>
    </row>
    <row r="5" spans="1:20" ht="18.75">
      <c r="A5" s="155" t="s">
        <v>91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7"/>
    </row>
    <row r="6" spans="1:20" s="3" customFormat="1">
      <c r="A6" s="37" t="s">
        <v>115</v>
      </c>
      <c r="B6" s="38" t="s">
        <v>46</v>
      </c>
      <c r="C6" s="38" t="s">
        <v>119</v>
      </c>
      <c r="D6" s="38" t="s">
        <v>176</v>
      </c>
      <c r="E6" s="38" t="s">
        <v>117</v>
      </c>
      <c r="F6" s="38" t="s">
        <v>68</v>
      </c>
      <c r="G6" s="38" t="s">
        <v>14</v>
      </c>
      <c r="H6" s="38" t="s">
        <v>69</v>
      </c>
      <c r="I6" s="38" t="s">
        <v>104</v>
      </c>
      <c r="J6" s="38" t="s">
        <v>17</v>
      </c>
      <c r="K6" s="38" t="s">
        <v>103</v>
      </c>
      <c r="L6" s="38" t="s">
        <v>16</v>
      </c>
      <c r="M6" s="38" t="s">
        <v>18</v>
      </c>
      <c r="N6" s="39" t="s">
        <v>193</v>
      </c>
      <c r="O6" s="38" t="s">
        <v>192</v>
      </c>
      <c r="P6" s="38" t="s">
        <v>207</v>
      </c>
      <c r="Q6" s="38" t="s">
        <v>64</v>
      </c>
      <c r="R6" s="39" t="s">
        <v>61</v>
      </c>
      <c r="S6" s="38" t="s">
        <v>148</v>
      </c>
      <c r="T6" s="41" t="s">
        <v>150</v>
      </c>
    </row>
    <row r="7" spans="1:20" s="3" customFormat="1">
      <c r="A7" s="124" t="s">
        <v>3065</v>
      </c>
      <c r="B7" s="125" t="s">
        <v>3065</v>
      </c>
      <c r="C7" s="125" t="s">
        <v>3065</v>
      </c>
      <c r="D7" s="125" t="s">
        <v>3065</v>
      </c>
      <c r="E7" s="125" t="s">
        <v>3065</v>
      </c>
      <c r="F7" s="125" t="s">
        <v>3065</v>
      </c>
      <c r="G7" s="125" t="s">
        <v>3065</v>
      </c>
      <c r="H7" s="125" t="s">
        <v>3065</v>
      </c>
      <c r="I7" s="26" t="s">
        <v>21</v>
      </c>
      <c r="J7" s="26" t="s">
        <v>20</v>
      </c>
      <c r="K7" s="125" t="s">
        <v>3065</v>
      </c>
      <c r="L7" s="26" t="s">
        <v>19</v>
      </c>
      <c r="M7" s="26" t="s">
        <v>19</v>
      </c>
      <c r="N7" s="26" t="s">
        <v>200</v>
      </c>
      <c r="O7" s="125" t="s">
        <v>3065</v>
      </c>
      <c r="P7" s="12" t="s">
        <v>196</v>
      </c>
      <c r="Q7" s="26" t="s">
        <v>196</v>
      </c>
      <c r="R7" s="12" t="s">
        <v>19</v>
      </c>
      <c r="S7" s="26" t="s">
        <v>196</v>
      </c>
      <c r="T7" s="13" t="s">
        <v>19</v>
      </c>
    </row>
    <row r="8" spans="1:20" s="4" customFormat="1" ht="20.25">
      <c r="A8" s="126" t="s">
        <v>3065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28" t="s">
        <v>13</v>
      </c>
      <c r="P8" s="30" t="s">
        <v>113</v>
      </c>
      <c r="Q8" s="14" t="s">
        <v>114</v>
      </c>
      <c r="R8" s="14" t="s">
        <v>151</v>
      </c>
      <c r="S8" s="14" t="s">
        <v>177</v>
      </c>
      <c r="T8" s="15" t="s">
        <v>202</v>
      </c>
    </row>
    <row r="9" spans="1:20" s="4" customFormat="1" ht="20.25">
      <c r="A9" s="65" t="s">
        <v>32</v>
      </c>
      <c r="B9" s="127" t="s">
        <v>3065</v>
      </c>
      <c r="C9" s="127" t="s">
        <v>3065</v>
      </c>
      <c r="D9" s="127" t="s">
        <v>3065</v>
      </c>
      <c r="E9" s="127" t="s">
        <v>3065</v>
      </c>
      <c r="F9" s="127" t="s">
        <v>3065</v>
      </c>
      <c r="G9" s="127" t="s">
        <v>3065</v>
      </c>
      <c r="H9" s="127" t="s">
        <v>3065</v>
      </c>
      <c r="I9" s="127" t="s">
        <v>3065</v>
      </c>
      <c r="J9" s="67">
        <v>4.5381142802282959</v>
      </c>
      <c r="K9" s="127" t="s">
        <v>3065</v>
      </c>
      <c r="L9" s="127" t="s">
        <v>3065</v>
      </c>
      <c r="M9" s="66">
        <v>4.6942337487872916E-2</v>
      </c>
      <c r="N9" s="127" t="s">
        <v>3065</v>
      </c>
      <c r="O9" s="127" t="s">
        <v>3065</v>
      </c>
      <c r="P9" s="67">
        <f>P10</f>
        <v>1394.265712998</v>
      </c>
      <c r="Q9" s="67">
        <v>432423.62557567505</v>
      </c>
      <c r="R9" s="127" t="s">
        <v>3065</v>
      </c>
      <c r="S9" s="68">
        <f>IFERROR(Q9/$Q$9,0)</f>
        <v>1</v>
      </c>
      <c r="T9" s="68">
        <f>Q9/'סכום נכסי הקרן'!$C$41</f>
        <v>0.13898070951899291</v>
      </c>
    </row>
    <row r="10" spans="1:20">
      <c r="A10" s="69" t="s">
        <v>186</v>
      </c>
      <c r="B10" s="128" t="s">
        <v>3065</v>
      </c>
      <c r="C10" s="128" t="s">
        <v>3065</v>
      </c>
      <c r="D10" s="128" t="s">
        <v>3065</v>
      </c>
      <c r="E10" s="128" t="s">
        <v>3065</v>
      </c>
      <c r="F10" s="128" t="s">
        <v>3065</v>
      </c>
      <c r="G10" s="128" t="s">
        <v>3065</v>
      </c>
      <c r="H10" s="128" t="s">
        <v>3065</v>
      </c>
      <c r="I10" s="128" t="s">
        <v>3065</v>
      </c>
      <c r="J10" s="72">
        <v>4.4163716234838271</v>
      </c>
      <c r="K10" s="128" t="s">
        <v>3065</v>
      </c>
      <c r="L10" s="128" t="s">
        <v>3065</v>
      </c>
      <c r="M10" s="71">
        <v>3.6601746927317019E-2</v>
      </c>
      <c r="N10" s="128" t="s">
        <v>3065</v>
      </c>
      <c r="O10" s="128" t="s">
        <v>3065</v>
      </c>
      <c r="P10" s="72">
        <f>P11+P154</f>
        <v>1394.265712998</v>
      </c>
      <c r="Q10" s="72">
        <v>268559.98003803293</v>
      </c>
      <c r="R10" s="128" t="s">
        <v>3065</v>
      </c>
      <c r="S10" s="73">
        <f t="shared" ref="S10:S73" si="0">IFERROR(Q10/$Q$9,0)</f>
        <v>0.6210576022078016</v>
      </c>
      <c r="T10" s="73">
        <f>Q10/'סכום נכסי הקרן'!$C$41</f>
        <v>8.6315026207004722E-2</v>
      </c>
    </row>
    <row r="11" spans="1:20">
      <c r="A11" s="74" t="s">
        <v>31</v>
      </c>
      <c r="B11" s="128" t="s">
        <v>3065</v>
      </c>
      <c r="C11" s="128" t="s">
        <v>3065</v>
      </c>
      <c r="D11" s="128" t="s">
        <v>3065</v>
      </c>
      <c r="E11" s="128" t="s">
        <v>3065</v>
      </c>
      <c r="F11" s="128" t="s">
        <v>3065</v>
      </c>
      <c r="G11" s="128" t="s">
        <v>3065</v>
      </c>
      <c r="H11" s="128" t="s">
        <v>3065</v>
      </c>
      <c r="I11" s="128" t="s">
        <v>3065</v>
      </c>
      <c r="J11" s="72">
        <v>4.4940972161976589</v>
      </c>
      <c r="K11" s="128" t="s">
        <v>3065</v>
      </c>
      <c r="L11" s="128" t="s">
        <v>3065</v>
      </c>
      <c r="M11" s="71">
        <v>3.3789520418767136E-2</v>
      </c>
      <c r="N11" s="128" t="s">
        <v>3065</v>
      </c>
      <c r="O11" s="128" t="s">
        <v>3065</v>
      </c>
      <c r="P11" s="72">
        <v>1018.676892192</v>
      </c>
      <c r="Q11" s="72">
        <v>229310.85959617596</v>
      </c>
      <c r="R11" s="128" t="s">
        <v>3065</v>
      </c>
      <c r="S11" s="73">
        <f t="shared" si="0"/>
        <v>0.53029216267011314</v>
      </c>
      <c r="T11" s="73">
        <f>Q11/'סכום נכסי הקרן'!$C$41</f>
        <v>7.3700381020253516E-2</v>
      </c>
    </row>
    <row r="12" spans="1:20">
      <c r="A12" s="75" t="s">
        <v>272</v>
      </c>
      <c r="B12" s="54" t="s">
        <v>273</v>
      </c>
      <c r="C12" s="76" t="s">
        <v>120</v>
      </c>
      <c r="D12" s="76" t="s">
        <v>27</v>
      </c>
      <c r="E12" s="54" t="s">
        <v>274</v>
      </c>
      <c r="F12" s="76" t="s">
        <v>275</v>
      </c>
      <c r="G12" s="54" t="s">
        <v>276</v>
      </c>
      <c r="H12" s="54" t="s">
        <v>130</v>
      </c>
      <c r="I12" s="129" t="s">
        <v>3065</v>
      </c>
      <c r="J12" s="78">
        <v>5.1699999999865973</v>
      </c>
      <c r="K12" s="76" t="s">
        <v>132</v>
      </c>
      <c r="L12" s="77">
        <v>1.9900000000000001E-2</v>
      </c>
      <c r="M12" s="77">
        <v>2.0999999999935414E-2</v>
      </c>
      <c r="N12" s="78">
        <v>124536.4</v>
      </c>
      <c r="O12" s="86">
        <v>99.46</v>
      </c>
      <c r="P12" s="129" t="s">
        <v>3065</v>
      </c>
      <c r="Q12" s="78">
        <v>123.86390639800001</v>
      </c>
      <c r="R12" s="79">
        <v>4.6124592592592592E-5</v>
      </c>
      <c r="S12" s="79">
        <f t="shared" si="0"/>
        <v>2.8644111716399169E-4</v>
      </c>
      <c r="T12" s="79">
        <f>Q12/'סכום נכסי הקרן'!$C$41</f>
        <v>3.980978969886454E-5</v>
      </c>
    </row>
    <row r="13" spans="1:20">
      <c r="A13" s="75" t="s">
        <v>277</v>
      </c>
      <c r="B13" s="54" t="s">
        <v>278</v>
      </c>
      <c r="C13" s="76" t="s">
        <v>120</v>
      </c>
      <c r="D13" s="76" t="s">
        <v>27</v>
      </c>
      <c r="E13" s="54" t="s">
        <v>274</v>
      </c>
      <c r="F13" s="76" t="s">
        <v>275</v>
      </c>
      <c r="G13" s="54" t="s">
        <v>276</v>
      </c>
      <c r="H13" s="54" t="s">
        <v>130</v>
      </c>
      <c r="I13" s="129" t="s">
        <v>3065</v>
      </c>
      <c r="J13" s="78">
        <v>0.75</v>
      </c>
      <c r="K13" s="76" t="s">
        <v>132</v>
      </c>
      <c r="L13" s="77">
        <v>8.6E-3</v>
      </c>
      <c r="M13" s="77">
        <v>2.8300827594189483E-2</v>
      </c>
      <c r="N13" s="78">
        <v>1.5566999999999999E-2</v>
      </c>
      <c r="O13" s="86">
        <v>111.16</v>
      </c>
      <c r="P13" s="129" t="s">
        <v>3065</v>
      </c>
      <c r="Q13" s="78">
        <v>1.7278999999999998E-5</v>
      </c>
      <c r="R13" s="79">
        <v>6.2234368547237068E-12</v>
      </c>
      <c r="S13" s="79">
        <f t="shared" si="0"/>
        <v>3.9958501289093276E-11</v>
      </c>
      <c r="T13" s="79">
        <f>Q13/'סכום נכסי הקרן'!$C$41</f>
        <v>5.553460860473776E-12</v>
      </c>
    </row>
    <row r="14" spans="1:20">
      <c r="A14" s="75" t="s">
        <v>279</v>
      </c>
      <c r="B14" s="54" t="s">
        <v>280</v>
      </c>
      <c r="C14" s="76" t="s">
        <v>120</v>
      </c>
      <c r="D14" s="76" t="s">
        <v>27</v>
      </c>
      <c r="E14" s="54" t="s">
        <v>281</v>
      </c>
      <c r="F14" s="76" t="s">
        <v>128</v>
      </c>
      <c r="G14" s="54" t="s">
        <v>282</v>
      </c>
      <c r="H14" s="54" t="s">
        <v>283</v>
      </c>
      <c r="I14" s="129" t="s">
        <v>3065</v>
      </c>
      <c r="J14" s="78">
        <v>12.409999999998659</v>
      </c>
      <c r="K14" s="76" t="s">
        <v>132</v>
      </c>
      <c r="L14" s="77">
        <v>2.07E-2</v>
      </c>
      <c r="M14" s="77">
        <v>2.7699999999997539E-2</v>
      </c>
      <c r="N14" s="78">
        <v>3946625.8380430001</v>
      </c>
      <c r="O14" s="86">
        <v>100.85</v>
      </c>
      <c r="P14" s="129" t="s">
        <v>3065</v>
      </c>
      <c r="Q14" s="78">
        <v>3980.1721576740001</v>
      </c>
      <c r="R14" s="79">
        <v>1.1970132088905891E-3</v>
      </c>
      <c r="S14" s="79">
        <f t="shared" si="0"/>
        <v>9.204335568796209E-3</v>
      </c>
      <c r="T14" s="79">
        <f>Q14/'סכום נכסי הקרן'!$C$41</f>
        <v>1.2792250880022003E-3</v>
      </c>
    </row>
    <row r="15" spans="1:20">
      <c r="A15" s="75" t="s">
        <v>284</v>
      </c>
      <c r="B15" s="54" t="s">
        <v>285</v>
      </c>
      <c r="C15" s="76" t="s">
        <v>120</v>
      </c>
      <c r="D15" s="76" t="s">
        <v>27</v>
      </c>
      <c r="E15" s="54" t="s">
        <v>286</v>
      </c>
      <c r="F15" s="76" t="s">
        <v>287</v>
      </c>
      <c r="G15" s="54" t="s">
        <v>288</v>
      </c>
      <c r="H15" s="54" t="s">
        <v>130</v>
      </c>
      <c r="I15" s="129" t="s">
        <v>3065</v>
      </c>
      <c r="J15" s="78">
        <v>4.0200000000001594</v>
      </c>
      <c r="K15" s="76" t="s">
        <v>132</v>
      </c>
      <c r="L15" s="77">
        <v>3.85E-2</v>
      </c>
      <c r="M15" s="77">
        <v>2.1400000000000169E-2</v>
      </c>
      <c r="N15" s="78">
        <v>3013335.8096340001</v>
      </c>
      <c r="O15" s="86">
        <v>121.06</v>
      </c>
      <c r="P15" s="129" t="s">
        <v>3065</v>
      </c>
      <c r="Q15" s="78">
        <v>3647.9443040209994</v>
      </c>
      <c r="R15" s="79">
        <v>1.1667696033979447E-3</v>
      </c>
      <c r="S15" s="79">
        <f t="shared" si="0"/>
        <v>8.436043010287839E-3</v>
      </c>
      <c r="T15" s="79">
        <f>Q15/'סכום נכסי הקרן'!$C$41</f>
        <v>1.1724472431025447E-3</v>
      </c>
    </row>
    <row r="16" spans="1:20">
      <c r="A16" s="75" t="s">
        <v>289</v>
      </c>
      <c r="B16" s="54" t="s">
        <v>290</v>
      </c>
      <c r="C16" s="76" t="s">
        <v>120</v>
      </c>
      <c r="D16" s="76" t="s">
        <v>27</v>
      </c>
      <c r="E16" s="54" t="s">
        <v>286</v>
      </c>
      <c r="F16" s="76" t="s">
        <v>287</v>
      </c>
      <c r="G16" s="54" t="s">
        <v>288</v>
      </c>
      <c r="H16" s="54" t="s">
        <v>130</v>
      </c>
      <c r="I16" s="129" t="s">
        <v>3065</v>
      </c>
      <c r="J16" s="78">
        <v>1.5999999999995678</v>
      </c>
      <c r="K16" s="76" t="s">
        <v>132</v>
      </c>
      <c r="L16" s="77">
        <v>4.4999999999999998E-2</v>
      </c>
      <c r="M16" s="77">
        <v>2.1099999999972564E-2</v>
      </c>
      <c r="N16" s="78">
        <v>388673.57438800001</v>
      </c>
      <c r="O16" s="86">
        <v>119.1</v>
      </c>
      <c r="P16" s="129" t="s">
        <v>3065</v>
      </c>
      <c r="Q16" s="78">
        <v>462.91024205700006</v>
      </c>
      <c r="R16" s="79">
        <v>1.3150393066343674E-4</v>
      </c>
      <c r="S16" s="79">
        <f t="shared" si="0"/>
        <v>1.070501736441294E-3</v>
      </c>
      <c r="T16" s="79">
        <f>Q16/'סכום נכסי הקרן'!$C$41</f>
        <v>1.4877909087192498E-4</v>
      </c>
    </row>
    <row r="17" spans="1:20">
      <c r="A17" s="75" t="s">
        <v>291</v>
      </c>
      <c r="B17" s="54" t="s">
        <v>292</v>
      </c>
      <c r="C17" s="76" t="s">
        <v>120</v>
      </c>
      <c r="D17" s="76" t="s">
        <v>27</v>
      </c>
      <c r="E17" s="54" t="s">
        <v>286</v>
      </c>
      <c r="F17" s="76" t="s">
        <v>287</v>
      </c>
      <c r="G17" s="54" t="s">
        <v>288</v>
      </c>
      <c r="H17" s="54" t="s">
        <v>130</v>
      </c>
      <c r="I17" s="129" t="s">
        <v>3065</v>
      </c>
      <c r="J17" s="78">
        <v>6.4099999999997976</v>
      </c>
      <c r="K17" s="76" t="s">
        <v>132</v>
      </c>
      <c r="L17" s="77">
        <v>2.3900000000000001E-2</v>
      </c>
      <c r="M17" s="77">
        <v>2.5899999999998174E-2</v>
      </c>
      <c r="N17" s="78">
        <v>4700789.0781049998</v>
      </c>
      <c r="O17" s="86">
        <v>110.53</v>
      </c>
      <c r="P17" s="129" t="s">
        <v>3065</v>
      </c>
      <c r="Q17" s="78">
        <v>5195.7821878049999</v>
      </c>
      <c r="R17" s="79">
        <v>1.2086938008286133E-3</v>
      </c>
      <c r="S17" s="79">
        <f t="shared" si="0"/>
        <v>1.2015491015061866E-2</v>
      </c>
      <c r="T17" s="79">
        <f>Q17/'סכום נכסי הקרן'!$C$41</f>
        <v>1.6699214664923823E-3</v>
      </c>
    </row>
    <row r="18" spans="1:20">
      <c r="A18" s="75" t="s">
        <v>293</v>
      </c>
      <c r="B18" s="54" t="s">
        <v>294</v>
      </c>
      <c r="C18" s="76" t="s">
        <v>120</v>
      </c>
      <c r="D18" s="76" t="s">
        <v>27</v>
      </c>
      <c r="E18" s="54" t="s">
        <v>286</v>
      </c>
      <c r="F18" s="76" t="s">
        <v>287</v>
      </c>
      <c r="G18" s="54" t="s">
        <v>288</v>
      </c>
      <c r="H18" s="54" t="s">
        <v>130</v>
      </c>
      <c r="I18" s="129" t="s">
        <v>3065</v>
      </c>
      <c r="J18" s="78">
        <v>3.5000000000011267</v>
      </c>
      <c r="K18" s="76" t="s">
        <v>132</v>
      </c>
      <c r="L18" s="77">
        <v>0.01</v>
      </c>
      <c r="M18" s="77">
        <v>1.8800000000001801E-2</v>
      </c>
      <c r="N18" s="78">
        <v>415016.58784300002</v>
      </c>
      <c r="O18" s="86">
        <v>106.97</v>
      </c>
      <c r="P18" s="129" t="s">
        <v>3065</v>
      </c>
      <c r="Q18" s="78">
        <v>443.94325835900003</v>
      </c>
      <c r="R18" s="79">
        <v>3.453461168779296E-4</v>
      </c>
      <c r="S18" s="79">
        <f t="shared" si="0"/>
        <v>1.0266396933516044E-3</v>
      </c>
      <c r="T18" s="79">
        <f>Q18/'סכום נכסי הקרן'!$C$41</f>
        <v>1.4268311300236729E-4</v>
      </c>
    </row>
    <row r="19" spans="1:20">
      <c r="A19" s="75" t="s">
        <v>295</v>
      </c>
      <c r="B19" s="54" t="s">
        <v>296</v>
      </c>
      <c r="C19" s="76" t="s">
        <v>120</v>
      </c>
      <c r="D19" s="76" t="s">
        <v>27</v>
      </c>
      <c r="E19" s="54" t="s">
        <v>286</v>
      </c>
      <c r="F19" s="76" t="s">
        <v>287</v>
      </c>
      <c r="G19" s="54" t="s">
        <v>288</v>
      </c>
      <c r="H19" s="54" t="s">
        <v>130</v>
      </c>
      <c r="I19" s="129" t="s">
        <v>3065</v>
      </c>
      <c r="J19" s="78">
        <v>11.369999999999489</v>
      </c>
      <c r="K19" s="76" t="s">
        <v>132</v>
      </c>
      <c r="L19" s="77">
        <v>1.2500000000000001E-2</v>
      </c>
      <c r="M19" s="77">
        <v>3.0099999999996633E-2</v>
      </c>
      <c r="N19" s="78">
        <v>2026796.9545550002</v>
      </c>
      <c r="O19" s="86">
        <v>90.79</v>
      </c>
      <c r="P19" s="129" t="s">
        <v>3065</v>
      </c>
      <c r="Q19" s="78">
        <v>1840.1288481620002</v>
      </c>
      <c r="R19" s="79">
        <v>4.7224110394678871E-4</v>
      </c>
      <c r="S19" s="79">
        <f t="shared" si="0"/>
        <v>4.255384625926212E-3</v>
      </c>
      <c r="T19" s="79">
        <f>Q19/'סכום נכסי הקרן'!$C$41</f>
        <v>5.9141637458743907E-4</v>
      </c>
    </row>
    <row r="20" spans="1:20">
      <c r="A20" s="75" t="s">
        <v>297</v>
      </c>
      <c r="B20" s="54" t="s">
        <v>298</v>
      </c>
      <c r="C20" s="76" t="s">
        <v>120</v>
      </c>
      <c r="D20" s="76" t="s">
        <v>27</v>
      </c>
      <c r="E20" s="54" t="s">
        <v>286</v>
      </c>
      <c r="F20" s="76" t="s">
        <v>287</v>
      </c>
      <c r="G20" s="54" t="s">
        <v>288</v>
      </c>
      <c r="H20" s="54" t="s">
        <v>130</v>
      </c>
      <c r="I20" s="129" t="s">
        <v>3065</v>
      </c>
      <c r="J20" s="78">
        <v>8.3000000000015248</v>
      </c>
      <c r="K20" s="76" t="s">
        <v>132</v>
      </c>
      <c r="L20" s="77">
        <v>0.03</v>
      </c>
      <c r="M20" s="77">
        <v>2.8300000000001529E-2</v>
      </c>
      <c r="N20" s="78">
        <v>957389.82700000005</v>
      </c>
      <c r="O20" s="86">
        <v>102.81</v>
      </c>
      <c r="P20" s="129" t="s">
        <v>3065</v>
      </c>
      <c r="Q20" s="78">
        <v>984.29255669500003</v>
      </c>
      <c r="R20" s="79">
        <v>3.7455335075060132E-4</v>
      </c>
      <c r="S20" s="79">
        <f t="shared" si="0"/>
        <v>2.2762228945854548E-3</v>
      </c>
      <c r="T20" s="79">
        <f>Q20/'סכום נכסי הקרן'!$C$41</f>
        <v>3.1635107291286231E-4</v>
      </c>
    </row>
    <row r="21" spans="1:20">
      <c r="A21" s="75" t="s">
        <v>299</v>
      </c>
      <c r="B21" s="54" t="s">
        <v>300</v>
      </c>
      <c r="C21" s="76" t="s">
        <v>120</v>
      </c>
      <c r="D21" s="76" t="s">
        <v>27</v>
      </c>
      <c r="E21" s="54" t="s">
        <v>286</v>
      </c>
      <c r="F21" s="76" t="s">
        <v>287</v>
      </c>
      <c r="G21" s="54" t="s">
        <v>288</v>
      </c>
      <c r="H21" s="54" t="s">
        <v>130</v>
      </c>
      <c r="I21" s="129" t="s">
        <v>3065</v>
      </c>
      <c r="J21" s="78">
        <v>11.050000000000276</v>
      </c>
      <c r="K21" s="76" t="s">
        <v>132</v>
      </c>
      <c r="L21" s="77">
        <v>3.2000000000000001E-2</v>
      </c>
      <c r="M21" s="77">
        <v>3.0399999999999271E-2</v>
      </c>
      <c r="N21" s="78">
        <v>2637058.27</v>
      </c>
      <c r="O21" s="86">
        <v>103.2</v>
      </c>
      <c r="P21" s="129" t="s">
        <v>3065</v>
      </c>
      <c r="Q21" s="78">
        <v>2721.4441927049998</v>
      </c>
      <c r="R21" s="79">
        <v>8.4489306587841632E-4</v>
      </c>
      <c r="S21" s="79">
        <f t="shared" si="0"/>
        <v>6.2934678674922244E-3</v>
      </c>
      <c r="T21" s="79">
        <f>Q21/'סכום נכסי הקרן'!$C$41</f>
        <v>8.7467062955905259E-4</v>
      </c>
    </row>
    <row r="22" spans="1:20">
      <c r="A22" s="75" t="s">
        <v>301</v>
      </c>
      <c r="B22" s="54" t="s">
        <v>302</v>
      </c>
      <c r="C22" s="76" t="s">
        <v>120</v>
      </c>
      <c r="D22" s="76" t="s">
        <v>27</v>
      </c>
      <c r="E22" s="54" t="s">
        <v>303</v>
      </c>
      <c r="F22" s="76" t="s">
        <v>304</v>
      </c>
      <c r="G22" s="54" t="s">
        <v>288</v>
      </c>
      <c r="H22" s="54" t="s">
        <v>130</v>
      </c>
      <c r="I22" s="129" t="s">
        <v>3065</v>
      </c>
      <c r="J22" s="78">
        <v>3.3799999999999835</v>
      </c>
      <c r="K22" s="76" t="s">
        <v>132</v>
      </c>
      <c r="L22" s="77">
        <v>1.34E-2</v>
      </c>
      <c r="M22" s="77">
        <v>2.5399999999999506E-2</v>
      </c>
      <c r="N22" s="78">
        <v>5171230.3259730004</v>
      </c>
      <c r="O22" s="86">
        <v>108.45</v>
      </c>
      <c r="P22" s="78">
        <v>491.07604934200003</v>
      </c>
      <c r="Q22" s="78">
        <v>6099.2753377950003</v>
      </c>
      <c r="R22" s="79">
        <v>1.9393744834510888E-3</v>
      </c>
      <c r="S22" s="79">
        <f t="shared" si="0"/>
        <v>1.410486147623221E-2</v>
      </c>
      <c r="T22" s="79">
        <f>Q22/'סכום נכסי הקרן'!$C$41</f>
        <v>1.9603036556338624E-3</v>
      </c>
    </row>
    <row r="23" spans="1:20">
      <c r="A23" s="75" t="s">
        <v>305</v>
      </c>
      <c r="B23" s="54" t="s">
        <v>306</v>
      </c>
      <c r="C23" s="76" t="s">
        <v>120</v>
      </c>
      <c r="D23" s="76" t="s">
        <v>27</v>
      </c>
      <c r="E23" s="54" t="s">
        <v>303</v>
      </c>
      <c r="F23" s="76" t="s">
        <v>304</v>
      </c>
      <c r="G23" s="54" t="s">
        <v>288</v>
      </c>
      <c r="H23" s="54" t="s">
        <v>130</v>
      </c>
      <c r="I23" s="129" t="s">
        <v>3065</v>
      </c>
      <c r="J23" s="78">
        <v>3.1099999999995767</v>
      </c>
      <c r="K23" s="76" t="s">
        <v>132</v>
      </c>
      <c r="L23" s="77">
        <v>1.77E-2</v>
      </c>
      <c r="M23" s="77">
        <v>2.3899999999996088E-2</v>
      </c>
      <c r="N23" s="78">
        <v>3369824.3730259999</v>
      </c>
      <c r="O23" s="86">
        <v>109.35</v>
      </c>
      <c r="P23" s="129" t="s">
        <v>3065</v>
      </c>
      <c r="Q23" s="78">
        <v>3684.902974096</v>
      </c>
      <c r="R23" s="79">
        <v>1.2223315851784533E-3</v>
      </c>
      <c r="S23" s="79">
        <f t="shared" si="0"/>
        <v>8.5215116754788281E-3</v>
      </c>
      <c r="T23" s="79">
        <f>Q23/'סכום נכסי הקרן'!$C$41</f>
        <v>1.1843257388324294E-3</v>
      </c>
    </row>
    <row r="24" spans="1:20">
      <c r="A24" s="75" t="s">
        <v>307</v>
      </c>
      <c r="B24" s="54" t="s">
        <v>308</v>
      </c>
      <c r="C24" s="76" t="s">
        <v>120</v>
      </c>
      <c r="D24" s="76" t="s">
        <v>27</v>
      </c>
      <c r="E24" s="54" t="s">
        <v>303</v>
      </c>
      <c r="F24" s="76" t="s">
        <v>304</v>
      </c>
      <c r="G24" s="54" t="s">
        <v>288</v>
      </c>
      <c r="H24" s="54" t="s">
        <v>130</v>
      </c>
      <c r="I24" s="129" t="s">
        <v>3065</v>
      </c>
      <c r="J24" s="78">
        <v>6.1600000000002488</v>
      </c>
      <c r="K24" s="76" t="s">
        <v>132</v>
      </c>
      <c r="L24" s="77">
        <v>2.4799999999999999E-2</v>
      </c>
      <c r="M24" s="77">
        <v>2.8500000000000653E-2</v>
      </c>
      <c r="N24" s="78">
        <v>6336295.465929999</v>
      </c>
      <c r="O24" s="86">
        <v>109.05</v>
      </c>
      <c r="P24" s="129" t="s">
        <v>3065</v>
      </c>
      <c r="Q24" s="78">
        <v>6909.7302090829999</v>
      </c>
      <c r="R24" s="79">
        <v>1.9233008647560014E-3</v>
      </c>
      <c r="S24" s="79">
        <f t="shared" si="0"/>
        <v>1.5979076536080203E-2</v>
      </c>
      <c r="T24" s="79">
        <f>Q24/'סכום נכסי הקרן'!$C$41</f>
        <v>2.2207833944427177E-3</v>
      </c>
    </row>
    <row r="25" spans="1:20">
      <c r="A25" s="75" t="s">
        <v>309</v>
      </c>
      <c r="B25" s="54" t="s">
        <v>310</v>
      </c>
      <c r="C25" s="76" t="s">
        <v>120</v>
      </c>
      <c r="D25" s="76" t="s">
        <v>27</v>
      </c>
      <c r="E25" s="54" t="s">
        <v>303</v>
      </c>
      <c r="F25" s="76" t="s">
        <v>304</v>
      </c>
      <c r="G25" s="54" t="s">
        <v>311</v>
      </c>
      <c r="H25" s="54" t="s">
        <v>283</v>
      </c>
      <c r="I25" s="129" t="s">
        <v>3065</v>
      </c>
      <c r="J25" s="78">
        <v>7.4899999999996822</v>
      </c>
      <c r="K25" s="76" t="s">
        <v>132</v>
      </c>
      <c r="L25" s="77">
        <v>9.0000000000000011E-3</v>
      </c>
      <c r="M25" s="77">
        <v>3.0399999999998401E-2</v>
      </c>
      <c r="N25" s="78">
        <v>3714121.7397560002</v>
      </c>
      <c r="O25" s="86">
        <v>93.65</v>
      </c>
      <c r="P25" s="78">
        <v>17.113255335999998</v>
      </c>
      <c r="Q25" s="78">
        <v>3495.3880957390002</v>
      </c>
      <c r="R25" s="79">
        <v>1.4414190409157098E-3</v>
      </c>
      <c r="S25" s="79">
        <f t="shared" si="0"/>
        <v>8.0832495936957079E-3</v>
      </c>
      <c r="T25" s="79">
        <f>Q25/'סכום נכסי הקרן'!$C$41</f>
        <v>1.1234157637509405E-3</v>
      </c>
    </row>
    <row r="26" spans="1:20">
      <c r="A26" s="75" t="s">
        <v>312</v>
      </c>
      <c r="B26" s="54" t="s">
        <v>313</v>
      </c>
      <c r="C26" s="76" t="s">
        <v>120</v>
      </c>
      <c r="D26" s="76" t="s">
        <v>27</v>
      </c>
      <c r="E26" s="54" t="s">
        <v>303</v>
      </c>
      <c r="F26" s="76" t="s">
        <v>304</v>
      </c>
      <c r="G26" s="54" t="s">
        <v>311</v>
      </c>
      <c r="H26" s="54" t="s">
        <v>283</v>
      </c>
      <c r="I26" s="129" t="s">
        <v>3065</v>
      </c>
      <c r="J26" s="78">
        <v>11.029999999999616</v>
      </c>
      <c r="K26" s="76" t="s">
        <v>132</v>
      </c>
      <c r="L26" s="77">
        <v>1.6899999999999998E-2</v>
      </c>
      <c r="M26" s="77">
        <v>3.3699999999998669E-2</v>
      </c>
      <c r="N26" s="78">
        <v>7522680.4746249998</v>
      </c>
      <c r="O26" s="86">
        <v>91.53</v>
      </c>
      <c r="P26" s="78">
        <v>62.859730464999998</v>
      </c>
      <c r="Q26" s="78">
        <v>6948.3689889890002</v>
      </c>
      <c r="R26" s="79">
        <v>1.7242148620718503E-3</v>
      </c>
      <c r="S26" s="79">
        <f t="shared" si="0"/>
        <v>1.6068430534383511E-2</v>
      </c>
      <c r="T26" s="79">
        <f>Q26/'סכום נכסי הקרן'!$C$41</f>
        <v>2.233201876525271E-3</v>
      </c>
    </row>
    <row r="27" spans="1:20">
      <c r="A27" s="75" t="s">
        <v>314</v>
      </c>
      <c r="B27" s="54" t="s">
        <v>315</v>
      </c>
      <c r="C27" s="76" t="s">
        <v>120</v>
      </c>
      <c r="D27" s="76" t="s">
        <v>27</v>
      </c>
      <c r="E27" s="54" t="s">
        <v>316</v>
      </c>
      <c r="F27" s="76" t="s">
        <v>304</v>
      </c>
      <c r="G27" s="54" t="s">
        <v>317</v>
      </c>
      <c r="H27" s="54" t="s">
        <v>130</v>
      </c>
      <c r="I27" s="129" t="s">
        <v>3065</v>
      </c>
      <c r="J27" s="78">
        <v>2.2799999999996081</v>
      </c>
      <c r="K27" s="76" t="s">
        <v>132</v>
      </c>
      <c r="L27" s="77">
        <v>3.2000000000000001E-2</v>
      </c>
      <c r="M27" s="77">
        <v>2.4499999999995525E-2</v>
      </c>
      <c r="N27" s="78">
        <v>2043134.1096320001</v>
      </c>
      <c r="O27" s="86">
        <v>114.84</v>
      </c>
      <c r="P27" s="129" t="s">
        <v>3065</v>
      </c>
      <c r="Q27" s="78">
        <v>2346.3353421890001</v>
      </c>
      <c r="R27" s="79">
        <v>1.4564212267066312E-3</v>
      </c>
      <c r="S27" s="79">
        <f t="shared" si="0"/>
        <v>5.4260109841717851E-3</v>
      </c>
      <c r="T27" s="79">
        <f>Q27/'סכום נכסי הקרן'!$C$41</f>
        <v>7.5411085643804364E-4</v>
      </c>
    </row>
    <row r="28" spans="1:20">
      <c r="A28" s="75" t="s">
        <v>318</v>
      </c>
      <c r="B28" s="54" t="s">
        <v>319</v>
      </c>
      <c r="C28" s="76" t="s">
        <v>120</v>
      </c>
      <c r="D28" s="76" t="s">
        <v>27</v>
      </c>
      <c r="E28" s="54" t="s">
        <v>316</v>
      </c>
      <c r="F28" s="76" t="s">
        <v>304</v>
      </c>
      <c r="G28" s="54" t="s">
        <v>317</v>
      </c>
      <c r="H28" s="54" t="s">
        <v>130</v>
      </c>
      <c r="I28" s="129" t="s">
        <v>3065</v>
      </c>
      <c r="J28" s="78">
        <v>4.0400000000000178</v>
      </c>
      <c r="K28" s="76" t="s">
        <v>132</v>
      </c>
      <c r="L28" s="77">
        <v>1.1399999999999999E-2</v>
      </c>
      <c r="M28" s="77">
        <v>2.5999999999998268E-2</v>
      </c>
      <c r="N28" s="78">
        <v>2225949.182945</v>
      </c>
      <c r="O28" s="86">
        <v>103.86</v>
      </c>
      <c r="P28" s="129" t="s">
        <v>3065</v>
      </c>
      <c r="Q28" s="78">
        <v>2311.8708930489997</v>
      </c>
      <c r="R28" s="79">
        <v>9.4200812403009244E-4</v>
      </c>
      <c r="S28" s="79">
        <f t="shared" si="0"/>
        <v>5.3463103223633131E-3</v>
      </c>
      <c r="T28" s="79">
        <f>Q28/'סכום נכסי הקרן'!$C$41</f>
        <v>7.4303400191076891E-4</v>
      </c>
    </row>
    <row r="29" spans="1:20">
      <c r="A29" s="75" t="s">
        <v>320</v>
      </c>
      <c r="B29" s="54" t="s">
        <v>321</v>
      </c>
      <c r="C29" s="76" t="s">
        <v>120</v>
      </c>
      <c r="D29" s="76" t="s">
        <v>27</v>
      </c>
      <c r="E29" s="54" t="s">
        <v>316</v>
      </c>
      <c r="F29" s="76" t="s">
        <v>304</v>
      </c>
      <c r="G29" s="54" t="s">
        <v>317</v>
      </c>
      <c r="H29" s="54" t="s">
        <v>130</v>
      </c>
      <c r="I29" s="129" t="s">
        <v>3065</v>
      </c>
      <c r="J29" s="78">
        <v>6.3099999999997518</v>
      </c>
      <c r="K29" s="76" t="s">
        <v>132</v>
      </c>
      <c r="L29" s="77">
        <v>9.1999999999999998E-3</v>
      </c>
      <c r="M29" s="77">
        <v>3.0199999999997579E-2</v>
      </c>
      <c r="N29" s="78">
        <v>3172168.935486</v>
      </c>
      <c r="O29" s="86">
        <v>97.97</v>
      </c>
      <c r="P29" s="78">
        <v>32.579729583999999</v>
      </c>
      <c r="Q29" s="78">
        <v>3140.3538234379998</v>
      </c>
      <c r="R29" s="79">
        <v>1.3044997232346087E-3</v>
      </c>
      <c r="S29" s="79">
        <f t="shared" si="0"/>
        <v>7.2622161179499E-3</v>
      </c>
      <c r="T29" s="79">
        <f>Q29/'סכום נכסי הקרן'!$C$41</f>
        <v>1.0093079487529433E-3</v>
      </c>
    </row>
    <row r="30" spans="1:20">
      <c r="A30" s="75" t="s">
        <v>322</v>
      </c>
      <c r="B30" s="54" t="s">
        <v>323</v>
      </c>
      <c r="C30" s="76" t="s">
        <v>120</v>
      </c>
      <c r="D30" s="76" t="s">
        <v>27</v>
      </c>
      <c r="E30" s="54" t="s">
        <v>324</v>
      </c>
      <c r="F30" s="76" t="s">
        <v>304</v>
      </c>
      <c r="G30" s="54" t="s">
        <v>325</v>
      </c>
      <c r="H30" s="54" t="s">
        <v>283</v>
      </c>
      <c r="I30" s="129" t="s">
        <v>3065</v>
      </c>
      <c r="J30" s="78">
        <v>2.3700000000000689</v>
      </c>
      <c r="K30" s="76" t="s">
        <v>132</v>
      </c>
      <c r="L30" s="77">
        <v>2.3399999999999997E-2</v>
      </c>
      <c r="M30" s="77">
        <v>2.5299999999997401E-2</v>
      </c>
      <c r="N30" s="78">
        <v>1399049.007769</v>
      </c>
      <c r="O30" s="86">
        <v>112.87</v>
      </c>
      <c r="P30" s="129" t="s">
        <v>3065</v>
      </c>
      <c r="Q30" s="78">
        <v>1579.1066354970003</v>
      </c>
      <c r="R30" s="79">
        <v>5.403816005221119E-4</v>
      </c>
      <c r="S30" s="79">
        <f t="shared" si="0"/>
        <v>3.6517584657747922E-3</v>
      </c>
      <c r="T30" s="79">
        <f>Q30/'סכום נכסי הקרן'!$C$41</f>
        <v>5.0752398256536963E-4</v>
      </c>
    </row>
    <row r="31" spans="1:20">
      <c r="A31" s="75" t="s">
        <v>326</v>
      </c>
      <c r="B31" s="54" t="s">
        <v>327</v>
      </c>
      <c r="C31" s="76" t="s">
        <v>120</v>
      </c>
      <c r="D31" s="76" t="s">
        <v>27</v>
      </c>
      <c r="E31" s="54" t="s">
        <v>324</v>
      </c>
      <c r="F31" s="76" t="s">
        <v>304</v>
      </c>
      <c r="G31" s="54" t="s">
        <v>325</v>
      </c>
      <c r="H31" s="54" t="s">
        <v>283</v>
      </c>
      <c r="I31" s="129" t="s">
        <v>3065</v>
      </c>
      <c r="J31" s="78">
        <v>5.6700000000003294</v>
      </c>
      <c r="K31" s="76" t="s">
        <v>132</v>
      </c>
      <c r="L31" s="77">
        <v>6.5000000000000006E-3</v>
      </c>
      <c r="M31" s="77">
        <v>2.8800000000001821E-2</v>
      </c>
      <c r="N31" s="78">
        <v>4496781.760334</v>
      </c>
      <c r="O31" s="86">
        <v>97.78</v>
      </c>
      <c r="P31" s="129" t="s">
        <v>3065</v>
      </c>
      <c r="Q31" s="78">
        <v>4396.9534334650007</v>
      </c>
      <c r="R31" s="79">
        <v>2.1065256702658521E-3</v>
      </c>
      <c r="S31" s="79">
        <f t="shared" si="0"/>
        <v>1.0168161898211375E-2</v>
      </c>
      <c r="T31" s="79">
        <f>Q31/'סכום נכסי הקרן'!$C$41</f>
        <v>1.4131783551174066E-3</v>
      </c>
    </row>
    <row r="32" spans="1:20">
      <c r="A32" s="75" t="s">
        <v>328</v>
      </c>
      <c r="B32" s="54" t="s">
        <v>329</v>
      </c>
      <c r="C32" s="76" t="s">
        <v>120</v>
      </c>
      <c r="D32" s="76" t="s">
        <v>27</v>
      </c>
      <c r="E32" s="54" t="s">
        <v>324</v>
      </c>
      <c r="F32" s="76" t="s">
        <v>304</v>
      </c>
      <c r="G32" s="54" t="s">
        <v>325</v>
      </c>
      <c r="H32" s="54" t="s">
        <v>283</v>
      </c>
      <c r="I32" s="129" t="s">
        <v>3065</v>
      </c>
      <c r="J32" s="78">
        <v>8.6699999999891517</v>
      </c>
      <c r="K32" s="76" t="s">
        <v>132</v>
      </c>
      <c r="L32" s="77">
        <v>2.64E-2</v>
      </c>
      <c r="M32" s="77">
        <v>2.9599999999977592E-2</v>
      </c>
      <c r="N32" s="78">
        <v>196923.1825</v>
      </c>
      <c r="O32" s="86">
        <v>99.71</v>
      </c>
      <c r="P32" s="129" t="s">
        <v>3065</v>
      </c>
      <c r="Q32" s="78">
        <v>196.352107139</v>
      </c>
      <c r="R32" s="79">
        <v>6.5641060833333332E-4</v>
      </c>
      <c r="S32" s="79">
        <f t="shared" si="0"/>
        <v>4.5407349535447146E-4</v>
      </c>
      <c r="T32" s="79">
        <f>Q32/'סכום נכסי הקרן'!$C$41</f>
        <v>6.3107456558133575E-5</v>
      </c>
    </row>
    <row r="33" spans="1:20">
      <c r="A33" s="75" t="s">
        <v>330</v>
      </c>
      <c r="B33" s="54" t="s">
        <v>331</v>
      </c>
      <c r="C33" s="76" t="s">
        <v>120</v>
      </c>
      <c r="D33" s="76" t="s">
        <v>27</v>
      </c>
      <c r="E33" s="54" t="s">
        <v>332</v>
      </c>
      <c r="F33" s="76" t="s">
        <v>304</v>
      </c>
      <c r="G33" s="54" t="s">
        <v>317</v>
      </c>
      <c r="H33" s="54" t="s">
        <v>130</v>
      </c>
      <c r="I33" s="129" t="s">
        <v>3065</v>
      </c>
      <c r="J33" s="78">
        <v>2.0199999999987681</v>
      </c>
      <c r="K33" s="76" t="s">
        <v>132</v>
      </c>
      <c r="L33" s="77">
        <v>1.34E-2</v>
      </c>
      <c r="M33" s="77">
        <v>2.1899999999976303E-2</v>
      </c>
      <c r="N33" s="78">
        <v>482935.03715699998</v>
      </c>
      <c r="O33" s="86">
        <v>110.98</v>
      </c>
      <c r="P33" s="129" t="s">
        <v>3065</v>
      </c>
      <c r="Q33" s="78">
        <v>535.96126653300007</v>
      </c>
      <c r="R33" s="79">
        <v>9.0575868711714269E-4</v>
      </c>
      <c r="S33" s="79">
        <f t="shared" si="0"/>
        <v>1.2394356710262718E-3</v>
      </c>
      <c r="T33" s="79">
        <f>Q33/'סכום נכסי הקרן'!$C$41</f>
        <v>1.7225764896238032E-4</v>
      </c>
    </row>
    <row r="34" spans="1:20">
      <c r="A34" s="75" t="s">
        <v>333</v>
      </c>
      <c r="B34" s="54" t="s">
        <v>334</v>
      </c>
      <c r="C34" s="76" t="s">
        <v>120</v>
      </c>
      <c r="D34" s="76" t="s">
        <v>27</v>
      </c>
      <c r="E34" s="54" t="s">
        <v>332</v>
      </c>
      <c r="F34" s="76" t="s">
        <v>304</v>
      </c>
      <c r="G34" s="54" t="s">
        <v>325</v>
      </c>
      <c r="H34" s="54" t="s">
        <v>283</v>
      </c>
      <c r="I34" s="129" t="s">
        <v>3065</v>
      </c>
      <c r="J34" s="78">
        <v>3.6100000000006456</v>
      </c>
      <c r="K34" s="76" t="s">
        <v>132</v>
      </c>
      <c r="L34" s="77">
        <v>1.8200000000000001E-2</v>
      </c>
      <c r="M34" s="77">
        <v>2.4200000000006903E-2</v>
      </c>
      <c r="N34" s="78">
        <v>1217593.755502</v>
      </c>
      <c r="O34" s="86">
        <v>109.37</v>
      </c>
      <c r="P34" s="129" t="s">
        <v>3065</v>
      </c>
      <c r="Q34" s="78">
        <v>1331.682332074</v>
      </c>
      <c r="R34" s="79">
        <v>2.4329400826026957E-3</v>
      </c>
      <c r="S34" s="79">
        <f t="shared" si="0"/>
        <v>3.0795781111662519E-3</v>
      </c>
      <c r="T34" s="79">
        <f>Q34/'סכום נכסי הקרן'!$C$41</f>
        <v>4.2800195090904574E-4</v>
      </c>
    </row>
    <row r="35" spans="1:20">
      <c r="A35" s="75" t="s">
        <v>335</v>
      </c>
      <c r="B35" s="54" t="s">
        <v>336</v>
      </c>
      <c r="C35" s="76" t="s">
        <v>120</v>
      </c>
      <c r="D35" s="76" t="s">
        <v>27</v>
      </c>
      <c r="E35" s="54" t="s">
        <v>332</v>
      </c>
      <c r="F35" s="76" t="s">
        <v>304</v>
      </c>
      <c r="G35" s="54" t="s">
        <v>325</v>
      </c>
      <c r="H35" s="54" t="s">
        <v>283</v>
      </c>
      <c r="I35" s="129" t="s">
        <v>3065</v>
      </c>
      <c r="J35" s="78">
        <v>1.859999999999602</v>
      </c>
      <c r="K35" s="76" t="s">
        <v>132</v>
      </c>
      <c r="L35" s="77">
        <v>2E-3</v>
      </c>
      <c r="M35" s="77">
        <v>2.0299999999991377E-2</v>
      </c>
      <c r="N35" s="78">
        <v>989811.25229500001</v>
      </c>
      <c r="O35" s="86">
        <v>106.67</v>
      </c>
      <c r="P35" s="129" t="s">
        <v>3065</v>
      </c>
      <c r="Q35" s="78">
        <v>1055.8316480970002</v>
      </c>
      <c r="R35" s="79">
        <v>3.1422579437936507E-3</v>
      </c>
      <c r="S35" s="79">
        <f t="shared" si="0"/>
        <v>2.4416604127292935E-3</v>
      </c>
      <c r="T35" s="79">
        <f>Q35/'סכום נכסי הקרן'!$C$41</f>
        <v>3.3934369656555424E-4</v>
      </c>
    </row>
    <row r="36" spans="1:20">
      <c r="A36" s="75" t="s">
        <v>337</v>
      </c>
      <c r="B36" s="54" t="s">
        <v>338</v>
      </c>
      <c r="C36" s="76" t="s">
        <v>120</v>
      </c>
      <c r="D36" s="76" t="s">
        <v>27</v>
      </c>
      <c r="E36" s="54" t="s">
        <v>339</v>
      </c>
      <c r="F36" s="76" t="s">
        <v>304</v>
      </c>
      <c r="G36" s="54" t="s">
        <v>325</v>
      </c>
      <c r="H36" s="54" t="s">
        <v>283</v>
      </c>
      <c r="I36" s="129" t="s">
        <v>3065</v>
      </c>
      <c r="J36" s="78">
        <v>1.2100000000003377</v>
      </c>
      <c r="K36" s="76" t="s">
        <v>132</v>
      </c>
      <c r="L36" s="77">
        <v>4.7500000000000001E-2</v>
      </c>
      <c r="M36" s="77">
        <v>2.4899999999993812E-2</v>
      </c>
      <c r="N36" s="78">
        <v>505892.70230599999</v>
      </c>
      <c r="O36" s="86">
        <v>140.54</v>
      </c>
      <c r="P36" s="129" t="s">
        <v>3065</v>
      </c>
      <c r="Q36" s="78">
        <v>710.98161855599994</v>
      </c>
      <c r="R36" s="79">
        <v>3.5294462832984529E-4</v>
      </c>
      <c r="S36" s="79">
        <f t="shared" si="0"/>
        <v>1.6441784780132848E-3</v>
      </c>
      <c r="T36" s="79">
        <f>Q36/'סכום נכסי הקרן'!$C$41</f>
        <v>2.285090914501442E-4</v>
      </c>
    </row>
    <row r="37" spans="1:20">
      <c r="A37" s="75" t="s">
        <v>340</v>
      </c>
      <c r="B37" s="54" t="s">
        <v>341</v>
      </c>
      <c r="C37" s="76" t="s">
        <v>120</v>
      </c>
      <c r="D37" s="76" t="s">
        <v>27</v>
      </c>
      <c r="E37" s="54" t="s">
        <v>339</v>
      </c>
      <c r="F37" s="76" t="s">
        <v>304</v>
      </c>
      <c r="G37" s="54" t="s">
        <v>325</v>
      </c>
      <c r="H37" s="54" t="s">
        <v>283</v>
      </c>
      <c r="I37" s="129" t="s">
        <v>3065</v>
      </c>
      <c r="J37" s="78">
        <v>4.069999999999272</v>
      </c>
      <c r="K37" s="76" t="s">
        <v>132</v>
      </c>
      <c r="L37" s="77">
        <v>5.0000000000000001E-3</v>
      </c>
      <c r="M37" s="77">
        <v>2.7199999999993608E-2</v>
      </c>
      <c r="N37" s="78">
        <v>1109954.7013040001</v>
      </c>
      <c r="O37" s="86">
        <v>101.54</v>
      </c>
      <c r="P37" s="129" t="s">
        <v>3065</v>
      </c>
      <c r="Q37" s="78">
        <v>1127.047999526</v>
      </c>
      <c r="R37" s="79">
        <v>5.8955008295496754E-4</v>
      </c>
      <c r="S37" s="79">
        <f t="shared" si="0"/>
        <v>2.6063515794854837E-3</v>
      </c>
      <c r="T37" s="79">
        <f>Q37/'סכום נכסי הקרן'!$C$41</f>
        <v>3.6223259177284035E-4</v>
      </c>
    </row>
    <row r="38" spans="1:20">
      <c r="A38" s="75" t="s">
        <v>342</v>
      </c>
      <c r="B38" s="54" t="s">
        <v>343</v>
      </c>
      <c r="C38" s="76" t="s">
        <v>120</v>
      </c>
      <c r="D38" s="76" t="s">
        <v>27</v>
      </c>
      <c r="E38" s="54" t="s">
        <v>339</v>
      </c>
      <c r="F38" s="76" t="s">
        <v>304</v>
      </c>
      <c r="G38" s="54" t="s">
        <v>325</v>
      </c>
      <c r="H38" s="54" t="s">
        <v>283</v>
      </c>
      <c r="I38" s="129" t="s">
        <v>3065</v>
      </c>
      <c r="J38" s="78">
        <v>5.8900000000000396</v>
      </c>
      <c r="K38" s="76" t="s">
        <v>132</v>
      </c>
      <c r="L38" s="77">
        <v>5.8999999999999999E-3</v>
      </c>
      <c r="M38" s="77">
        <v>3.0300000000000767E-2</v>
      </c>
      <c r="N38" s="78">
        <v>3361975.7344800001</v>
      </c>
      <c r="O38" s="86">
        <v>93.79</v>
      </c>
      <c r="P38" s="129" t="s">
        <v>3065</v>
      </c>
      <c r="Q38" s="78">
        <v>3153.1970515919993</v>
      </c>
      <c r="R38" s="79">
        <v>3.0580234897193458E-3</v>
      </c>
      <c r="S38" s="79">
        <f t="shared" si="0"/>
        <v>7.2919166879335624E-3</v>
      </c>
      <c r="T38" s="79">
        <f>Q38/'סכום נכסי הקרן'!$C$41</f>
        <v>1.0134357550423913E-3</v>
      </c>
    </row>
    <row r="39" spans="1:20">
      <c r="A39" s="75" t="s">
        <v>344</v>
      </c>
      <c r="B39" s="54" t="s">
        <v>345</v>
      </c>
      <c r="C39" s="76" t="s">
        <v>120</v>
      </c>
      <c r="D39" s="76" t="s">
        <v>27</v>
      </c>
      <c r="E39" s="54" t="s">
        <v>346</v>
      </c>
      <c r="F39" s="76" t="s">
        <v>347</v>
      </c>
      <c r="G39" s="54" t="s">
        <v>317</v>
      </c>
      <c r="H39" s="54" t="s">
        <v>130</v>
      </c>
      <c r="I39" s="129" t="s">
        <v>3065</v>
      </c>
      <c r="J39" s="78">
        <v>5.0400000000008101</v>
      </c>
      <c r="K39" s="76" t="s">
        <v>132</v>
      </c>
      <c r="L39" s="77">
        <v>4.4000000000000003E-3</v>
      </c>
      <c r="M39" s="77">
        <v>2.4700000000012001E-2</v>
      </c>
      <c r="N39" s="78">
        <v>687718.72356399999</v>
      </c>
      <c r="O39" s="86">
        <v>100.57</v>
      </c>
      <c r="P39" s="129" t="s">
        <v>3065</v>
      </c>
      <c r="Q39" s="78">
        <v>691.63871971100002</v>
      </c>
      <c r="R39" s="79">
        <v>7.7118507090493153E-4</v>
      </c>
      <c r="S39" s="79">
        <f t="shared" si="0"/>
        <v>1.5994471134416818E-3</v>
      </c>
      <c r="T39" s="79">
        <f>Q39/'סכום נכסי הקרן'!$C$41</f>
        <v>2.2229229466423005E-4</v>
      </c>
    </row>
    <row r="40" spans="1:20">
      <c r="A40" s="75" t="s">
        <v>348</v>
      </c>
      <c r="B40" s="54" t="s">
        <v>349</v>
      </c>
      <c r="C40" s="76" t="s">
        <v>120</v>
      </c>
      <c r="D40" s="76" t="s">
        <v>27</v>
      </c>
      <c r="E40" s="54" t="s">
        <v>350</v>
      </c>
      <c r="F40" s="76" t="s">
        <v>304</v>
      </c>
      <c r="G40" s="54" t="s">
        <v>317</v>
      </c>
      <c r="H40" s="54" t="s">
        <v>130</v>
      </c>
      <c r="I40" s="129" t="s">
        <v>3065</v>
      </c>
      <c r="J40" s="78">
        <v>2.8399999999996939</v>
      </c>
      <c r="K40" s="76" t="s">
        <v>132</v>
      </c>
      <c r="L40" s="77">
        <v>1.5800000000000002E-2</v>
      </c>
      <c r="M40" s="77">
        <v>2.1999999999998611E-2</v>
      </c>
      <c r="N40" s="78">
        <v>1296858.0343840001</v>
      </c>
      <c r="O40" s="86">
        <v>110.84</v>
      </c>
      <c r="P40" s="129" t="s">
        <v>3065</v>
      </c>
      <c r="Q40" s="78">
        <v>1437.4374847659999</v>
      </c>
      <c r="R40" s="79">
        <v>2.7880311626450041E-3</v>
      </c>
      <c r="S40" s="79">
        <f t="shared" si="0"/>
        <v>3.3241418825171137E-3</v>
      </c>
      <c r="T40" s="79">
        <f>Q40/'סכום נכסי הקרן'!$C$41</f>
        <v>4.6199159737402918E-4</v>
      </c>
    </row>
    <row r="41" spans="1:20">
      <c r="A41" s="75" t="s">
        <v>351</v>
      </c>
      <c r="B41" s="54" t="s">
        <v>352</v>
      </c>
      <c r="C41" s="76" t="s">
        <v>120</v>
      </c>
      <c r="D41" s="76" t="s">
        <v>27</v>
      </c>
      <c r="E41" s="54" t="s">
        <v>350</v>
      </c>
      <c r="F41" s="76" t="s">
        <v>304</v>
      </c>
      <c r="G41" s="54" t="s">
        <v>317</v>
      </c>
      <c r="H41" s="54" t="s">
        <v>130</v>
      </c>
      <c r="I41" s="129" t="s">
        <v>3065</v>
      </c>
      <c r="J41" s="78">
        <v>5.4799999999992144</v>
      </c>
      <c r="K41" s="76" t="s">
        <v>132</v>
      </c>
      <c r="L41" s="77">
        <v>8.3999999999999995E-3</v>
      </c>
      <c r="M41" s="77">
        <v>2.5499999999995093E-2</v>
      </c>
      <c r="N41" s="78">
        <v>1009305.884733</v>
      </c>
      <c r="O41" s="86">
        <v>100.94</v>
      </c>
      <c r="P41" s="129" t="s">
        <v>3065</v>
      </c>
      <c r="Q41" s="78">
        <v>1018.79328251</v>
      </c>
      <c r="R41" s="79">
        <v>1.2714265311457758E-3</v>
      </c>
      <c r="S41" s="79">
        <f t="shared" si="0"/>
        <v>2.3560074479133867E-3</v>
      </c>
      <c r="T41" s="79">
        <f>Q41/'סכום נכסי הקרן'!$C$41</f>
        <v>3.2743958674303421E-4</v>
      </c>
    </row>
    <row r="42" spans="1:20">
      <c r="A42" s="75" t="s">
        <v>353</v>
      </c>
      <c r="B42" s="54" t="s">
        <v>354</v>
      </c>
      <c r="C42" s="76" t="s">
        <v>120</v>
      </c>
      <c r="D42" s="76" t="s">
        <v>27</v>
      </c>
      <c r="E42" s="54" t="s">
        <v>355</v>
      </c>
      <c r="F42" s="76" t="s">
        <v>275</v>
      </c>
      <c r="G42" s="54" t="s">
        <v>325</v>
      </c>
      <c r="H42" s="54" t="s">
        <v>283</v>
      </c>
      <c r="I42" s="129" t="s">
        <v>3065</v>
      </c>
      <c r="J42" s="78">
        <v>4.300000000001833</v>
      </c>
      <c r="K42" s="76" t="s">
        <v>132</v>
      </c>
      <c r="L42" s="77">
        <v>2.7799999999999998E-2</v>
      </c>
      <c r="M42" s="77">
        <v>3.1000000000020497E-2</v>
      </c>
      <c r="N42" s="78">
        <v>16.761917</v>
      </c>
      <c r="O42" s="86">
        <v>5529999</v>
      </c>
      <c r="P42" s="129" t="s">
        <v>3065</v>
      </c>
      <c r="Q42" s="78">
        <v>926.93384826100009</v>
      </c>
      <c r="R42" s="79">
        <v>4.0081102343376375E-3</v>
      </c>
      <c r="S42" s="79">
        <f t="shared" si="0"/>
        <v>2.1435781799086385E-3</v>
      </c>
      <c r="T42" s="79">
        <f>Q42/'סכום נכסי הקרן'!$C$41</f>
        <v>2.9791601635313397E-4</v>
      </c>
    </row>
    <row r="43" spans="1:20">
      <c r="A43" s="75" t="s">
        <v>356</v>
      </c>
      <c r="B43" s="54" t="s">
        <v>357</v>
      </c>
      <c r="C43" s="76" t="s">
        <v>120</v>
      </c>
      <c r="D43" s="76" t="s">
        <v>27</v>
      </c>
      <c r="E43" s="54" t="s">
        <v>355</v>
      </c>
      <c r="F43" s="76" t="s">
        <v>275</v>
      </c>
      <c r="G43" s="54" t="s">
        <v>325</v>
      </c>
      <c r="H43" s="54" t="s">
        <v>283</v>
      </c>
      <c r="I43" s="129" t="s">
        <v>3065</v>
      </c>
      <c r="J43" s="78">
        <v>1.1399999999997514</v>
      </c>
      <c r="K43" s="76" t="s">
        <v>132</v>
      </c>
      <c r="L43" s="77">
        <v>2.4199999999999999E-2</v>
      </c>
      <c r="M43" s="77">
        <v>3.3299999999995722E-2</v>
      </c>
      <c r="N43" s="78">
        <v>64.391498999999996</v>
      </c>
      <c r="O43" s="86">
        <v>5626366</v>
      </c>
      <c r="P43" s="129" t="s">
        <v>3065</v>
      </c>
      <c r="Q43" s="78">
        <v>3622.9011751350004</v>
      </c>
      <c r="R43" s="79">
        <v>2.234031814870069E-3</v>
      </c>
      <c r="S43" s="79">
        <f t="shared" si="0"/>
        <v>8.3781295952826823E-3</v>
      </c>
      <c r="T43" s="79">
        <f>Q43/'סכום נכסי הקרן'!$C$41</f>
        <v>1.16439839559446E-3</v>
      </c>
    </row>
    <row r="44" spans="1:20">
      <c r="A44" s="75" t="s">
        <v>358</v>
      </c>
      <c r="B44" s="54" t="s">
        <v>359</v>
      </c>
      <c r="C44" s="76" t="s">
        <v>120</v>
      </c>
      <c r="D44" s="76" t="s">
        <v>27</v>
      </c>
      <c r="E44" s="54" t="s">
        <v>355</v>
      </c>
      <c r="F44" s="76" t="s">
        <v>275</v>
      </c>
      <c r="G44" s="54" t="s">
        <v>325</v>
      </c>
      <c r="H44" s="54" t="s">
        <v>283</v>
      </c>
      <c r="I44" s="129" t="s">
        <v>3065</v>
      </c>
      <c r="J44" s="78">
        <v>0.74999999999942135</v>
      </c>
      <c r="K44" s="76" t="s">
        <v>132</v>
      </c>
      <c r="L44" s="77">
        <v>1.95E-2</v>
      </c>
      <c r="M44" s="77">
        <v>3.4099999999996064E-2</v>
      </c>
      <c r="N44" s="78">
        <v>15.838032</v>
      </c>
      <c r="O44" s="86">
        <v>5456707</v>
      </c>
      <c r="P44" s="129" t="s">
        <v>3065</v>
      </c>
      <c r="Q44" s="78">
        <v>864.23502027400002</v>
      </c>
      <c r="R44" s="79">
        <v>6.3814142390910189E-4</v>
      </c>
      <c r="S44" s="79">
        <f t="shared" si="0"/>
        <v>1.9985841872618895E-3</v>
      </c>
      <c r="T44" s="79">
        <f>Q44/'סכום נכסי הקרן'!$C$41</f>
        <v>2.7776464837909716E-4</v>
      </c>
    </row>
    <row r="45" spans="1:20">
      <c r="A45" s="75" t="s">
        <v>360</v>
      </c>
      <c r="B45" s="54" t="s">
        <v>361</v>
      </c>
      <c r="C45" s="76" t="s">
        <v>120</v>
      </c>
      <c r="D45" s="76" t="s">
        <v>27</v>
      </c>
      <c r="E45" s="54" t="s">
        <v>355</v>
      </c>
      <c r="F45" s="76" t="s">
        <v>275</v>
      </c>
      <c r="G45" s="54" t="s">
        <v>317</v>
      </c>
      <c r="H45" s="54" t="s">
        <v>130</v>
      </c>
      <c r="I45" s="129" t="s">
        <v>3065</v>
      </c>
      <c r="J45" s="78">
        <v>4.0900000000005674</v>
      </c>
      <c r="K45" s="76" t="s">
        <v>132</v>
      </c>
      <c r="L45" s="77">
        <v>1.4999999999999999E-2</v>
      </c>
      <c r="M45" s="77">
        <v>3.0300000000003088E-2</v>
      </c>
      <c r="N45" s="78">
        <v>54.443235000000001</v>
      </c>
      <c r="O45" s="86">
        <v>5115050</v>
      </c>
      <c r="P45" s="129" t="s">
        <v>3065</v>
      </c>
      <c r="Q45" s="78">
        <v>2784.7988055380001</v>
      </c>
      <c r="R45" s="79">
        <v>1.938999750694494E-3</v>
      </c>
      <c r="S45" s="79">
        <f t="shared" si="0"/>
        <v>6.4399783934808493E-3</v>
      </c>
      <c r="T45" s="79">
        <f>Q45/'סכום נכסי הקרן'!$C$41</f>
        <v>8.9503276641295256E-4</v>
      </c>
    </row>
    <row r="46" spans="1:20">
      <c r="A46" s="75" t="s">
        <v>362</v>
      </c>
      <c r="B46" s="54" t="s">
        <v>363</v>
      </c>
      <c r="C46" s="76" t="s">
        <v>120</v>
      </c>
      <c r="D46" s="76" t="s">
        <v>27</v>
      </c>
      <c r="E46" s="54" t="s">
        <v>364</v>
      </c>
      <c r="F46" s="76" t="s">
        <v>304</v>
      </c>
      <c r="G46" s="54" t="s">
        <v>317</v>
      </c>
      <c r="H46" s="54" t="s">
        <v>130</v>
      </c>
      <c r="I46" s="129" t="s">
        <v>3065</v>
      </c>
      <c r="J46" s="78">
        <v>2.3999999999941988</v>
      </c>
      <c r="K46" s="76" t="s">
        <v>132</v>
      </c>
      <c r="L46" s="77">
        <v>3.7000000000000005E-2</v>
      </c>
      <c r="M46" s="77">
        <v>2.3599999999918787E-2</v>
      </c>
      <c r="N46" s="78">
        <v>89826.096237000005</v>
      </c>
      <c r="O46" s="86">
        <v>115.14</v>
      </c>
      <c r="P46" s="129" t="s">
        <v>3065</v>
      </c>
      <c r="Q46" s="78">
        <v>103.425767669</v>
      </c>
      <c r="R46" s="79">
        <v>2.3894307503218956E-4</v>
      </c>
      <c r="S46" s="79">
        <f t="shared" si="0"/>
        <v>2.3917695877812361E-4</v>
      </c>
      <c r="T46" s="79">
        <f>Q46/'סכום נכסי הקרן'!$C$41</f>
        <v>3.3240983431578543E-5</v>
      </c>
    </row>
    <row r="47" spans="1:20">
      <c r="A47" s="75" t="s">
        <v>365</v>
      </c>
      <c r="B47" s="54" t="s">
        <v>366</v>
      </c>
      <c r="C47" s="76" t="s">
        <v>120</v>
      </c>
      <c r="D47" s="76" t="s">
        <v>27</v>
      </c>
      <c r="E47" s="54" t="s">
        <v>364</v>
      </c>
      <c r="F47" s="76" t="s">
        <v>304</v>
      </c>
      <c r="G47" s="54" t="s">
        <v>317</v>
      </c>
      <c r="H47" s="54" t="s">
        <v>130</v>
      </c>
      <c r="I47" s="129" t="s">
        <v>3065</v>
      </c>
      <c r="J47" s="78">
        <v>4.1499999999936437</v>
      </c>
      <c r="K47" s="76" t="s">
        <v>132</v>
      </c>
      <c r="L47" s="77">
        <v>2.81E-2</v>
      </c>
      <c r="M47" s="77">
        <v>2.5899999999980796E-2</v>
      </c>
      <c r="N47" s="78">
        <v>324816.88894500001</v>
      </c>
      <c r="O47" s="86">
        <v>113.83</v>
      </c>
      <c r="P47" s="129" t="s">
        <v>3065</v>
      </c>
      <c r="Q47" s="78">
        <v>369.73906386900001</v>
      </c>
      <c r="R47" s="79">
        <v>2.5953244357005952E-4</v>
      </c>
      <c r="S47" s="79">
        <f t="shared" si="0"/>
        <v>8.5503899879840143E-4</v>
      </c>
      <c r="T47" s="79">
        <f>Q47/'סכום נכסי הקרן'!$C$41</f>
        <v>1.1883392671941115E-4</v>
      </c>
    </row>
    <row r="48" spans="1:20">
      <c r="A48" s="75" t="s">
        <v>367</v>
      </c>
      <c r="B48" s="54" t="s">
        <v>368</v>
      </c>
      <c r="C48" s="76" t="s">
        <v>120</v>
      </c>
      <c r="D48" s="76" t="s">
        <v>27</v>
      </c>
      <c r="E48" s="54" t="s">
        <v>364</v>
      </c>
      <c r="F48" s="76" t="s">
        <v>304</v>
      </c>
      <c r="G48" s="54" t="s">
        <v>325</v>
      </c>
      <c r="H48" s="54" t="s">
        <v>283</v>
      </c>
      <c r="I48" s="129" t="s">
        <v>3065</v>
      </c>
      <c r="J48" s="78">
        <v>2.4599999999869082</v>
      </c>
      <c r="K48" s="76" t="s">
        <v>132</v>
      </c>
      <c r="L48" s="77">
        <v>2.4E-2</v>
      </c>
      <c r="M48" s="77">
        <v>2.3299999999911156E-2</v>
      </c>
      <c r="N48" s="78">
        <v>75722.976599999995</v>
      </c>
      <c r="O48" s="86">
        <v>112.98</v>
      </c>
      <c r="P48" s="129" t="s">
        <v>3065</v>
      </c>
      <c r="Q48" s="78">
        <v>85.551818472000008</v>
      </c>
      <c r="R48" s="79">
        <v>1.3123475112396187E-4</v>
      </c>
      <c r="S48" s="79">
        <f t="shared" si="0"/>
        <v>1.9784260945064451E-4</v>
      </c>
      <c r="T48" s="79">
        <f>Q48/'סכום נכסי הקרן'!$C$41</f>
        <v>2.7496306234539584E-5</v>
      </c>
    </row>
    <row r="49" spans="1:20">
      <c r="A49" s="75" t="s">
        <v>369</v>
      </c>
      <c r="B49" s="54" t="s">
        <v>370</v>
      </c>
      <c r="C49" s="76" t="s">
        <v>120</v>
      </c>
      <c r="D49" s="76" t="s">
        <v>27</v>
      </c>
      <c r="E49" s="54" t="s">
        <v>364</v>
      </c>
      <c r="F49" s="76" t="s">
        <v>304</v>
      </c>
      <c r="G49" s="54" t="s">
        <v>317</v>
      </c>
      <c r="H49" s="54" t="s">
        <v>130</v>
      </c>
      <c r="I49" s="129" t="s">
        <v>3065</v>
      </c>
      <c r="J49" s="78">
        <v>3.6699999999988884</v>
      </c>
      <c r="K49" s="76" t="s">
        <v>132</v>
      </c>
      <c r="L49" s="77">
        <v>2.6000000000000002E-2</v>
      </c>
      <c r="M49" s="77">
        <v>2.269999999999181E-2</v>
      </c>
      <c r="N49" s="78">
        <v>1206336.3916120001</v>
      </c>
      <c r="O49" s="86">
        <v>113.37</v>
      </c>
      <c r="P49" s="129" t="s">
        <v>3065</v>
      </c>
      <c r="Q49" s="78">
        <v>1367.6235629559999</v>
      </c>
      <c r="R49" s="79">
        <v>2.4606656051875788E-3</v>
      </c>
      <c r="S49" s="79">
        <f t="shared" si="0"/>
        <v>3.1626939003050907E-3</v>
      </c>
      <c r="T49" s="79">
        <f>Q49/'סכום נכסי הקרן'!$C$41</f>
        <v>4.3955344225579251E-4</v>
      </c>
    </row>
    <row r="50" spans="1:20">
      <c r="A50" s="75" t="s">
        <v>371</v>
      </c>
      <c r="B50" s="54" t="s">
        <v>372</v>
      </c>
      <c r="C50" s="76" t="s">
        <v>120</v>
      </c>
      <c r="D50" s="76" t="s">
        <v>27</v>
      </c>
      <c r="E50" s="54" t="s">
        <v>364</v>
      </c>
      <c r="F50" s="76" t="s">
        <v>304</v>
      </c>
      <c r="G50" s="54" t="s">
        <v>317</v>
      </c>
      <c r="H50" s="54" t="s">
        <v>130</v>
      </c>
      <c r="I50" s="129" t="s">
        <v>3065</v>
      </c>
      <c r="J50" s="78">
        <v>6.5700000000003254</v>
      </c>
      <c r="K50" s="76" t="s">
        <v>132</v>
      </c>
      <c r="L50" s="77">
        <v>3.4999999999999996E-3</v>
      </c>
      <c r="M50" s="77">
        <v>3.0700000000000675E-2</v>
      </c>
      <c r="N50" s="78">
        <v>6363323.6412960002</v>
      </c>
      <c r="O50" s="86">
        <v>91.16</v>
      </c>
      <c r="P50" s="129" t="s">
        <v>3065</v>
      </c>
      <c r="Q50" s="78">
        <v>5800.8062574230007</v>
      </c>
      <c r="R50" s="79">
        <v>2.1849643371715743E-3</v>
      </c>
      <c r="S50" s="79">
        <f t="shared" si="0"/>
        <v>1.3414637670873159E-2</v>
      </c>
      <c r="T50" s="79">
        <f>Q50/'סכום נכסי הקרן'!$C$41</f>
        <v>1.8643758614381621E-3</v>
      </c>
    </row>
    <row r="51" spans="1:20">
      <c r="A51" s="75" t="s">
        <v>373</v>
      </c>
      <c r="B51" s="54" t="s">
        <v>374</v>
      </c>
      <c r="C51" s="76" t="s">
        <v>120</v>
      </c>
      <c r="D51" s="76" t="s">
        <v>27</v>
      </c>
      <c r="E51" s="54" t="s">
        <v>375</v>
      </c>
      <c r="F51" s="76" t="s">
        <v>304</v>
      </c>
      <c r="G51" s="54" t="s">
        <v>325</v>
      </c>
      <c r="H51" s="54" t="s">
        <v>283</v>
      </c>
      <c r="I51" s="129" t="s">
        <v>3065</v>
      </c>
      <c r="J51" s="78">
        <v>3.0099999999995837</v>
      </c>
      <c r="K51" s="76" t="s">
        <v>132</v>
      </c>
      <c r="L51" s="77">
        <v>2.35E-2</v>
      </c>
      <c r="M51" s="77">
        <v>2.2699999999997802E-2</v>
      </c>
      <c r="N51" s="78">
        <v>2154079.815717</v>
      </c>
      <c r="O51" s="86">
        <v>113.73</v>
      </c>
      <c r="P51" s="129" t="s">
        <v>3065</v>
      </c>
      <c r="Q51" s="78">
        <v>2449.8350398019998</v>
      </c>
      <c r="R51" s="79">
        <v>2.2670447418159257E-3</v>
      </c>
      <c r="S51" s="79">
        <f t="shared" si="0"/>
        <v>5.6653589094272866E-3</v>
      </c>
      <c r="T51" s="79">
        <f>Q51/'סכום נכסי הקרן'!$C$41</f>
        <v>7.8737560091195213E-4</v>
      </c>
    </row>
    <row r="52" spans="1:20">
      <c r="A52" s="75" t="s">
        <v>376</v>
      </c>
      <c r="B52" s="54" t="s">
        <v>377</v>
      </c>
      <c r="C52" s="76" t="s">
        <v>120</v>
      </c>
      <c r="D52" s="76" t="s">
        <v>27</v>
      </c>
      <c r="E52" s="54" t="s">
        <v>375</v>
      </c>
      <c r="F52" s="76" t="s">
        <v>304</v>
      </c>
      <c r="G52" s="54" t="s">
        <v>325</v>
      </c>
      <c r="H52" s="54" t="s">
        <v>283</v>
      </c>
      <c r="I52" s="129" t="s">
        <v>3065</v>
      </c>
      <c r="J52" s="78">
        <v>1.4899999999996489</v>
      </c>
      <c r="K52" s="76" t="s">
        <v>132</v>
      </c>
      <c r="L52" s="77">
        <v>1.7600000000000001E-2</v>
      </c>
      <c r="M52" s="77">
        <v>2.1300000000006002E-2</v>
      </c>
      <c r="N52" s="78">
        <v>768012.42888999998</v>
      </c>
      <c r="O52" s="86">
        <v>112.57</v>
      </c>
      <c r="P52" s="78">
        <v>18.218837346000001</v>
      </c>
      <c r="Q52" s="78">
        <v>882.77042861899997</v>
      </c>
      <c r="R52" s="79">
        <v>5.8897530396252327E-4</v>
      </c>
      <c r="S52" s="79">
        <f t="shared" si="0"/>
        <v>2.041448192021861E-3</v>
      </c>
      <c r="T52" s="79">
        <f>Q52/'סכום נכסי הקרן'!$C$41</f>
        <v>2.8372191817346349E-4</v>
      </c>
    </row>
    <row r="53" spans="1:20">
      <c r="A53" s="75" t="s">
        <v>378</v>
      </c>
      <c r="B53" s="54" t="s">
        <v>379</v>
      </c>
      <c r="C53" s="76" t="s">
        <v>120</v>
      </c>
      <c r="D53" s="76" t="s">
        <v>27</v>
      </c>
      <c r="E53" s="54" t="s">
        <v>375</v>
      </c>
      <c r="F53" s="76" t="s">
        <v>304</v>
      </c>
      <c r="G53" s="54" t="s">
        <v>325</v>
      </c>
      <c r="H53" s="54" t="s">
        <v>283</v>
      </c>
      <c r="I53" s="129" t="s">
        <v>3065</v>
      </c>
      <c r="J53" s="78">
        <v>2.2100000000007944</v>
      </c>
      <c r="K53" s="76" t="s">
        <v>132</v>
      </c>
      <c r="L53" s="77">
        <v>2.1499999999999998E-2</v>
      </c>
      <c r="M53" s="77">
        <v>2.2500000000002046E-2</v>
      </c>
      <c r="N53" s="78">
        <v>1074756.4922569999</v>
      </c>
      <c r="O53" s="86">
        <v>113.66</v>
      </c>
      <c r="P53" s="129" t="s">
        <v>3065</v>
      </c>
      <c r="Q53" s="78">
        <v>1221.568231343</v>
      </c>
      <c r="R53" s="79">
        <v>8.9036809954031045E-4</v>
      </c>
      <c r="S53" s="79">
        <f t="shared" si="0"/>
        <v>2.8249340671818194E-3</v>
      </c>
      <c r="T53" s="79">
        <f>Q53/'סכום נכסי הקרן'!$C$41</f>
        <v>3.9261134100130365E-4</v>
      </c>
    </row>
    <row r="54" spans="1:20">
      <c r="A54" s="75" t="s">
        <v>380</v>
      </c>
      <c r="B54" s="54" t="s">
        <v>381</v>
      </c>
      <c r="C54" s="76" t="s">
        <v>120</v>
      </c>
      <c r="D54" s="76" t="s">
        <v>27</v>
      </c>
      <c r="E54" s="54" t="s">
        <v>375</v>
      </c>
      <c r="F54" s="76" t="s">
        <v>304</v>
      </c>
      <c r="G54" s="54" t="s">
        <v>325</v>
      </c>
      <c r="H54" s="54" t="s">
        <v>283</v>
      </c>
      <c r="I54" s="129" t="s">
        <v>3065</v>
      </c>
      <c r="J54" s="78">
        <v>4.3199999999994461</v>
      </c>
      <c r="K54" s="76" t="s">
        <v>132</v>
      </c>
      <c r="L54" s="77">
        <v>2.2499999999999999E-2</v>
      </c>
      <c r="M54" s="77">
        <v>2.6099999999996647E-2</v>
      </c>
      <c r="N54" s="78">
        <v>2875749.9608769999</v>
      </c>
      <c r="O54" s="86">
        <v>111.23</v>
      </c>
      <c r="P54" s="78">
        <v>264.444635146</v>
      </c>
      <c r="Q54" s="78">
        <v>3463.1413165560002</v>
      </c>
      <c r="R54" s="79">
        <v>2.432667763705338E-3</v>
      </c>
      <c r="S54" s="79">
        <f t="shared" si="0"/>
        <v>8.0086773981084044E-3</v>
      </c>
      <c r="T54" s="79">
        <f>Q54/'סכום נכסי הקרן'!$C$41</f>
        <v>1.113051667097828E-3</v>
      </c>
    </row>
    <row r="55" spans="1:20">
      <c r="A55" s="75" t="s">
        <v>382</v>
      </c>
      <c r="B55" s="54" t="s">
        <v>383</v>
      </c>
      <c r="C55" s="76" t="s">
        <v>120</v>
      </c>
      <c r="D55" s="76" t="s">
        <v>27</v>
      </c>
      <c r="E55" s="54" t="s">
        <v>375</v>
      </c>
      <c r="F55" s="76" t="s">
        <v>304</v>
      </c>
      <c r="G55" s="54" t="s">
        <v>325</v>
      </c>
      <c r="H55" s="54" t="s">
        <v>283</v>
      </c>
      <c r="I55" s="129" t="s">
        <v>3065</v>
      </c>
      <c r="J55" s="78">
        <v>4.2400000000001059</v>
      </c>
      <c r="K55" s="76" t="s">
        <v>132</v>
      </c>
      <c r="L55" s="77">
        <v>6.5000000000000006E-3</v>
      </c>
      <c r="M55" s="77">
        <v>2.3300000000002555E-2</v>
      </c>
      <c r="N55" s="78">
        <v>1079719.068071</v>
      </c>
      <c r="O55" s="86">
        <v>103.63</v>
      </c>
      <c r="P55" s="78">
        <v>16.993518102000003</v>
      </c>
      <c r="Q55" s="78">
        <v>1135.9063883869999</v>
      </c>
      <c r="R55" s="79">
        <v>2.1908205538164315E-3</v>
      </c>
      <c r="S55" s="79">
        <f t="shared" si="0"/>
        <v>2.6268370209301013E-3</v>
      </c>
      <c r="T55" s="79">
        <f>Q55/'סכום נכסי הקרן'!$C$41</f>
        <v>3.6507967295962312E-4</v>
      </c>
    </row>
    <row r="56" spans="1:20">
      <c r="A56" s="75" t="s">
        <v>384</v>
      </c>
      <c r="B56" s="54" t="s">
        <v>385</v>
      </c>
      <c r="C56" s="76" t="s">
        <v>120</v>
      </c>
      <c r="D56" s="76" t="s">
        <v>27</v>
      </c>
      <c r="E56" s="54" t="s">
        <v>375</v>
      </c>
      <c r="F56" s="76" t="s">
        <v>304</v>
      </c>
      <c r="G56" s="54" t="s">
        <v>325</v>
      </c>
      <c r="H56" s="54" t="s">
        <v>283</v>
      </c>
      <c r="I56" s="129" t="s">
        <v>3065</v>
      </c>
      <c r="J56" s="78">
        <v>5.0100000000949994</v>
      </c>
      <c r="K56" s="76" t="s">
        <v>132</v>
      </c>
      <c r="L56" s="77">
        <v>1.43E-2</v>
      </c>
      <c r="M56" s="77">
        <v>2.6900000000237498E-2</v>
      </c>
      <c r="N56" s="78">
        <v>17357.544693</v>
      </c>
      <c r="O56" s="86">
        <v>104.73</v>
      </c>
      <c r="P56" s="78">
        <v>0.34769550999999993</v>
      </c>
      <c r="Q56" s="78">
        <v>18.526252024000001</v>
      </c>
      <c r="R56" s="79">
        <v>4.4076436802833883E-5</v>
      </c>
      <c r="S56" s="79">
        <f t="shared" si="0"/>
        <v>4.2842830336424042E-5</v>
      </c>
      <c r="T56" s="79">
        <f>Q56/'סכום נכסי הקרן'!$C$41</f>
        <v>5.9543269579580469E-6</v>
      </c>
    </row>
    <row r="57" spans="1:20">
      <c r="A57" s="75" t="s">
        <v>386</v>
      </c>
      <c r="B57" s="54" t="s">
        <v>387</v>
      </c>
      <c r="C57" s="76" t="s">
        <v>120</v>
      </c>
      <c r="D57" s="76" t="s">
        <v>27</v>
      </c>
      <c r="E57" s="54" t="s">
        <v>375</v>
      </c>
      <c r="F57" s="76" t="s">
        <v>304</v>
      </c>
      <c r="G57" s="54" t="s">
        <v>325</v>
      </c>
      <c r="H57" s="54" t="s">
        <v>283</v>
      </c>
      <c r="I57" s="129" t="s">
        <v>3065</v>
      </c>
      <c r="J57" s="78">
        <v>5.9099999999997959</v>
      </c>
      <c r="K57" s="76" t="s">
        <v>132</v>
      </c>
      <c r="L57" s="77">
        <v>2.5000000000000001E-3</v>
      </c>
      <c r="M57" s="77">
        <v>2.6899999999997953E-2</v>
      </c>
      <c r="N57" s="78">
        <v>2506413.2839239999</v>
      </c>
      <c r="O57" s="86">
        <v>94.78</v>
      </c>
      <c r="P57" s="78">
        <v>64.397859460000006</v>
      </c>
      <c r="Q57" s="78">
        <v>2439.9763697500002</v>
      </c>
      <c r="R57" s="79">
        <v>2.0183517119477233E-3</v>
      </c>
      <c r="S57" s="79">
        <f t="shared" si="0"/>
        <v>5.6425602706182375E-3</v>
      </c>
      <c r="T57" s="79">
        <f>Q57/'סכום נכסי הקרן'!$C$41</f>
        <v>7.8420702991420315E-4</v>
      </c>
    </row>
    <row r="58" spans="1:20">
      <c r="A58" s="75" t="s">
        <v>388</v>
      </c>
      <c r="B58" s="54" t="s">
        <v>389</v>
      </c>
      <c r="C58" s="76" t="s">
        <v>120</v>
      </c>
      <c r="D58" s="76" t="s">
        <v>27</v>
      </c>
      <c r="E58" s="54" t="s">
        <v>375</v>
      </c>
      <c r="F58" s="76" t="s">
        <v>304</v>
      </c>
      <c r="G58" s="54" t="s">
        <v>325</v>
      </c>
      <c r="H58" s="54" t="s">
        <v>283</v>
      </c>
      <c r="I58" s="129" t="s">
        <v>3065</v>
      </c>
      <c r="J58" s="78">
        <v>6.669999999999324</v>
      </c>
      <c r="K58" s="76" t="s">
        <v>132</v>
      </c>
      <c r="L58" s="77">
        <v>3.61E-2</v>
      </c>
      <c r="M58" s="77">
        <v>3.2699999999998876E-2</v>
      </c>
      <c r="N58" s="78">
        <v>1649435.717226</v>
      </c>
      <c r="O58" s="86">
        <v>104.73</v>
      </c>
      <c r="P58" s="78">
        <v>47.779616855</v>
      </c>
      <c r="Q58" s="78">
        <v>1775.23364356</v>
      </c>
      <c r="R58" s="79">
        <v>3.6630497667821428E-3</v>
      </c>
      <c r="S58" s="79">
        <f t="shared" si="0"/>
        <v>4.1053114089145215E-3</v>
      </c>
      <c r="T58" s="79">
        <f>Q58/'סכום נכסי הקרן'!$C$41</f>
        <v>5.7055909240735661E-4</v>
      </c>
    </row>
    <row r="59" spans="1:20">
      <c r="A59" s="75" t="s">
        <v>390</v>
      </c>
      <c r="B59" s="54" t="s">
        <v>391</v>
      </c>
      <c r="C59" s="76" t="s">
        <v>120</v>
      </c>
      <c r="D59" s="76" t="s">
        <v>27</v>
      </c>
      <c r="E59" s="54" t="s">
        <v>392</v>
      </c>
      <c r="F59" s="76" t="s">
        <v>275</v>
      </c>
      <c r="G59" s="54" t="s">
        <v>317</v>
      </c>
      <c r="H59" s="54" t="s">
        <v>130</v>
      </c>
      <c r="I59" s="129" t="s">
        <v>3065</v>
      </c>
      <c r="J59" s="78">
        <v>5.429999999999052</v>
      </c>
      <c r="K59" s="76" t="s">
        <v>132</v>
      </c>
      <c r="L59" s="77">
        <v>3.7100000000000001E-2</v>
      </c>
      <c r="M59" s="77">
        <v>3.3399999999994455E-2</v>
      </c>
      <c r="N59" s="78">
        <v>30.438718000000005</v>
      </c>
      <c r="O59" s="86">
        <v>5095555</v>
      </c>
      <c r="P59" s="129" t="s">
        <v>3065</v>
      </c>
      <c r="Q59" s="78">
        <v>1551.0215016290001</v>
      </c>
      <c r="R59" s="79">
        <v>3.9618271508525321E-3</v>
      </c>
      <c r="S59" s="79">
        <f t="shared" si="0"/>
        <v>3.5868102709794426E-3</v>
      </c>
      <c r="T59" s="79">
        <f>Q59/'סכום נכסי הקרן'!$C$41</f>
        <v>4.9849743637073412E-4</v>
      </c>
    </row>
    <row r="60" spans="1:20">
      <c r="A60" s="75" t="s">
        <v>393</v>
      </c>
      <c r="B60" s="54" t="s">
        <v>394</v>
      </c>
      <c r="C60" s="76" t="s">
        <v>120</v>
      </c>
      <c r="D60" s="76" t="s">
        <v>27</v>
      </c>
      <c r="E60" s="54" t="s">
        <v>392</v>
      </c>
      <c r="F60" s="76" t="s">
        <v>275</v>
      </c>
      <c r="G60" s="54" t="s">
        <v>317</v>
      </c>
      <c r="H60" s="54" t="s">
        <v>130</v>
      </c>
      <c r="I60" s="129" t="s">
        <v>3065</v>
      </c>
      <c r="J60" s="78">
        <v>1.2299999999998874</v>
      </c>
      <c r="K60" s="76" t="s">
        <v>132</v>
      </c>
      <c r="L60" s="77">
        <v>2.0199999999999999E-2</v>
      </c>
      <c r="M60" s="77">
        <v>2.0400000000002246E-2</v>
      </c>
      <c r="N60" s="78">
        <v>37.747309999999999</v>
      </c>
      <c r="O60" s="86">
        <v>5652776</v>
      </c>
      <c r="P60" s="129" t="s">
        <v>3065</v>
      </c>
      <c r="Q60" s="78">
        <v>2133.770788588</v>
      </c>
      <c r="R60" s="79">
        <v>1.793647422190544E-3</v>
      </c>
      <c r="S60" s="79">
        <f t="shared" si="0"/>
        <v>4.9344454428163192E-3</v>
      </c>
      <c r="T60" s="79">
        <f>Q60/'סכום נכסי הקרן'!$C$41</f>
        <v>6.8579272872537319E-4</v>
      </c>
    </row>
    <row r="61" spans="1:20">
      <c r="A61" s="75" t="s">
        <v>395</v>
      </c>
      <c r="B61" s="54" t="s">
        <v>396</v>
      </c>
      <c r="C61" s="76" t="s">
        <v>120</v>
      </c>
      <c r="D61" s="76" t="s">
        <v>27</v>
      </c>
      <c r="E61" s="54" t="s">
        <v>392</v>
      </c>
      <c r="F61" s="76" t="s">
        <v>275</v>
      </c>
      <c r="G61" s="54" t="s">
        <v>317</v>
      </c>
      <c r="H61" s="54" t="s">
        <v>130</v>
      </c>
      <c r="I61" s="129" t="s">
        <v>3065</v>
      </c>
      <c r="J61" s="78">
        <v>2.3000000000001277</v>
      </c>
      <c r="K61" s="76" t="s">
        <v>132</v>
      </c>
      <c r="L61" s="77">
        <v>2.5899999999999999E-2</v>
      </c>
      <c r="M61" s="77">
        <v>2.7500000000001065E-2</v>
      </c>
      <c r="N61" s="78">
        <v>83.397137000000001</v>
      </c>
      <c r="O61" s="86">
        <v>5628861</v>
      </c>
      <c r="P61" s="129" t="s">
        <v>3065</v>
      </c>
      <c r="Q61" s="78">
        <v>4694.3089217379993</v>
      </c>
      <c r="R61" s="79">
        <v>3.9481672584386687E-3</v>
      </c>
      <c r="S61" s="79">
        <f t="shared" si="0"/>
        <v>1.0855810469394636E-2</v>
      </c>
      <c r="T61" s="79">
        <f>Q61/'סכום נכסי הקרן'!$C$41</f>
        <v>1.5087482414401778E-3</v>
      </c>
    </row>
    <row r="62" spans="1:20">
      <c r="A62" s="75" t="s">
        <v>397</v>
      </c>
      <c r="B62" s="54" t="s">
        <v>398</v>
      </c>
      <c r="C62" s="76" t="s">
        <v>120</v>
      </c>
      <c r="D62" s="76" t="s">
        <v>27</v>
      </c>
      <c r="E62" s="54" t="s">
        <v>392</v>
      </c>
      <c r="F62" s="76" t="s">
        <v>275</v>
      </c>
      <c r="G62" s="54" t="s">
        <v>317</v>
      </c>
      <c r="H62" s="54" t="s">
        <v>130</v>
      </c>
      <c r="I62" s="129" t="s">
        <v>3065</v>
      </c>
      <c r="J62" s="78">
        <v>2.5400000000008971</v>
      </c>
      <c r="K62" s="76" t="s">
        <v>132</v>
      </c>
      <c r="L62" s="77">
        <v>2.9700000000000001E-2</v>
      </c>
      <c r="M62" s="77">
        <v>3.0900000000005999E-2</v>
      </c>
      <c r="N62" s="78">
        <v>32.962904000000002</v>
      </c>
      <c r="O62" s="86">
        <v>5615315</v>
      </c>
      <c r="P62" s="129" t="s">
        <v>3065</v>
      </c>
      <c r="Q62" s="78">
        <v>1850.970869821</v>
      </c>
      <c r="R62" s="79">
        <v>2.3544931428571428E-3</v>
      </c>
      <c r="S62" s="79">
        <f t="shared" si="0"/>
        <v>4.2804573116393616E-3</v>
      </c>
      <c r="T62" s="79">
        <f>Q62/'סכום נכסי הקרן'!$C$41</f>
        <v>5.9490099423739943E-4</v>
      </c>
    </row>
    <row r="63" spans="1:20">
      <c r="A63" s="75" t="s">
        <v>399</v>
      </c>
      <c r="B63" s="54" t="s">
        <v>400</v>
      </c>
      <c r="C63" s="76" t="s">
        <v>120</v>
      </c>
      <c r="D63" s="76" t="s">
        <v>27</v>
      </c>
      <c r="E63" s="54" t="s">
        <v>392</v>
      </c>
      <c r="F63" s="76" t="s">
        <v>275</v>
      </c>
      <c r="G63" s="54" t="s">
        <v>317</v>
      </c>
      <c r="H63" s="54" t="s">
        <v>130</v>
      </c>
      <c r="I63" s="129" t="s">
        <v>3065</v>
      </c>
      <c r="J63" s="78">
        <v>4.1100000000005794</v>
      </c>
      <c r="K63" s="76" t="s">
        <v>132</v>
      </c>
      <c r="L63" s="77">
        <v>8.3999999999999995E-3</v>
      </c>
      <c r="M63" s="77">
        <v>2.9100000000002058E-2</v>
      </c>
      <c r="N63" s="78">
        <v>21.331848999999998</v>
      </c>
      <c r="O63" s="86">
        <v>5012995</v>
      </c>
      <c r="P63" s="129" t="s">
        <v>3065</v>
      </c>
      <c r="Q63" s="78">
        <v>1069.3645411580001</v>
      </c>
      <c r="R63" s="79">
        <v>2.6822392807745502E-3</v>
      </c>
      <c r="S63" s="79">
        <f t="shared" si="0"/>
        <v>2.4729558652915439E-3</v>
      </c>
      <c r="T63" s="79">
        <f>Q63/'סכום נכסי הקרן'!$C$41</f>
        <v>3.4369316076737381E-4</v>
      </c>
    </row>
    <row r="64" spans="1:20">
      <c r="A64" s="75" t="s">
        <v>401</v>
      </c>
      <c r="B64" s="54" t="s">
        <v>402</v>
      </c>
      <c r="C64" s="76" t="s">
        <v>120</v>
      </c>
      <c r="D64" s="76" t="s">
        <v>27</v>
      </c>
      <c r="E64" s="54" t="s">
        <v>392</v>
      </c>
      <c r="F64" s="76" t="s">
        <v>275</v>
      </c>
      <c r="G64" s="54" t="s">
        <v>317</v>
      </c>
      <c r="H64" s="54" t="s">
        <v>130</v>
      </c>
      <c r="I64" s="129" t="s">
        <v>3065</v>
      </c>
      <c r="J64" s="78">
        <v>4.6200000000005792</v>
      </c>
      <c r="K64" s="76" t="s">
        <v>132</v>
      </c>
      <c r="L64" s="77">
        <v>3.0899999999999997E-2</v>
      </c>
      <c r="M64" s="77">
        <v>3.1600000000001377E-2</v>
      </c>
      <c r="N64" s="78">
        <v>50.747694000000003</v>
      </c>
      <c r="O64" s="86">
        <v>5168240</v>
      </c>
      <c r="P64" s="129" t="s">
        <v>3065</v>
      </c>
      <c r="Q64" s="78">
        <v>2622.7627742539999</v>
      </c>
      <c r="R64" s="79">
        <v>2.6709312631578949E-3</v>
      </c>
      <c r="S64" s="79">
        <f t="shared" si="0"/>
        <v>6.0652624397253491E-3</v>
      </c>
      <c r="T64" s="79">
        <f>Q64/'סכום נכסי הקרן'!$C$41</f>
        <v>8.4295447729192704E-4</v>
      </c>
    </row>
    <row r="65" spans="1:20">
      <c r="A65" s="75" t="s">
        <v>403</v>
      </c>
      <c r="B65" s="54" t="s">
        <v>404</v>
      </c>
      <c r="C65" s="76" t="s">
        <v>120</v>
      </c>
      <c r="D65" s="76" t="s">
        <v>27</v>
      </c>
      <c r="E65" s="54" t="s">
        <v>405</v>
      </c>
      <c r="F65" s="76" t="s">
        <v>304</v>
      </c>
      <c r="G65" s="54" t="s">
        <v>325</v>
      </c>
      <c r="H65" s="54" t="s">
        <v>283</v>
      </c>
      <c r="I65" s="129" t="s">
        <v>3065</v>
      </c>
      <c r="J65" s="78">
        <v>2.969999999998937</v>
      </c>
      <c r="K65" s="76" t="s">
        <v>132</v>
      </c>
      <c r="L65" s="77">
        <v>1.4199999999999999E-2</v>
      </c>
      <c r="M65" s="77">
        <v>2.4899999999995287E-2</v>
      </c>
      <c r="N65" s="78">
        <v>1312871.703827</v>
      </c>
      <c r="O65" s="86">
        <v>108.25</v>
      </c>
      <c r="P65" s="129" t="s">
        <v>3065</v>
      </c>
      <c r="Q65" s="78">
        <v>1421.183550983</v>
      </c>
      <c r="R65" s="79">
        <v>1.111987244911243E-3</v>
      </c>
      <c r="S65" s="79">
        <f t="shared" si="0"/>
        <v>3.2865538951323786E-3</v>
      </c>
      <c r="T65" s="79">
        <f>Q65/'סכום נכסי הקרן'!$C$41</f>
        <v>4.5676759221790776E-4</v>
      </c>
    </row>
    <row r="66" spans="1:20">
      <c r="A66" s="75" t="s">
        <v>406</v>
      </c>
      <c r="B66" s="54" t="s">
        <v>407</v>
      </c>
      <c r="C66" s="76" t="s">
        <v>120</v>
      </c>
      <c r="D66" s="76" t="s">
        <v>27</v>
      </c>
      <c r="E66" s="54" t="s">
        <v>408</v>
      </c>
      <c r="F66" s="76" t="s">
        <v>304</v>
      </c>
      <c r="G66" s="54" t="s">
        <v>325</v>
      </c>
      <c r="H66" s="54" t="s">
        <v>283</v>
      </c>
      <c r="I66" s="129" t="s">
        <v>3065</v>
      </c>
      <c r="J66" s="78">
        <v>0.7100000000154455</v>
      </c>
      <c r="K66" s="76" t="s">
        <v>132</v>
      </c>
      <c r="L66" s="77">
        <v>0.04</v>
      </c>
      <c r="M66" s="77">
        <v>2.5899999999106846E-2</v>
      </c>
      <c r="N66" s="78">
        <v>13114.051236000001</v>
      </c>
      <c r="O66" s="86">
        <v>113.55</v>
      </c>
      <c r="P66" s="129" t="s">
        <v>3065</v>
      </c>
      <c r="Q66" s="78">
        <v>14.891005087</v>
      </c>
      <c r="R66" s="79">
        <v>1.6108468252794706E-4</v>
      </c>
      <c r="S66" s="79">
        <f t="shared" si="0"/>
        <v>3.4436150585380178E-5</v>
      </c>
      <c r="T66" s="79">
        <f>Q66/'סכום נכסי הקרן'!$C$41</f>
        <v>4.7859606414590193E-6</v>
      </c>
    </row>
    <row r="67" spans="1:20">
      <c r="A67" s="75" t="s">
        <v>409</v>
      </c>
      <c r="B67" s="54" t="s">
        <v>410</v>
      </c>
      <c r="C67" s="76" t="s">
        <v>120</v>
      </c>
      <c r="D67" s="76" t="s">
        <v>27</v>
      </c>
      <c r="E67" s="54" t="s">
        <v>408</v>
      </c>
      <c r="F67" s="76" t="s">
        <v>304</v>
      </c>
      <c r="G67" s="54" t="s">
        <v>325</v>
      </c>
      <c r="H67" s="54" t="s">
        <v>283</v>
      </c>
      <c r="I67" s="129" t="s">
        <v>3065</v>
      </c>
      <c r="J67" s="78">
        <v>2.6799999999996169</v>
      </c>
      <c r="K67" s="76" t="s">
        <v>132</v>
      </c>
      <c r="L67" s="77">
        <v>0.04</v>
      </c>
      <c r="M67" s="77">
        <v>2.3899999999994766E-2</v>
      </c>
      <c r="N67" s="78">
        <v>2292529.3807609999</v>
      </c>
      <c r="O67" s="86">
        <v>118.24</v>
      </c>
      <c r="P67" s="129" t="s">
        <v>3065</v>
      </c>
      <c r="Q67" s="78">
        <v>2710.6868799779995</v>
      </c>
      <c r="R67" s="79">
        <v>2.2493998778718581E-3</v>
      </c>
      <c r="S67" s="79">
        <f t="shared" si="0"/>
        <v>6.2685910751738598E-3</v>
      </c>
      <c r="T67" s="79">
        <f>Q67/'סכום נכסי הקרן'!$C$41</f>
        <v>8.7121323531208961E-4</v>
      </c>
    </row>
    <row r="68" spans="1:20">
      <c r="A68" s="75" t="s">
        <v>411</v>
      </c>
      <c r="B68" s="54" t="s">
        <v>412</v>
      </c>
      <c r="C68" s="76" t="s">
        <v>120</v>
      </c>
      <c r="D68" s="76" t="s">
        <v>27</v>
      </c>
      <c r="E68" s="54" t="s">
        <v>408</v>
      </c>
      <c r="F68" s="76" t="s">
        <v>304</v>
      </c>
      <c r="G68" s="54" t="s">
        <v>325</v>
      </c>
      <c r="H68" s="54" t="s">
        <v>283</v>
      </c>
      <c r="I68" s="129" t="s">
        <v>3065</v>
      </c>
      <c r="J68" s="78">
        <v>4.030000000000225</v>
      </c>
      <c r="K68" s="76" t="s">
        <v>132</v>
      </c>
      <c r="L68" s="77">
        <v>3.5000000000000003E-2</v>
      </c>
      <c r="M68" s="77">
        <v>2.6100000000006264E-2</v>
      </c>
      <c r="N68" s="78">
        <v>714428.86954700004</v>
      </c>
      <c r="O68" s="86">
        <v>118.48</v>
      </c>
      <c r="P68" s="129" t="s">
        <v>3065</v>
      </c>
      <c r="Q68" s="78">
        <v>846.45539332700002</v>
      </c>
      <c r="R68" s="79">
        <v>8.1036646214478129E-4</v>
      </c>
      <c r="S68" s="79">
        <f t="shared" si="0"/>
        <v>1.9574679625798301E-3</v>
      </c>
      <c r="T68" s="79">
        <f>Q68/'סכום נכסי הקרן'!$C$41</f>
        <v>2.7205028630004224E-4</v>
      </c>
    </row>
    <row r="69" spans="1:20">
      <c r="A69" s="75" t="s">
        <v>413</v>
      </c>
      <c r="B69" s="54" t="s">
        <v>414</v>
      </c>
      <c r="C69" s="76" t="s">
        <v>120</v>
      </c>
      <c r="D69" s="76" t="s">
        <v>27</v>
      </c>
      <c r="E69" s="54" t="s">
        <v>408</v>
      </c>
      <c r="F69" s="76" t="s">
        <v>304</v>
      </c>
      <c r="G69" s="54" t="s">
        <v>325</v>
      </c>
      <c r="H69" s="54" t="s">
        <v>283</v>
      </c>
      <c r="I69" s="129" t="s">
        <v>3065</v>
      </c>
      <c r="J69" s="78">
        <v>6.5900000000004466</v>
      </c>
      <c r="K69" s="76" t="s">
        <v>132</v>
      </c>
      <c r="L69" s="77">
        <v>2.5000000000000001E-2</v>
      </c>
      <c r="M69" s="77">
        <v>2.9000000000000734E-2</v>
      </c>
      <c r="N69" s="78">
        <v>1248478.212793</v>
      </c>
      <c r="O69" s="86">
        <v>109.47</v>
      </c>
      <c r="P69" s="129" t="s">
        <v>3065</v>
      </c>
      <c r="Q69" s="78">
        <v>1366.7091155210001</v>
      </c>
      <c r="R69" s="79">
        <v>1.675608309468763E-3</v>
      </c>
      <c r="S69" s="79">
        <f t="shared" si="0"/>
        <v>3.1605791975439211E-3</v>
      </c>
      <c r="T69" s="79">
        <f>Q69/'סכום נכסי הקרן'!$C$41</f>
        <v>4.392595393656234E-4</v>
      </c>
    </row>
    <row r="70" spans="1:20">
      <c r="A70" s="75" t="s">
        <v>415</v>
      </c>
      <c r="B70" s="54" t="s">
        <v>416</v>
      </c>
      <c r="C70" s="76" t="s">
        <v>120</v>
      </c>
      <c r="D70" s="76" t="s">
        <v>27</v>
      </c>
      <c r="E70" s="54" t="s">
        <v>417</v>
      </c>
      <c r="F70" s="76" t="s">
        <v>128</v>
      </c>
      <c r="G70" s="54" t="s">
        <v>325</v>
      </c>
      <c r="H70" s="54" t="s">
        <v>283</v>
      </c>
      <c r="I70" s="129" t="s">
        <v>3065</v>
      </c>
      <c r="J70" s="78">
        <v>1.3200000000008583</v>
      </c>
      <c r="K70" s="76" t="s">
        <v>132</v>
      </c>
      <c r="L70" s="77">
        <v>1.8000000000000002E-2</v>
      </c>
      <c r="M70" s="77">
        <v>2.0900000000019178E-2</v>
      </c>
      <c r="N70" s="78">
        <v>667917.47986299999</v>
      </c>
      <c r="O70" s="86">
        <v>111.63</v>
      </c>
      <c r="P70" s="129" t="s">
        <v>3065</v>
      </c>
      <c r="Q70" s="78">
        <v>745.59630607299994</v>
      </c>
      <c r="R70" s="79">
        <v>8.2234181605124197E-4</v>
      </c>
      <c r="S70" s="79">
        <f t="shared" si="0"/>
        <v>1.7242265731443459E-3</v>
      </c>
      <c r="T70" s="79">
        <f>Q70/'סכום נכסי הקרן'!$C$41</f>
        <v>2.3963423250710292E-4</v>
      </c>
    </row>
    <row r="71" spans="1:20">
      <c r="A71" s="75" t="s">
        <v>418</v>
      </c>
      <c r="B71" s="54" t="s">
        <v>419</v>
      </c>
      <c r="C71" s="76" t="s">
        <v>120</v>
      </c>
      <c r="D71" s="76" t="s">
        <v>27</v>
      </c>
      <c r="E71" s="54" t="s">
        <v>417</v>
      </c>
      <c r="F71" s="76" t="s">
        <v>128</v>
      </c>
      <c r="G71" s="54" t="s">
        <v>325</v>
      </c>
      <c r="H71" s="54" t="s">
        <v>283</v>
      </c>
      <c r="I71" s="129" t="s">
        <v>3065</v>
      </c>
      <c r="J71" s="78">
        <v>3.8400000000012167</v>
      </c>
      <c r="K71" s="76" t="s">
        <v>132</v>
      </c>
      <c r="L71" s="77">
        <v>2.2000000000000002E-2</v>
      </c>
      <c r="M71" s="77">
        <v>2.790000000000591E-2</v>
      </c>
      <c r="N71" s="78">
        <v>553495.30452300003</v>
      </c>
      <c r="O71" s="86">
        <v>100.93</v>
      </c>
      <c r="P71" s="129" t="s">
        <v>3065</v>
      </c>
      <c r="Q71" s="78">
        <v>558.64280677300007</v>
      </c>
      <c r="R71" s="79">
        <v>1.0893720231941021E-3</v>
      </c>
      <c r="S71" s="79">
        <f t="shared" si="0"/>
        <v>1.2918878010638121E-3</v>
      </c>
      <c r="T71" s="79">
        <f>Q71/'סכום נכסי הקרן'!$C$41</f>
        <v>1.7954748321078018E-4</v>
      </c>
    </row>
    <row r="72" spans="1:20">
      <c r="A72" s="75" t="s">
        <v>420</v>
      </c>
      <c r="B72" s="54" t="s">
        <v>421</v>
      </c>
      <c r="C72" s="76" t="s">
        <v>120</v>
      </c>
      <c r="D72" s="76" t="s">
        <v>27</v>
      </c>
      <c r="E72" s="54" t="s">
        <v>422</v>
      </c>
      <c r="F72" s="76" t="s">
        <v>423</v>
      </c>
      <c r="G72" s="54" t="s">
        <v>424</v>
      </c>
      <c r="H72" s="54" t="s">
        <v>283</v>
      </c>
      <c r="I72" s="129" t="s">
        <v>3065</v>
      </c>
      <c r="J72" s="78">
        <v>5.9200000000000728</v>
      </c>
      <c r="K72" s="76" t="s">
        <v>132</v>
      </c>
      <c r="L72" s="77">
        <v>5.1500000000000004E-2</v>
      </c>
      <c r="M72" s="77">
        <v>2.9499999999999197E-2</v>
      </c>
      <c r="N72" s="78">
        <v>3250887.8548389999</v>
      </c>
      <c r="O72" s="86">
        <v>153</v>
      </c>
      <c r="P72" s="129" t="s">
        <v>3065</v>
      </c>
      <c r="Q72" s="78">
        <v>4973.8581551919997</v>
      </c>
      <c r="R72" s="79">
        <v>1.1194568329420671E-3</v>
      </c>
      <c r="S72" s="79">
        <f t="shared" si="0"/>
        <v>1.1502281237687749E-2</v>
      </c>
      <c r="T72" s="79">
        <f>Q72/'סכום נכסי הקרן'!$C$41</f>
        <v>1.5985952075008433E-3</v>
      </c>
    </row>
    <row r="73" spans="1:20">
      <c r="A73" s="75" t="s">
        <v>425</v>
      </c>
      <c r="B73" s="54" t="s">
        <v>426</v>
      </c>
      <c r="C73" s="76" t="s">
        <v>120</v>
      </c>
      <c r="D73" s="76" t="s">
        <v>27</v>
      </c>
      <c r="E73" s="54" t="s">
        <v>427</v>
      </c>
      <c r="F73" s="76" t="s">
        <v>155</v>
      </c>
      <c r="G73" s="54" t="s">
        <v>428</v>
      </c>
      <c r="H73" s="54" t="s">
        <v>130</v>
      </c>
      <c r="I73" s="129" t="s">
        <v>3065</v>
      </c>
      <c r="J73" s="78">
        <v>1.4000000000000001</v>
      </c>
      <c r="K73" s="76" t="s">
        <v>132</v>
      </c>
      <c r="L73" s="77">
        <v>2.2000000000000002E-2</v>
      </c>
      <c r="M73" s="77">
        <v>1.7100000000405024E-2</v>
      </c>
      <c r="N73" s="78">
        <v>10964.643416999999</v>
      </c>
      <c r="O73" s="86">
        <v>112.59</v>
      </c>
      <c r="P73" s="129" t="s">
        <v>3065</v>
      </c>
      <c r="Q73" s="78">
        <v>12.34509205</v>
      </c>
      <c r="R73" s="79">
        <v>2.0726711273159292E-5</v>
      </c>
      <c r="S73" s="79">
        <f t="shared" si="0"/>
        <v>2.8548606782446911E-5</v>
      </c>
      <c r="T73" s="79">
        <f>Q73/'סכום נכסי הקרן'!$C$41</f>
        <v>3.9677056264032046E-6</v>
      </c>
    </row>
    <row r="74" spans="1:20">
      <c r="A74" s="75" t="s">
        <v>429</v>
      </c>
      <c r="B74" s="54" t="s">
        <v>430</v>
      </c>
      <c r="C74" s="76" t="s">
        <v>120</v>
      </c>
      <c r="D74" s="76" t="s">
        <v>27</v>
      </c>
      <c r="E74" s="54" t="s">
        <v>427</v>
      </c>
      <c r="F74" s="76" t="s">
        <v>155</v>
      </c>
      <c r="G74" s="54" t="s">
        <v>428</v>
      </c>
      <c r="H74" s="54" t="s">
        <v>130</v>
      </c>
      <c r="I74" s="129" t="s">
        <v>3065</v>
      </c>
      <c r="J74" s="78">
        <v>4.2400000000812312</v>
      </c>
      <c r="K74" s="76" t="s">
        <v>132</v>
      </c>
      <c r="L74" s="77">
        <v>1.7000000000000001E-2</v>
      </c>
      <c r="M74" s="77">
        <v>2.2300000000728688E-2</v>
      </c>
      <c r="N74" s="78">
        <v>15567.05</v>
      </c>
      <c r="O74" s="86">
        <v>107.55</v>
      </c>
      <c r="P74" s="129" t="s">
        <v>3065</v>
      </c>
      <c r="Q74" s="78">
        <v>16.742362585999999</v>
      </c>
      <c r="R74" s="79">
        <v>1.2264859285871859E-5</v>
      </c>
      <c r="S74" s="79">
        <f t="shared" ref="S74:S137" si="1">IFERROR(Q74/$Q$9,0)</f>
        <v>3.8717501995205043E-5</v>
      </c>
      <c r="T74" s="79">
        <f>Q74/'סכום נכסי הקרן'!$C$41</f>
        <v>5.3809858980966212E-6</v>
      </c>
    </row>
    <row r="75" spans="1:20">
      <c r="A75" s="75" t="s">
        <v>431</v>
      </c>
      <c r="B75" s="54" t="s">
        <v>432</v>
      </c>
      <c r="C75" s="76" t="s">
        <v>120</v>
      </c>
      <c r="D75" s="76" t="s">
        <v>27</v>
      </c>
      <c r="E75" s="54" t="s">
        <v>427</v>
      </c>
      <c r="F75" s="76" t="s">
        <v>155</v>
      </c>
      <c r="G75" s="54" t="s">
        <v>428</v>
      </c>
      <c r="H75" s="54" t="s">
        <v>130</v>
      </c>
      <c r="I75" s="129" t="s">
        <v>3065</v>
      </c>
      <c r="J75" s="78">
        <v>9.1000000000095724</v>
      </c>
      <c r="K75" s="76" t="s">
        <v>132</v>
      </c>
      <c r="L75" s="77">
        <v>5.7999999999999996E-3</v>
      </c>
      <c r="M75" s="77">
        <v>2.8100000000013402E-2</v>
      </c>
      <c r="N75" s="78">
        <v>293096.41739999998</v>
      </c>
      <c r="O75" s="86">
        <v>89.1</v>
      </c>
      <c r="P75" s="129" t="s">
        <v>3065</v>
      </c>
      <c r="Q75" s="78">
        <v>261.14891646500001</v>
      </c>
      <c r="R75" s="79">
        <v>6.1270712283349672E-4</v>
      </c>
      <c r="S75" s="79">
        <f t="shared" si="1"/>
        <v>6.0391916865628887E-4</v>
      </c>
      <c r="T75" s="79">
        <f>Q75/'סכום נכסי הקרן'!$C$41</f>
        <v>8.3933114551971367E-5</v>
      </c>
    </row>
    <row r="76" spans="1:20">
      <c r="A76" s="75" t="s">
        <v>433</v>
      </c>
      <c r="B76" s="54" t="s">
        <v>434</v>
      </c>
      <c r="C76" s="76" t="s">
        <v>120</v>
      </c>
      <c r="D76" s="76" t="s">
        <v>27</v>
      </c>
      <c r="E76" s="54" t="s">
        <v>332</v>
      </c>
      <c r="F76" s="76" t="s">
        <v>304</v>
      </c>
      <c r="G76" s="54" t="s">
        <v>428</v>
      </c>
      <c r="H76" s="54" t="s">
        <v>130</v>
      </c>
      <c r="I76" s="129" t="s">
        <v>3065</v>
      </c>
      <c r="J76" s="78">
        <v>1.930000000001016</v>
      </c>
      <c r="K76" s="76" t="s">
        <v>132</v>
      </c>
      <c r="L76" s="77">
        <v>1.95E-2</v>
      </c>
      <c r="M76" s="77">
        <v>2.5100000000005989E-2</v>
      </c>
      <c r="N76" s="78">
        <v>689575.43348200014</v>
      </c>
      <c r="O76" s="86">
        <v>111.32</v>
      </c>
      <c r="P76" s="129" t="s">
        <v>3065</v>
      </c>
      <c r="Q76" s="78">
        <v>767.6353706540001</v>
      </c>
      <c r="R76" s="79">
        <v>1.3653435031063962E-3</v>
      </c>
      <c r="S76" s="79">
        <f t="shared" si="1"/>
        <v>1.7751929479617721E-3</v>
      </c>
      <c r="T76" s="79">
        <f>Q76/'סכום נכסי הקרן'!$C$41</f>
        <v>2.467175754408397E-4</v>
      </c>
    </row>
    <row r="77" spans="1:20">
      <c r="A77" s="75" t="s">
        <v>435</v>
      </c>
      <c r="B77" s="54" t="s">
        <v>436</v>
      </c>
      <c r="C77" s="76" t="s">
        <v>120</v>
      </c>
      <c r="D77" s="76" t="s">
        <v>27</v>
      </c>
      <c r="E77" s="54" t="s">
        <v>332</v>
      </c>
      <c r="F77" s="76" t="s">
        <v>304</v>
      </c>
      <c r="G77" s="54" t="s">
        <v>428</v>
      </c>
      <c r="H77" s="54" t="s">
        <v>130</v>
      </c>
      <c r="I77" s="129" t="s">
        <v>3065</v>
      </c>
      <c r="J77" s="78">
        <v>4.900000000012116</v>
      </c>
      <c r="K77" s="76" t="s">
        <v>132</v>
      </c>
      <c r="L77" s="77">
        <v>1.1699999999999999E-2</v>
      </c>
      <c r="M77" s="77">
        <v>3.3900000000089657E-2</v>
      </c>
      <c r="N77" s="78">
        <v>206290.046944</v>
      </c>
      <c r="O77" s="86">
        <v>100.03</v>
      </c>
      <c r="P77" s="129" t="s">
        <v>3065</v>
      </c>
      <c r="Q77" s="78">
        <v>206.35193468499997</v>
      </c>
      <c r="R77" s="79">
        <v>2.8597352767126304E-4</v>
      </c>
      <c r="S77" s="79">
        <f t="shared" si="1"/>
        <v>4.7719856751649188E-4</v>
      </c>
      <c r="T77" s="79">
        <f>Q77/'סכום נכסי הקרן'!$C$41</f>
        <v>6.632139549488908E-5</v>
      </c>
    </row>
    <row r="78" spans="1:20">
      <c r="A78" s="75" t="s">
        <v>437</v>
      </c>
      <c r="B78" s="54" t="s">
        <v>438</v>
      </c>
      <c r="C78" s="76" t="s">
        <v>120</v>
      </c>
      <c r="D78" s="76" t="s">
        <v>27</v>
      </c>
      <c r="E78" s="54" t="s">
        <v>332</v>
      </c>
      <c r="F78" s="76" t="s">
        <v>304</v>
      </c>
      <c r="G78" s="54" t="s">
        <v>428</v>
      </c>
      <c r="H78" s="54" t="s">
        <v>130</v>
      </c>
      <c r="I78" s="129" t="s">
        <v>3065</v>
      </c>
      <c r="J78" s="78">
        <v>3.2500000000003078</v>
      </c>
      <c r="K78" s="76" t="s">
        <v>132</v>
      </c>
      <c r="L78" s="77">
        <v>3.3500000000000002E-2</v>
      </c>
      <c r="M78" s="77">
        <v>2.8100000000001599E-2</v>
      </c>
      <c r="N78" s="78">
        <v>710073.89624300005</v>
      </c>
      <c r="O78" s="86">
        <v>114.41</v>
      </c>
      <c r="P78" s="129" t="s">
        <v>3065</v>
      </c>
      <c r="Q78" s="78">
        <v>812.39556092700002</v>
      </c>
      <c r="R78" s="79">
        <v>1.0654896685612604E-3</v>
      </c>
      <c r="S78" s="79">
        <f t="shared" si="1"/>
        <v>1.878702996038844E-3</v>
      </c>
      <c r="T78" s="79">
        <f>Q78/'סכום נכסי הקרן'!$C$41</f>
        <v>2.6110347536493627E-4</v>
      </c>
    </row>
    <row r="79" spans="1:20">
      <c r="A79" s="75" t="s">
        <v>439</v>
      </c>
      <c r="B79" s="54" t="s">
        <v>440</v>
      </c>
      <c r="C79" s="76" t="s">
        <v>120</v>
      </c>
      <c r="D79" s="76" t="s">
        <v>27</v>
      </c>
      <c r="E79" s="54" t="s">
        <v>332</v>
      </c>
      <c r="F79" s="76" t="s">
        <v>304</v>
      </c>
      <c r="G79" s="54" t="s">
        <v>428</v>
      </c>
      <c r="H79" s="54" t="s">
        <v>130</v>
      </c>
      <c r="I79" s="129" t="s">
        <v>3065</v>
      </c>
      <c r="J79" s="78">
        <v>4.9300000000002324</v>
      </c>
      <c r="K79" s="76" t="s">
        <v>132</v>
      </c>
      <c r="L79" s="77">
        <v>1.3300000000000001E-2</v>
      </c>
      <c r="M79" s="77">
        <v>3.380000000000264E-2</v>
      </c>
      <c r="N79" s="78">
        <v>3141587.735849</v>
      </c>
      <c r="O79" s="86">
        <v>101.09</v>
      </c>
      <c r="P79" s="129" t="s">
        <v>3065</v>
      </c>
      <c r="Q79" s="78">
        <v>3175.8308968819997</v>
      </c>
      <c r="R79" s="79">
        <v>2.6455475670307369E-3</v>
      </c>
      <c r="S79" s="79">
        <f t="shared" si="1"/>
        <v>7.3442585211529396E-3</v>
      </c>
      <c r="T79" s="79">
        <f>Q79/'סכום נכסי הקרן'!$C$41</f>
        <v>1.0207102601607451E-3</v>
      </c>
    </row>
    <row r="80" spans="1:20">
      <c r="A80" s="75" t="s">
        <v>441</v>
      </c>
      <c r="B80" s="54" t="s">
        <v>442</v>
      </c>
      <c r="C80" s="76" t="s">
        <v>120</v>
      </c>
      <c r="D80" s="76" t="s">
        <v>27</v>
      </c>
      <c r="E80" s="54" t="s">
        <v>332</v>
      </c>
      <c r="F80" s="76" t="s">
        <v>304</v>
      </c>
      <c r="G80" s="54" t="s">
        <v>424</v>
      </c>
      <c r="H80" s="54" t="s">
        <v>283</v>
      </c>
      <c r="I80" s="129" t="s">
        <v>3065</v>
      </c>
      <c r="J80" s="78">
        <v>5.5999999999988095</v>
      </c>
      <c r="K80" s="76" t="s">
        <v>132</v>
      </c>
      <c r="L80" s="77">
        <v>1.8700000000000001E-2</v>
      </c>
      <c r="M80" s="77">
        <v>3.5199999999989282E-2</v>
      </c>
      <c r="N80" s="78">
        <v>1715342.7213900001</v>
      </c>
      <c r="O80" s="86">
        <v>97.98</v>
      </c>
      <c r="P80" s="129" t="s">
        <v>3065</v>
      </c>
      <c r="Q80" s="78">
        <v>1680.6927885150001</v>
      </c>
      <c r="R80" s="79">
        <v>3.0677964180483449E-3</v>
      </c>
      <c r="S80" s="79">
        <f t="shared" si="1"/>
        <v>3.8866812290321434E-3</v>
      </c>
      <c r="T80" s="79">
        <f>Q80/'סכום נכסי הקרן'!$C$41</f>
        <v>5.4017371488503866E-4</v>
      </c>
    </row>
    <row r="81" spans="1:20">
      <c r="A81" s="75" t="s">
        <v>443</v>
      </c>
      <c r="B81" s="54" t="s">
        <v>444</v>
      </c>
      <c r="C81" s="76" t="s">
        <v>120</v>
      </c>
      <c r="D81" s="76" t="s">
        <v>27</v>
      </c>
      <c r="E81" s="54" t="s">
        <v>445</v>
      </c>
      <c r="F81" s="76" t="s">
        <v>275</v>
      </c>
      <c r="G81" s="54" t="s">
        <v>428</v>
      </c>
      <c r="H81" s="54" t="s">
        <v>130</v>
      </c>
      <c r="I81" s="129" t="s">
        <v>3065</v>
      </c>
      <c r="J81" s="78">
        <v>4.1399999999997084</v>
      </c>
      <c r="K81" s="76" t="s">
        <v>132</v>
      </c>
      <c r="L81" s="77">
        <v>1.09E-2</v>
      </c>
      <c r="M81" s="77">
        <v>3.4599999999998667E-2</v>
      </c>
      <c r="N81" s="78">
        <v>66.783702000000005</v>
      </c>
      <c r="O81" s="86">
        <v>4925250</v>
      </c>
      <c r="P81" s="129" t="s">
        <v>3065</v>
      </c>
      <c r="Q81" s="78">
        <v>3289.2643044639999</v>
      </c>
      <c r="R81" s="79">
        <v>3.6777191475301507E-3</v>
      </c>
      <c r="S81" s="79">
        <f t="shared" si="1"/>
        <v>7.6065786185597105E-3</v>
      </c>
      <c r="T81" s="79">
        <f>Q81/'סכום נכסי הקרן'!$C$41</f>
        <v>1.0571676934194294E-3</v>
      </c>
    </row>
    <row r="82" spans="1:20">
      <c r="A82" s="75" t="s">
        <v>446</v>
      </c>
      <c r="B82" s="54" t="s">
        <v>447</v>
      </c>
      <c r="C82" s="76" t="s">
        <v>120</v>
      </c>
      <c r="D82" s="76" t="s">
        <v>27</v>
      </c>
      <c r="E82" s="54" t="s">
        <v>445</v>
      </c>
      <c r="F82" s="76" t="s">
        <v>275</v>
      </c>
      <c r="G82" s="54" t="s">
        <v>428</v>
      </c>
      <c r="H82" s="54" t="s">
        <v>130</v>
      </c>
      <c r="I82" s="129" t="s">
        <v>3065</v>
      </c>
      <c r="J82" s="78">
        <v>4.7699999999995484</v>
      </c>
      <c r="K82" s="76" t="s">
        <v>132</v>
      </c>
      <c r="L82" s="77">
        <v>2.9900000000000003E-2</v>
      </c>
      <c r="M82" s="77">
        <v>3.4399999999996926E-2</v>
      </c>
      <c r="N82" s="78">
        <v>54.806189999999994</v>
      </c>
      <c r="O82" s="86">
        <v>5209470</v>
      </c>
      <c r="P82" s="129" t="s">
        <v>3065</v>
      </c>
      <c r="Q82" s="78">
        <v>2855.1121161769997</v>
      </c>
      <c r="R82" s="79">
        <v>3.4253868749999994E-3</v>
      </c>
      <c r="S82" s="79">
        <f t="shared" si="1"/>
        <v>6.6025812358796506E-3</v>
      </c>
      <c r="T82" s="79">
        <f>Q82/'סכום נכסי הקרן'!$C$41</f>
        <v>9.1763142481934281E-4</v>
      </c>
    </row>
    <row r="83" spans="1:20">
      <c r="A83" s="75" t="s">
        <v>448</v>
      </c>
      <c r="B83" s="54" t="s">
        <v>449</v>
      </c>
      <c r="C83" s="76" t="s">
        <v>120</v>
      </c>
      <c r="D83" s="76" t="s">
        <v>27</v>
      </c>
      <c r="E83" s="54" t="s">
        <v>445</v>
      </c>
      <c r="F83" s="76" t="s">
        <v>275</v>
      </c>
      <c r="G83" s="54" t="s">
        <v>428</v>
      </c>
      <c r="H83" s="54" t="s">
        <v>130</v>
      </c>
      <c r="I83" s="129" t="s">
        <v>3065</v>
      </c>
      <c r="J83" s="78">
        <v>2.4100000000025981</v>
      </c>
      <c r="K83" s="76" t="s">
        <v>132</v>
      </c>
      <c r="L83" s="77">
        <v>2.3199999999999998E-2</v>
      </c>
      <c r="M83" s="77">
        <v>2.5500000000028243E-2</v>
      </c>
      <c r="N83" s="78">
        <v>7.8860199999999994</v>
      </c>
      <c r="O83" s="86">
        <v>5612952</v>
      </c>
      <c r="P83" s="129" t="s">
        <v>3065</v>
      </c>
      <c r="Q83" s="78">
        <v>442.63850708500001</v>
      </c>
      <c r="R83" s="79">
        <v>1.3143366666666665E-3</v>
      </c>
      <c r="S83" s="79">
        <f t="shared" si="1"/>
        <v>1.0236223945806063E-3</v>
      </c>
      <c r="T83" s="79">
        <f>Q83/'סכום נכסי הקרן'!$C$41</f>
        <v>1.4226376667834318E-4</v>
      </c>
    </row>
    <row r="84" spans="1:20">
      <c r="A84" s="75" t="s">
        <v>450</v>
      </c>
      <c r="B84" s="54" t="s">
        <v>451</v>
      </c>
      <c r="C84" s="76" t="s">
        <v>120</v>
      </c>
      <c r="D84" s="76" t="s">
        <v>27</v>
      </c>
      <c r="E84" s="54" t="s">
        <v>452</v>
      </c>
      <c r="F84" s="76" t="s">
        <v>275</v>
      </c>
      <c r="G84" s="54" t="s">
        <v>428</v>
      </c>
      <c r="H84" s="54" t="s">
        <v>130</v>
      </c>
      <c r="I84" s="129" t="s">
        <v>3065</v>
      </c>
      <c r="J84" s="78">
        <v>1.8100000000001173</v>
      </c>
      <c r="K84" s="76" t="s">
        <v>132</v>
      </c>
      <c r="L84" s="77">
        <v>1.46E-2</v>
      </c>
      <c r="M84" s="77">
        <v>2.4400000000001268E-2</v>
      </c>
      <c r="N84" s="78">
        <v>75.098668000000004</v>
      </c>
      <c r="O84" s="86">
        <v>5454999</v>
      </c>
      <c r="P84" s="129" t="s">
        <v>3065</v>
      </c>
      <c r="Q84" s="78">
        <v>4096.6316598920002</v>
      </c>
      <c r="R84" s="79">
        <v>2.8197599969962081E-3</v>
      </c>
      <c r="S84" s="79">
        <f t="shared" si="1"/>
        <v>9.4736536525687146E-3</v>
      </c>
      <c r="T84" s="79">
        <f>Q84/'סכום נכסי הקרן'!$C$41</f>
        <v>1.3166551063711987E-3</v>
      </c>
    </row>
    <row r="85" spans="1:20">
      <c r="A85" s="75" t="s">
        <v>453</v>
      </c>
      <c r="B85" s="54" t="s">
        <v>454</v>
      </c>
      <c r="C85" s="76" t="s">
        <v>120</v>
      </c>
      <c r="D85" s="76" t="s">
        <v>27</v>
      </c>
      <c r="E85" s="54" t="s">
        <v>452</v>
      </c>
      <c r="F85" s="76" t="s">
        <v>275</v>
      </c>
      <c r="G85" s="54" t="s">
        <v>428</v>
      </c>
      <c r="H85" s="54" t="s">
        <v>130</v>
      </c>
      <c r="I85" s="129" t="s">
        <v>3065</v>
      </c>
      <c r="J85" s="78">
        <v>2.4300000000000299</v>
      </c>
      <c r="K85" s="76" t="s">
        <v>132</v>
      </c>
      <c r="L85" s="77">
        <v>2.4199999999999999E-2</v>
      </c>
      <c r="M85" s="77">
        <v>2.8600000000000604E-2</v>
      </c>
      <c r="N85" s="78">
        <v>77.622855000000001</v>
      </c>
      <c r="O85" s="86">
        <v>5585000</v>
      </c>
      <c r="P85" s="129" t="s">
        <v>3065</v>
      </c>
      <c r="Q85" s="78">
        <v>4335.2365041089997</v>
      </c>
      <c r="R85" s="79">
        <v>2.5631638819178446E-3</v>
      </c>
      <c r="S85" s="79">
        <f t="shared" si="1"/>
        <v>1.0025438592393292E-2</v>
      </c>
      <c r="T85" s="79">
        <f>Q85/'סכום נכסי הקרן'!$C$41</f>
        <v>1.3933425688099133E-3</v>
      </c>
    </row>
    <row r="86" spans="1:20">
      <c r="A86" s="75" t="s">
        <v>455</v>
      </c>
      <c r="B86" s="54" t="s">
        <v>456</v>
      </c>
      <c r="C86" s="76" t="s">
        <v>120</v>
      </c>
      <c r="D86" s="76" t="s">
        <v>27</v>
      </c>
      <c r="E86" s="54" t="s">
        <v>452</v>
      </c>
      <c r="F86" s="76" t="s">
        <v>275</v>
      </c>
      <c r="G86" s="54" t="s">
        <v>428</v>
      </c>
      <c r="H86" s="54" t="s">
        <v>130</v>
      </c>
      <c r="I86" s="129" t="s">
        <v>3065</v>
      </c>
      <c r="J86" s="78">
        <v>3.8199999999991689</v>
      </c>
      <c r="K86" s="76" t="s">
        <v>132</v>
      </c>
      <c r="L86" s="77">
        <v>2E-3</v>
      </c>
      <c r="M86" s="77">
        <v>3.0599999999995405E-2</v>
      </c>
      <c r="N86" s="78">
        <v>46.342742000000001</v>
      </c>
      <c r="O86" s="86">
        <v>4882000</v>
      </c>
      <c r="P86" s="129" t="s">
        <v>3065</v>
      </c>
      <c r="Q86" s="78">
        <v>2262.4526624340001</v>
      </c>
      <c r="R86" s="79">
        <v>4.04316367126156E-3</v>
      </c>
      <c r="S86" s="79">
        <f t="shared" si="1"/>
        <v>5.2320283366156326E-3</v>
      </c>
      <c r="T86" s="79">
        <f>Q86/'סכום נכסי הקרן'!$C$41</f>
        <v>7.2715101044631676E-4</v>
      </c>
    </row>
    <row r="87" spans="1:20">
      <c r="A87" s="75" t="s">
        <v>457</v>
      </c>
      <c r="B87" s="54" t="s">
        <v>458</v>
      </c>
      <c r="C87" s="76" t="s">
        <v>120</v>
      </c>
      <c r="D87" s="76" t="s">
        <v>27</v>
      </c>
      <c r="E87" s="54" t="s">
        <v>452</v>
      </c>
      <c r="F87" s="76" t="s">
        <v>275</v>
      </c>
      <c r="G87" s="54" t="s">
        <v>428</v>
      </c>
      <c r="H87" s="54" t="s">
        <v>130</v>
      </c>
      <c r="I87" s="129" t="s">
        <v>3065</v>
      </c>
      <c r="J87" s="78">
        <v>4.6199999999995498</v>
      </c>
      <c r="K87" s="76" t="s">
        <v>132</v>
      </c>
      <c r="L87" s="77">
        <v>3.1699999999999999E-2</v>
      </c>
      <c r="M87" s="77">
        <v>3.3199999999995192E-2</v>
      </c>
      <c r="N87" s="78">
        <v>62.890185000000002</v>
      </c>
      <c r="O87" s="86">
        <v>5151111</v>
      </c>
      <c r="P87" s="129" t="s">
        <v>3065</v>
      </c>
      <c r="Q87" s="78">
        <v>3239.5431547829999</v>
      </c>
      <c r="R87" s="79">
        <v>3.7235159857904087E-3</v>
      </c>
      <c r="S87" s="79">
        <f t="shared" si="1"/>
        <v>7.4915961182053245E-3</v>
      </c>
      <c r="T87" s="79">
        <f>Q87/'סכום נכסי הקרן'!$C$41</f>
        <v>1.041187343937909E-3</v>
      </c>
    </row>
    <row r="88" spans="1:20">
      <c r="A88" s="75" t="s">
        <v>459</v>
      </c>
      <c r="B88" s="54" t="s">
        <v>460</v>
      </c>
      <c r="C88" s="76" t="s">
        <v>120</v>
      </c>
      <c r="D88" s="76" t="s">
        <v>27</v>
      </c>
      <c r="E88" s="54" t="s">
        <v>461</v>
      </c>
      <c r="F88" s="76" t="s">
        <v>347</v>
      </c>
      <c r="G88" s="54" t="s">
        <v>424</v>
      </c>
      <c r="H88" s="54" t="s">
        <v>283</v>
      </c>
      <c r="I88" s="129" t="s">
        <v>3065</v>
      </c>
      <c r="J88" s="78">
        <v>0.41000000000062609</v>
      </c>
      <c r="K88" s="76" t="s">
        <v>132</v>
      </c>
      <c r="L88" s="77">
        <v>3.85E-2</v>
      </c>
      <c r="M88" s="77">
        <v>3.4400000000010304E-2</v>
      </c>
      <c r="N88" s="78">
        <v>469569.36121399998</v>
      </c>
      <c r="O88" s="86">
        <v>115.64</v>
      </c>
      <c r="P88" s="129" t="s">
        <v>3065</v>
      </c>
      <c r="Q88" s="78">
        <v>543.01000902600003</v>
      </c>
      <c r="R88" s="79">
        <v>1.8782774448559999E-3</v>
      </c>
      <c r="S88" s="79">
        <f t="shared" si="1"/>
        <v>1.2557362200159717E-3</v>
      </c>
      <c r="T88" s="79">
        <f>Q88/'סכום נכסי הקרן'!$C$41</f>
        <v>1.7452311082651791E-4</v>
      </c>
    </row>
    <row r="89" spans="1:20">
      <c r="A89" s="75" t="s">
        <v>462</v>
      </c>
      <c r="B89" s="54" t="s">
        <v>463</v>
      </c>
      <c r="C89" s="76" t="s">
        <v>120</v>
      </c>
      <c r="D89" s="76" t="s">
        <v>27</v>
      </c>
      <c r="E89" s="54" t="s">
        <v>350</v>
      </c>
      <c r="F89" s="76" t="s">
        <v>304</v>
      </c>
      <c r="G89" s="54" t="s">
        <v>428</v>
      </c>
      <c r="H89" s="54" t="s">
        <v>130</v>
      </c>
      <c r="I89" s="129" t="s">
        <v>3065</v>
      </c>
      <c r="J89" s="78">
        <v>3.9000000000000004</v>
      </c>
      <c r="K89" s="76" t="s">
        <v>132</v>
      </c>
      <c r="L89" s="77">
        <v>2.4E-2</v>
      </c>
      <c r="M89" s="77">
        <v>2.5600000000002426E-2</v>
      </c>
      <c r="N89" s="78">
        <v>1460683.6524959998</v>
      </c>
      <c r="O89" s="86">
        <v>112.91</v>
      </c>
      <c r="P89" s="129" t="s">
        <v>3065</v>
      </c>
      <c r="Q89" s="78">
        <v>1649.2578974599999</v>
      </c>
      <c r="R89" s="79">
        <v>1.3553075323018019E-3</v>
      </c>
      <c r="S89" s="79">
        <f t="shared" si="1"/>
        <v>3.8139865629783364E-3</v>
      </c>
      <c r="T89" s="79">
        <f>Q89/'סכום נכסי הקרן'!$C$41</f>
        <v>5.3007055861863431E-4</v>
      </c>
    </row>
    <row r="90" spans="1:20">
      <c r="A90" s="75" t="s">
        <v>464</v>
      </c>
      <c r="B90" s="54" t="s">
        <v>465</v>
      </c>
      <c r="C90" s="76" t="s">
        <v>120</v>
      </c>
      <c r="D90" s="76" t="s">
        <v>27</v>
      </c>
      <c r="E90" s="54" t="s">
        <v>350</v>
      </c>
      <c r="F90" s="76" t="s">
        <v>304</v>
      </c>
      <c r="G90" s="54" t="s">
        <v>428</v>
      </c>
      <c r="H90" s="54" t="s">
        <v>130</v>
      </c>
      <c r="I90" s="129" t="s">
        <v>3065</v>
      </c>
      <c r="J90" s="78">
        <v>6.0599999999996301</v>
      </c>
      <c r="K90" s="76" t="s">
        <v>132</v>
      </c>
      <c r="L90" s="77">
        <v>1.4999999999999999E-2</v>
      </c>
      <c r="M90" s="77">
        <v>3.0800000000002773E-2</v>
      </c>
      <c r="N90" s="78">
        <v>880058.77818300005</v>
      </c>
      <c r="O90" s="86">
        <v>98.18</v>
      </c>
      <c r="P90" s="129" t="s">
        <v>3065</v>
      </c>
      <c r="Q90" s="78">
        <v>864.04174392200002</v>
      </c>
      <c r="R90" s="79">
        <v>3.3618785311520277E-3</v>
      </c>
      <c r="S90" s="79">
        <f t="shared" si="1"/>
        <v>1.9981372265951525E-3</v>
      </c>
      <c r="T90" s="79">
        <f>Q90/'סכום נכסי הקרן'!$C$41</f>
        <v>2.7770252946850702E-4</v>
      </c>
    </row>
    <row r="91" spans="1:20">
      <c r="A91" s="75" t="s">
        <v>466</v>
      </c>
      <c r="B91" s="54" t="s">
        <v>467</v>
      </c>
      <c r="C91" s="76" t="s">
        <v>120</v>
      </c>
      <c r="D91" s="76" t="s">
        <v>27</v>
      </c>
      <c r="E91" s="54" t="s">
        <v>468</v>
      </c>
      <c r="F91" s="76" t="s">
        <v>347</v>
      </c>
      <c r="G91" s="54" t="s">
        <v>428</v>
      </c>
      <c r="H91" s="54" t="s">
        <v>130</v>
      </c>
      <c r="I91" s="129" t="s">
        <v>3065</v>
      </c>
      <c r="J91" s="78">
        <v>1.5400000000011567</v>
      </c>
      <c r="K91" s="76" t="s">
        <v>132</v>
      </c>
      <c r="L91" s="77">
        <v>2.4799999999999999E-2</v>
      </c>
      <c r="M91" s="77">
        <v>1.8300000000000302E-2</v>
      </c>
      <c r="N91" s="78">
        <v>576749.50422799995</v>
      </c>
      <c r="O91" s="86">
        <v>113.92</v>
      </c>
      <c r="P91" s="129" t="s">
        <v>3065</v>
      </c>
      <c r="Q91" s="78">
        <v>657.03304800599994</v>
      </c>
      <c r="R91" s="79">
        <v>1.3619085798947063E-3</v>
      </c>
      <c r="S91" s="79">
        <f t="shared" si="1"/>
        <v>1.5194198678004881E-3</v>
      </c>
      <c r="T91" s="79">
        <f>Q91/'סכום נכסי הקרן'!$C$41</f>
        <v>2.1117005128416623E-4</v>
      </c>
    </row>
    <row r="92" spans="1:20">
      <c r="A92" s="75" t="s">
        <v>469</v>
      </c>
      <c r="B92" s="54" t="s">
        <v>470</v>
      </c>
      <c r="C92" s="76" t="s">
        <v>120</v>
      </c>
      <c r="D92" s="76" t="s">
        <v>27</v>
      </c>
      <c r="E92" s="54" t="s">
        <v>471</v>
      </c>
      <c r="F92" s="76" t="s">
        <v>304</v>
      </c>
      <c r="G92" s="54" t="s">
        <v>424</v>
      </c>
      <c r="H92" s="54" t="s">
        <v>283</v>
      </c>
      <c r="I92" s="129" t="s">
        <v>3065</v>
      </c>
      <c r="J92" s="78">
        <v>1.9900000000007598</v>
      </c>
      <c r="K92" s="76" t="s">
        <v>132</v>
      </c>
      <c r="L92" s="77">
        <v>1.3999999999999999E-2</v>
      </c>
      <c r="M92" s="77">
        <v>2.6100000000007385E-2</v>
      </c>
      <c r="N92" s="78">
        <v>851546.23167100002</v>
      </c>
      <c r="O92" s="86">
        <v>109.74</v>
      </c>
      <c r="P92" s="129" t="s">
        <v>3065</v>
      </c>
      <c r="Q92" s="78">
        <v>934.48679737100008</v>
      </c>
      <c r="R92" s="79">
        <v>8.4428537742514383E-4</v>
      </c>
      <c r="S92" s="79">
        <f t="shared" si="1"/>
        <v>2.1610447304467708E-3</v>
      </c>
      <c r="T92" s="79">
        <f>Q92/'סכום נכסי הקרן'!$C$41</f>
        <v>3.0034352993977301E-4</v>
      </c>
    </row>
    <row r="93" spans="1:20">
      <c r="A93" s="75" t="s">
        <v>472</v>
      </c>
      <c r="B93" s="54" t="s">
        <v>473</v>
      </c>
      <c r="C93" s="76" t="s">
        <v>120</v>
      </c>
      <c r="D93" s="76" t="s">
        <v>27</v>
      </c>
      <c r="E93" s="54" t="s">
        <v>274</v>
      </c>
      <c r="F93" s="76" t="s">
        <v>275</v>
      </c>
      <c r="G93" s="54" t="s">
        <v>428</v>
      </c>
      <c r="H93" s="54" t="s">
        <v>130</v>
      </c>
      <c r="I93" s="129" t="s">
        <v>3065</v>
      </c>
      <c r="J93" s="78">
        <v>2.4200000000004485</v>
      </c>
      <c r="K93" s="76" t="s">
        <v>132</v>
      </c>
      <c r="L93" s="77">
        <v>1.89E-2</v>
      </c>
      <c r="M93" s="77">
        <v>2.7600000000004829E-2</v>
      </c>
      <c r="N93" s="78">
        <v>31.577076000000002</v>
      </c>
      <c r="O93" s="86">
        <v>5510000</v>
      </c>
      <c r="P93" s="129" t="s">
        <v>3065</v>
      </c>
      <c r="Q93" s="78">
        <v>1739.8968541409999</v>
      </c>
      <c r="R93" s="79">
        <v>3.9471345000000003E-3</v>
      </c>
      <c r="S93" s="79">
        <f t="shared" si="1"/>
        <v>4.0235934191262509E-3</v>
      </c>
      <c r="T93" s="79">
        <f>Q93/'סכום נכסי הקרן'!$C$41</f>
        <v>5.5920186820611686E-4</v>
      </c>
    </row>
    <row r="94" spans="1:20">
      <c r="A94" s="75" t="s">
        <v>474</v>
      </c>
      <c r="B94" s="54" t="s">
        <v>475</v>
      </c>
      <c r="C94" s="76" t="s">
        <v>120</v>
      </c>
      <c r="D94" s="76" t="s">
        <v>27</v>
      </c>
      <c r="E94" s="54" t="s">
        <v>274</v>
      </c>
      <c r="F94" s="76" t="s">
        <v>275</v>
      </c>
      <c r="G94" s="54" t="s">
        <v>428</v>
      </c>
      <c r="H94" s="54" t="s">
        <v>130</v>
      </c>
      <c r="I94" s="129" t="s">
        <v>3065</v>
      </c>
      <c r="J94" s="78">
        <v>4.1299999999997148</v>
      </c>
      <c r="K94" s="76" t="s">
        <v>132</v>
      </c>
      <c r="L94" s="77">
        <v>3.3099999999999997E-2</v>
      </c>
      <c r="M94" s="77">
        <v>3.5999999999995175E-2</v>
      </c>
      <c r="N94" s="78">
        <v>47.827556999999999</v>
      </c>
      <c r="O94" s="86">
        <v>5205991</v>
      </c>
      <c r="P94" s="129" t="s">
        <v>3065</v>
      </c>
      <c r="Q94" s="78">
        <v>2489.8981632670002</v>
      </c>
      <c r="R94" s="79">
        <v>3.4091921733551927E-3</v>
      </c>
      <c r="S94" s="79">
        <f t="shared" si="1"/>
        <v>5.7580067692930966E-3</v>
      </c>
      <c r="T94" s="79">
        <f>Q94/'סכום נכסי הקרן'!$C$41</f>
        <v>8.0025186621151862E-4</v>
      </c>
    </row>
    <row r="95" spans="1:20">
      <c r="A95" s="75" t="s">
        <v>476</v>
      </c>
      <c r="B95" s="54" t="s">
        <v>477</v>
      </c>
      <c r="C95" s="76" t="s">
        <v>120</v>
      </c>
      <c r="D95" s="76" t="s">
        <v>27</v>
      </c>
      <c r="E95" s="54" t="s">
        <v>274</v>
      </c>
      <c r="F95" s="76" t="s">
        <v>275</v>
      </c>
      <c r="G95" s="54" t="s">
        <v>428</v>
      </c>
      <c r="H95" s="54" t="s">
        <v>130</v>
      </c>
      <c r="I95" s="129" t="s">
        <v>3065</v>
      </c>
      <c r="J95" s="78">
        <v>5.0899999999986196</v>
      </c>
      <c r="K95" s="76" t="s">
        <v>132</v>
      </c>
      <c r="L95" s="77">
        <v>3.3599999999999998E-2</v>
      </c>
      <c r="M95" s="77">
        <v>3.3699999999990439E-2</v>
      </c>
      <c r="N95" s="78">
        <v>32.022520999999998</v>
      </c>
      <c r="O95" s="86">
        <v>4999400</v>
      </c>
      <c r="P95" s="129" t="s">
        <v>3065</v>
      </c>
      <c r="Q95" s="78">
        <v>1600.933958569</v>
      </c>
      <c r="R95" s="79">
        <v>2.8880340007215004E-3</v>
      </c>
      <c r="S95" s="79">
        <f t="shared" si="1"/>
        <v>3.7022351783802645E-3</v>
      </c>
      <c r="T95" s="79">
        <f>Q95/'סכום נכסי הקרן'!$C$41</f>
        <v>5.1453927189746445E-4</v>
      </c>
    </row>
    <row r="96" spans="1:20">
      <c r="A96" s="75" t="s">
        <v>478</v>
      </c>
      <c r="B96" s="54" t="s">
        <v>479</v>
      </c>
      <c r="C96" s="76" t="s">
        <v>120</v>
      </c>
      <c r="D96" s="76" t="s">
        <v>27</v>
      </c>
      <c r="E96" s="54" t="s">
        <v>274</v>
      </c>
      <c r="F96" s="76" t="s">
        <v>275</v>
      </c>
      <c r="G96" s="54" t="s">
        <v>428</v>
      </c>
      <c r="H96" s="54" t="s">
        <v>130</v>
      </c>
      <c r="I96" s="129" t="s">
        <v>3065</v>
      </c>
      <c r="J96" s="78">
        <v>0.97999999999987186</v>
      </c>
      <c r="K96" s="76" t="s">
        <v>132</v>
      </c>
      <c r="L96" s="77">
        <v>1.89E-2</v>
      </c>
      <c r="M96" s="77">
        <v>2.1799999999999521E-2</v>
      </c>
      <c r="N96" s="78">
        <v>45.567337999999999</v>
      </c>
      <c r="O96" s="86">
        <v>5475488</v>
      </c>
      <c r="P96" s="129" t="s">
        <v>3065</v>
      </c>
      <c r="Q96" s="78">
        <v>2495.0341169839999</v>
      </c>
      <c r="R96" s="79">
        <v>2.0904366455638131E-3</v>
      </c>
      <c r="S96" s="79">
        <f t="shared" si="1"/>
        <v>5.7698839041516788E-3</v>
      </c>
      <c r="T96" s="79">
        <f>Q96/'סכום נכסי הקרן'!$C$41</f>
        <v>8.0190255884121718E-4</v>
      </c>
    </row>
    <row r="97" spans="1:20">
      <c r="A97" s="75" t="s">
        <v>480</v>
      </c>
      <c r="B97" s="54" t="s">
        <v>481</v>
      </c>
      <c r="C97" s="76" t="s">
        <v>120</v>
      </c>
      <c r="D97" s="76" t="s">
        <v>27</v>
      </c>
      <c r="E97" s="54" t="s">
        <v>482</v>
      </c>
      <c r="F97" s="76" t="s">
        <v>304</v>
      </c>
      <c r="G97" s="54" t="s">
        <v>428</v>
      </c>
      <c r="H97" s="54" t="s">
        <v>130</v>
      </c>
      <c r="I97" s="129" t="s">
        <v>3065</v>
      </c>
      <c r="J97" s="78">
        <v>0.51999999999607238</v>
      </c>
      <c r="K97" s="76" t="s">
        <v>132</v>
      </c>
      <c r="L97" s="77">
        <v>2.75E-2</v>
      </c>
      <c r="M97" s="77">
        <v>3.1799999999908353E-2</v>
      </c>
      <c r="N97" s="78">
        <v>134146.330854</v>
      </c>
      <c r="O97" s="86">
        <v>113.88</v>
      </c>
      <c r="P97" s="129" t="s">
        <v>3065</v>
      </c>
      <c r="Q97" s="78">
        <v>152.76585208</v>
      </c>
      <c r="R97" s="79">
        <v>4.8518927056339007E-4</v>
      </c>
      <c r="S97" s="79">
        <f t="shared" si="1"/>
        <v>3.5327822774860313E-4</v>
      </c>
      <c r="T97" s="79">
        <f>Q97/'סכום נכסי הקרן'!$C$41</f>
        <v>4.9098858750113225E-5</v>
      </c>
    </row>
    <row r="98" spans="1:20">
      <c r="A98" s="75" t="s">
        <v>483</v>
      </c>
      <c r="B98" s="54" t="s">
        <v>484</v>
      </c>
      <c r="C98" s="76" t="s">
        <v>120</v>
      </c>
      <c r="D98" s="76" t="s">
        <v>27</v>
      </c>
      <c r="E98" s="54" t="s">
        <v>482</v>
      </c>
      <c r="F98" s="76" t="s">
        <v>304</v>
      </c>
      <c r="G98" s="54" t="s">
        <v>428</v>
      </c>
      <c r="H98" s="54" t="s">
        <v>130</v>
      </c>
      <c r="I98" s="129" t="s">
        <v>3065</v>
      </c>
      <c r="J98" s="78">
        <v>3.630000000001683</v>
      </c>
      <c r="K98" s="76" t="s">
        <v>132</v>
      </c>
      <c r="L98" s="77">
        <v>1.9599999999999999E-2</v>
      </c>
      <c r="M98" s="77">
        <v>2.6500000000015914E-2</v>
      </c>
      <c r="N98" s="78">
        <v>1000974.292004</v>
      </c>
      <c r="O98" s="86">
        <v>109.84</v>
      </c>
      <c r="P98" s="129" t="s">
        <v>3065</v>
      </c>
      <c r="Q98" s="78">
        <v>1099.4701415049999</v>
      </c>
      <c r="R98" s="79">
        <v>9.5236414692350421E-4</v>
      </c>
      <c r="S98" s="79">
        <f t="shared" si="1"/>
        <v>2.5425764839774934E-3</v>
      </c>
      <c r="T98" s="79">
        <f>Q98/'סכום נכסי הקרן'!$C$41</f>
        <v>3.533690837494983E-4</v>
      </c>
    </row>
    <row r="99" spans="1:20">
      <c r="A99" s="75" t="s">
        <v>485</v>
      </c>
      <c r="B99" s="54" t="s">
        <v>486</v>
      </c>
      <c r="C99" s="76" t="s">
        <v>120</v>
      </c>
      <c r="D99" s="76" t="s">
        <v>27</v>
      </c>
      <c r="E99" s="54" t="s">
        <v>482</v>
      </c>
      <c r="F99" s="76" t="s">
        <v>304</v>
      </c>
      <c r="G99" s="54" t="s">
        <v>428</v>
      </c>
      <c r="H99" s="54" t="s">
        <v>130</v>
      </c>
      <c r="I99" s="129" t="s">
        <v>3065</v>
      </c>
      <c r="J99" s="78">
        <v>5.8300000000000836</v>
      </c>
      <c r="K99" s="76" t="s">
        <v>132</v>
      </c>
      <c r="L99" s="77">
        <v>1.5800000000000002E-2</v>
      </c>
      <c r="M99" s="77">
        <v>3.0600000000001688E-2</v>
      </c>
      <c r="N99" s="78">
        <v>2297745.001776</v>
      </c>
      <c r="O99" s="86">
        <v>102.86</v>
      </c>
      <c r="P99" s="129" t="s">
        <v>3065</v>
      </c>
      <c r="Q99" s="78">
        <v>2363.4604127600001</v>
      </c>
      <c r="R99" s="79">
        <v>1.9351879170691709E-3</v>
      </c>
      <c r="S99" s="79">
        <f t="shared" si="1"/>
        <v>5.4656135164067015E-3</v>
      </c>
      <c r="T99" s="79">
        <f>Q99/'סכום נכסי הקרן'!$C$41</f>
        <v>7.596148444668011E-4</v>
      </c>
    </row>
    <row r="100" spans="1:20">
      <c r="A100" s="75" t="s">
        <v>487</v>
      </c>
      <c r="B100" s="54" t="s">
        <v>488</v>
      </c>
      <c r="C100" s="76" t="s">
        <v>120</v>
      </c>
      <c r="D100" s="76" t="s">
        <v>27</v>
      </c>
      <c r="E100" s="54" t="s">
        <v>489</v>
      </c>
      <c r="F100" s="76" t="s">
        <v>347</v>
      </c>
      <c r="G100" s="54" t="s">
        <v>428</v>
      </c>
      <c r="H100" s="54" t="s">
        <v>130</v>
      </c>
      <c r="I100" s="129" t="s">
        <v>3065</v>
      </c>
      <c r="J100" s="78">
        <v>2.7499999999962665</v>
      </c>
      <c r="K100" s="76" t="s">
        <v>132</v>
      </c>
      <c r="L100" s="77">
        <v>2.2499999999999999E-2</v>
      </c>
      <c r="M100" s="77">
        <v>2.0599999999974309E-2</v>
      </c>
      <c r="N100" s="78">
        <v>293945.42874</v>
      </c>
      <c r="O100" s="86">
        <v>113.9</v>
      </c>
      <c r="P100" s="129" t="s">
        <v>3065</v>
      </c>
      <c r="Q100" s="78">
        <v>334.80385873099999</v>
      </c>
      <c r="R100" s="79">
        <v>7.1848896582873717E-4</v>
      </c>
      <c r="S100" s="79">
        <f t="shared" si="1"/>
        <v>7.7424969157335877E-4</v>
      </c>
      <c r="T100" s="79">
        <f>Q100/'סכום נכסי הקרן'!$C$41</f>
        <v>1.0760577147972682E-4</v>
      </c>
    </row>
    <row r="101" spans="1:20">
      <c r="A101" s="75" t="s">
        <v>490</v>
      </c>
      <c r="B101" s="54" t="s">
        <v>491</v>
      </c>
      <c r="C101" s="76" t="s">
        <v>120</v>
      </c>
      <c r="D101" s="76" t="s">
        <v>27</v>
      </c>
      <c r="E101" s="54" t="s">
        <v>405</v>
      </c>
      <c r="F101" s="76" t="s">
        <v>304</v>
      </c>
      <c r="G101" s="54" t="s">
        <v>424</v>
      </c>
      <c r="H101" s="54" t="s">
        <v>283</v>
      </c>
      <c r="I101" s="129" t="s">
        <v>3065</v>
      </c>
      <c r="J101" s="78">
        <v>1.9400000000002544</v>
      </c>
      <c r="K101" s="76" t="s">
        <v>132</v>
      </c>
      <c r="L101" s="77">
        <v>2.1499999999999998E-2</v>
      </c>
      <c r="M101" s="77">
        <v>2.700000000000212E-2</v>
      </c>
      <c r="N101" s="78">
        <v>2523850.9556479999</v>
      </c>
      <c r="O101" s="86">
        <v>112.03</v>
      </c>
      <c r="P101" s="129" t="s">
        <v>3065</v>
      </c>
      <c r="Q101" s="78">
        <v>2827.4701611620003</v>
      </c>
      <c r="R101" s="79">
        <v>1.2868260771472296E-3</v>
      </c>
      <c r="S101" s="79">
        <f t="shared" si="1"/>
        <v>6.5386579130542605E-3</v>
      </c>
      <c r="T101" s="79">
        <f>Q101/'סכום נכסי הקרן'!$C$41</f>
        <v>9.0874731605825856E-4</v>
      </c>
    </row>
    <row r="102" spans="1:20">
      <c r="A102" s="75" t="s">
        <v>492</v>
      </c>
      <c r="B102" s="54" t="s">
        <v>493</v>
      </c>
      <c r="C102" s="76" t="s">
        <v>120</v>
      </c>
      <c r="D102" s="76" t="s">
        <v>27</v>
      </c>
      <c r="E102" s="54" t="s">
        <v>405</v>
      </c>
      <c r="F102" s="76" t="s">
        <v>304</v>
      </c>
      <c r="G102" s="54" t="s">
        <v>424</v>
      </c>
      <c r="H102" s="54" t="s">
        <v>283</v>
      </c>
      <c r="I102" s="129" t="s">
        <v>3065</v>
      </c>
      <c r="J102" s="78">
        <v>7.000000000001303</v>
      </c>
      <c r="K102" s="76" t="s">
        <v>132</v>
      </c>
      <c r="L102" s="77">
        <v>1.15E-2</v>
      </c>
      <c r="M102" s="77">
        <v>3.500000000000978E-2</v>
      </c>
      <c r="N102" s="78">
        <v>1622044.843138</v>
      </c>
      <c r="O102" s="86">
        <v>94.63</v>
      </c>
      <c r="P102" s="129" t="s">
        <v>3065</v>
      </c>
      <c r="Q102" s="78">
        <v>1534.9410332130001</v>
      </c>
      <c r="R102" s="79">
        <v>3.5280092276815133E-3</v>
      </c>
      <c r="S102" s="79">
        <f t="shared" si="1"/>
        <v>3.5496234304255936E-3</v>
      </c>
      <c r="T102" s="79">
        <f>Q102/'סכום נכסי הקרן'!$C$41</f>
        <v>4.9332918288579053E-4</v>
      </c>
    </row>
    <row r="103" spans="1:20">
      <c r="A103" s="75" t="s">
        <v>494</v>
      </c>
      <c r="B103" s="54" t="s">
        <v>495</v>
      </c>
      <c r="C103" s="76" t="s">
        <v>120</v>
      </c>
      <c r="D103" s="76" t="s">
        <v>27</v>
      </c>
      <c r="E103" s="54" t="s">
        <v>496</v>
      </c>
      <c r="F103" s="76" t="s">
        <v>128</v>
      </c>
      <c r="G103" s="54" t="s">
        <v>497</v>
      </c>
      <c r="H103" s="54" t="s">
        <v>283</v>
      </c>
      <c r="I103" s="129" t="s">
        <v>3065</v>
      </c>
      <c r="J103" s="78">
        <v>1.5099999999978413</v>
      </c>
      <c r="K103" s="76" t="s">
        <v>132</v>
      </c>
      <c r="L103" s="77">
        <v>1.8500000000000003E-2</v>
      </c>
      <c r="M103" s="77">
        <v>2.9700000000032048E-2</v>
      </c>
      <c r="N103" s="78">
        <v>141093.142483</v>
      </c>
      <c r="O103" s="86">
        <v>108.37</v>
      </c>
      <c r="P103" s="129" t="s">
        <v>3065</v>
      </c>
      <c r="Q103" s="78">
        <v>152.90264208300002</v>
      </c>
      <c r="R103" s="79">
        <v>1.9609660872652168E-4</v>
      </c>
      <c r="S103" s="79">
        <f t="shared" si="1"/>
        <v>3.5359456107293967E-4</v>
      </c>
      <c r="T103" s="79">
        <f>Q103/'סכום נכסי הקרן'!$C$41</f>
        <v>4.9142822979974023E-5</v>
      </c>
    </row>
    <row r="104" spans="1:20">
      <c r="A104" s="75" t="s">
        <v>498</v>
      </c>
      <c r="B104" s="54" t="s">
        <v>499</v>
      </c>
      <c r="C104" s="76" t="s">
        <v>120</v>
      </c>
      <c r="D104" s="76" t="s">
        <v>27</v>
      </c>
      <c r="E104" s="54" t="s">
        <v>496</v>
      </c>
      <c r="F104" s="76" t="s">
        <v>128</v>
      </c>
      <c r="G104" s="54" t="s">
        <v>497</v>
      </c>
      <c r="H104" s="54" t="s">
        <v>283</v>
      </c>
      <c r="I104" s="129" t="s">
        <v>3065</v>
      </c>
      <c r="J104" s="78">
        <v>2.1500000000001287</v>
      </c>
      <c r="K104" s="76" t="s">
        <v>132</v>
      </c>
      <c r="L104" s="77">
        <v>3.2000000000000001E-2</v>
      </c>
      <c r="M104" s="77">
        <v>3.2099999999996659E-2</v>
      </c>
      <c r="N104" s="78">
        <v>1873204.0699420003</v>
      </c>
      <c r="O104" s="86">
        <v>103.92</v>
      </c>
      <c r="P104" s="129" t="s">
        <v>3065</v>
      </c>
      <c r="Q104" s="78">
        <v>1946.633717765</v>
      </c>
      <c r="R104" s="79">
        <v>3.4227463952558198E-3</v>
      </c>
      <c r="S104" s="79">
        <f t="shared" si="1"/>
        <v>4.5016821529431789E-3</v>
      </c>
      <c r="T104" s="79">
        <f>Q104/'סכום נכסי הקרן'!$C$41</f>
        <v>6.2564697964503056E-4</v>
      </c>
    </row>
    <row r="105" spans="1:20">
      <c r="A105" s="75" t="s">
        <v>500</v>
      </c>
      <c r="B105" s="54" t="s">
        <v>501</v>
      </c>
      <c r="C105" s="76" t="s">
        <v>120</v>
      </c>
      <c r="D105" s="76" t="s">
        <v>27</v>
      </c>
      <c r="E105" s="54" t="s">
        <v>502</v>
      </c>
      <c r="F105" s="76" t="s">
        <v>128</v>
      </c>
      <c r="G105" s="54" t="s">
        <v>497</v>
      </c>
      <c r="H105" s="54" t="s">
        <v>283</v>
      </c>
      <c r="I105" s="129" t="s">
        <v>3065</v>
      </c>
      <c r="J105" s="78">
        <v>0.2500000000004457</v>
      </c>
      <c r="K105" s="76" t="s">
        <v>132</v>
      </c>
      <c r="L105" s="77">
        <v>3.15E-2</v>
      </c>
      <c r="M105" s="77">
        <v>6.4799999999998581E-2</v>
      </c>
      <c r="N105" s="78">
        <v>504386.37523800001</v>
      </c>
      <c r="O105" s="86">
        <v>111.21</v>
      </c>
      <c r="P105" s="129" t="s">
        <v>3065</v>
      </c>
      <c r="Q105" s="78">
        <v>560.92806777099997</v>
      </c>
      <c r="R105" s="79">
        <v>3.7198563851651013E-3</v>
      </c>
      <c r="S105" s="79">
        <f t="shared" si="1"/>
        <v>1.297172574750628E-3</v>
      </c>
      <c r="T105" s="79">
        <f>Q105/'סכום נכסי הקרן'!$C$41</f>
        <v>1.8028196480742115E-4</v>
      </c>
    </row>
    <row r="106" spans="1:20">
      <c r="A106" s="75" t="s">
        <v>503</v>
      </c>
      <c r="B106" s="54" t="s">
        <v>504</v>
      </c>
      <c r="C106" s="76" t="s">
        <v>120</v>
      </c>
      <c r="D106" s="76" t="s">
        <v>27</v>
      </c>
      <c r="E106" s="54" t="s">
        <v>502</v>
      </c>
      <c r="F106" s="76" t="s">
        <v>128</v>
      </c>
      <c r="G106" s="54" t="s">
        <v>497</v>
      </c>
      <c r="H106" s="54" t="s">
        <v>283</v>
      </c>
      <c r="I106" s="129" t="s">
        <v>3065</v>
      </c>
      <c r="J106" s="78">
        <v>2.5800000000008811</v>
      </c>
      <c r="K106" s="76" t="s">
        <v>132</v>
      </c>
      <c r="L106" s="77">
        <v>0.01</v>
      </c>
      <c r="M106" s="77">
        <v>3.6300000000008381E-2</v>
      </c>
      <c r="N106" s="78">
        <v>1143599.0433789999</v>
      </c>
      <c r="O106" s="86">
        <v>101.24</v>
      </c>
      <c r="P106" s="129" t="s">
        <v>3065</v>
      </c>
      <c r="Q106" s="78">
        <v>1157.779643181</v>
      </c>
      <c r="R106" s="79">
        <v>3.0969015884740785E-3</v>
      </c>
      <c r="S106" s="79">
        <f t="shared" si="1"/>
        <v>2.677419952805946E-3</v>
      </c>
      <c r="T106" s="79">
        <f>Q106/'סכום נכסי הקרן'!$C$41</f>
        <v>3.7210972472127889E-4</v>
      </c>
    </row>
    <row r="107" spans="1:20">
      <c r="A107" s="75" t="s">
        <v>505</v>
      </c>
      <c r="B107" s="54" t="s">
        <v>506</v>
      </c>
      <c r="C107" s="76" t="s">
        <v>120</v>
      </c>
      <c r="D107" s="76" t="s">
        <v>27</v>
      </c>
      <c r="E107" s="54" t="s">
        <v>502</v>
      </c>
      <c r="F107" s="76" t="s">
        <v>128</v>
      </c>
      <c r="G107" s="54" t="s">
        <v>497</v>
      </c>
      <c r="H107" s="54" t="s">
        <v>283</v>
      </c>
      <c r="I107" s="129" t="s">
        <v>3065</v>
      </c>
      <c r="J107" s="78">
        <v>3.1699999999998534</v>
      </c>
      <c r="K107" s="76" t="s">
        <v>132</v>
      </c>
      <c r="L107" s="77">
        <v>3.2300000000000002E-2</v>
      </c>
      <c r="M107" s="77">
        <v>3.749999999999807E-2</v>
      </c>
      <c r="N107" s="78">
        <v>1258435.340544</v>
      </c>
      <c r="O107" s="86">
        <v>102.58</v>
      </c>
      <c r="P107" s="129" t="s">
        <v>3065</v>
      </c>
      <c r="Q107" s="78">
        <v>1290.9029802069999</v>
      </c>
      <c r="R107" s="79">
        <v>2.7895602366360232E-3</v>
      </c>
      <c r="S107" s="79">
        <f t="shared" si="1"/>
        <v>2.9852739393886082E-3</v>
      </c>
      <c r="T107" s="79">
        <f>Q107/'סכום נכסי הקרן'!$C$41</f>
        <v>4.1489549020478776E-4</v>
      </c>
    </row>
    <row r="108" spans="1:20">
      <c r="A108" s="75" t="s">
        <v>507</v>
      </c>
      <c r="B108" s="54" t="s">
        <v>508</v>
      </c>
      <c r="C108" s="76" t="s">
        <v>120</v>
      </c>
      <c r="D108" s="76" t="s">
        <v>27</v>
      </c>
      <c r="E108" s="54" t="s">
        <v>509</v>
      </c>
      <c r="F108" s="76" t="s">
        <v>510</v>
      </c>
      <c r="G108" s="54" t="s">
        <v>497</v>
      </c>
      <c r="H108" s="54" t="s">
        <v>283</v>
      </c>
      <c r="I108" s="129" t="s">
        <v>3065</v>
      </c>
      <c r="J108" s="78">
        <v>4.6799999999985884</v>
      </c>
      <c r="K108" s="76" t="s">
        <v>132</v>
      </c>
      <c r="L108" s="77">
        <v>0.03</v>
      </c>
      <c r="M108" s="77">
        <v>3.8399999999992947E-2</v>
      </c>
      <c r="N108" s="78">
        <v>757492.65300000017</v>
      </c>
      <c r="O108" s="86">
        <v>97.18</v>
      </c>
      <c r="P108" s="129" t="s">
        <v>3065</v>
      </c>
      <c r="Q108" s="78">
        <v>736.13140252799985</v>
      </c>
      <c r="R108" s="79">
        <v>2.7058720779870268E-3</v>
      </c>
      <c r="S108" s="79">
        <f t="shared" si="1"/>
        <v>1.7023385379279544E-3</v>
      </c>
      <c r="T108" s="79">
        <f>Q108/'סכום נכסי הקרן'!$C$41</f>
        <v>2.3659221784275213E-4</v>
      </c>
    </row>
    <row r="109" spans="1:20">
      <c r="A109" s="75" t="s">
        <v>511</v>
      </c>
      <c r="B109" s="54" t="s">
        <v>512</v>
      </c>
      <c r="C109" s="76" t="s">
        <v>120</v>
      </c>
      <c r="D109" s="76" t="s">
        <v>27</v>
      </c>
      <c r="E109" s="54" t="s">
        <v>513</v>
      </c>
      <c r="F109" s="76" t="s">
        <v>304</v>
      </c>
      <c r="G109" s="54" t="s">
        <v>514</v>
      </c>
      <c r="H109" s="54" t="s">
        <v>130</v>
      </c>
      <c r="I109" s="129" t="s">
        <v>3065</v>
      </c>
      <c r="J109" s="78">
        <v>1.8899999999987931</v>
      </c>
      <c r="K109" s="76" t="s">
        <v>132</v>
      </c>
      <c r="L109" s="77">
        <v>2.5000000000000001E-2</v>
      </c>
      <c r="M109" s="77">
        <v>2.6399999999983909E-2</v>
      </c>
      <c r="N109" s="78">
        <v>552528.32187500002</v>
      </c>
      <c r="O109" s="86">
        <v>112.49</v>
      </c>
      <c r="P109" s="129" t="s">
        <v>3065</v>
      </c>
      <c r="Q109" s="78">
        <v>621.53910797500009</v>
      </c>
      <c r="R109" s="79">
        <v>1.672965946865934E-3</v>
      </c>
      <c r="S109" s="79">
        <f t="shared" si="1"/>
        <v>1.4373384598206451E-3</v>
      </c>
      <c r="T109" s="79">
        <f>Q109/'סכום נכסי הקרן'!$C$41</f>
        <v>1.9976231896480973E-4</v>
      </c>
    </row>
    <row r="110" spans="1:20">
      <c r="A110" s="75" t="s">
        <v>515</v>
      </c>
      <c r="B110" s="54" t="s">
        <v>516</v>
      </c>
      <c r="C110" s="76" t="s">
        <v>120</v>
      </c>
      <c r="D110" s="76" t="s">
        <v>27</v>
      </c>
      <c r="E110" s="54" t="s">
        <v>513</v>
      </c>
      <c r="F110" s="76" t="s">
        <v>304</v>
      </c>
      <c r="G110" s="54" t="s">
        <v>514</v>
      </c>
      <c r="H110" s="54" t="s">
        <v>130</v>
      </c>
      <c r="I110" s="129" t="s">
        <v>3065</v>
      </c>
      <c r="J110" s="78">
        <v>5.2900000000032144</v>
      </c>
      <c r="K110" s="76" t="s">
        <v>132</v>
      </c>
      <c r="L110" s="77">
        <v>1.9E-2</v>
      </c>
      <c r="M110" s="77">
        <v>3.4500000000009808E-2</v>
      </c>
      <c r="N110" s="78">
        <v>640714.87819199997</v>
      </c>
      <c r="O110" s="86">
        <v>103.41</v>
      </c>
      <c r="P110" s="129" t="s">
        <v>3065</v>
      </c>
      <c r="Q110" s="78">
        <v>662.56325170299999</v>
      </c>
      <c r="R110" s="79">
        <v>2.3317487824847378E-3</v>
      </c>
      <c r="S110" s="79">
        <f t="shared" si="1"/>
        <v>1.5322087243058139E-3</v>
      </c>
      <c r="T110" s="79">
        <f>Q110/'סכום נכסי הקרן'!$C$41</f>
        <v>2.12947455635213E-4</v>
      </c>
    </row>
    <row r="111" spans="1:20">
      <c r="A111" s="75" t="s">
        <v>517</v>
      </c>
      <c r="B111" s="54" t="s">
        <v>518</v>
      </c>
      <c r="C111" s="76" t="s">
        <v>120</v>
      </c>
      <c r="D111" s="76" t="s">
        <v>27</v>
      </c>
      <c r="E111" s="54" t="s">
        <v>513</v>
      </c>
      <c r="F111" s="76" t="s">
        <v>304</v>
      </c>
      <c r="G111" s="54" t="s">
        <v>514</v>
      </c>
      <c r="H111" s="54" t="s">
        <v>130</v>
      </c>
      <c r="I111" s="129" t="s">
        <v>3065</v>
      </c>
      <c r="J111" s="78">
        <v>7.1200000000017765</v>
      </c>
      <c r="K111" s="76" t="s">
        <v>132</v>
      </c>
      <c r="L111" s="77">
        <v>3.9000000000000003E-3</v>
      </c>
      <c r="M111" s="77">
        <v>3.7500000000000006E-2</v>
      </c>
      <c r="N111" s="78">
        <v>687394.202254</v>
      </c>
      <c r="O111" s="86">
        <v>85.22</v>
      </c>
      <c r="P111" s="129" t="s">
        <v>3065</v>
      </c>
      <c r="Q111" s="78">
        <v>585.79734190799991</v>
      </c>
      <c r="R111" s="79">
        <v>3.1245191011545453E-3</v>
      </c>
      <c r="S111" s="79">
        <f t="shared" si="1"/>
        <v>1.354683942460688E-3</v>
      </c>
      <c r="T111" s="79">
        <f>Q111/'סכום נכסי הקרן'!$C$41</f>
        <v>1.8827493549717299E-4</v>
      </c>
    </row>
    <row r="112" spans="1:20">
      <c r="A112" s="75" t="s">
        <v>519</v>
      </c>
      <c r="B112" s="54" t="s">
        <v>520</v>
      </c>
      <c r="C112" s="76" t="s">
        <v>120</v>
      </c>
      <c r="D112" s="76" t="s">
        <v>27</v>
      </c>
      <c r="E112" s="54" t="s">
        <v>521</v>
      </c>
      <c r="F112" s="76" t="s">
        <v>510</v>
      </c>
      <c r="G112" s="54" t="s">
        <v>497</v>
      </c>
      <c r="H112" s="54" t="s">
        <v>283</v>
      </c>
      <c r="I112" s="129" t="s">
        <v>3065</v>
      </c>
      <c r="J112" s="78">
        <v>4.8400000000013863</v>
      </c>
      <c r="K112" s="76" t="s">
        <v>132</v>
      </c>
      <c r="L112" s="77">
        <v>7.4999999999999997E-3</v>
      </c>
      <c r="M112" s="77">
        <v>4.1700000000008987E-2</v>
      </c>
      <c r="N112" s="78">
        <v>1319606.1257869999</v>
      </c>
      <c r="O112" s="86">
        <v>91.87</v>
      </c>
      <c r="P112" s="129" t="s">
        <v>3065</v>
      </c>
      <c r="Q112" s="78">
        <v>1212.3220839229998</v>
      </c>
      <c r="R112" s="79">
        <v>1.2594557773180665E-3</v>
      </c>
      <c r="S112" s="79">
        <f t="shared" si="1"/>
        <v>2.8035519158072478E-3</v>
      </c>
      <c r="T112" s="79">
        <f>Q112/'סכום נכסי הקרן'!$C$41</f>
        <v>3.8963963443222317E-4</v>
      </c>
    </row>
    <row r="113" spans="1:20">
      <c r="A113" s="75" t="s">
        <v>522</v>
      </c>
      <c r="B113" s="54" t="s">
        <v>523</v>
      </c>
      <c r="C113" s="76" t="s">
        <v>120</v>
      </c>
      <c r="D113" s="76" t="s">
        <v>27</v>
      </c>
      <c r="E113" s="54" t="s">
        <v>471</v>
      </c>
      <c r="F113" s="76" t="s">
        <v>304</v>
      </c>
      <c r="G113" s="54" t="s">
        <v>497</v>
      </c>
      <c r="H113" s="54" t="s">
        <v>283</v>
      </c>
      <c r="I113" s="129" t="s">
        <v>3065</v>
      </c>
      <c r="J113" s="78">
        <v>1.4699999999958298</v>
      </c>
      <c r="K113" s="76" t="s">
        <v>132</v>
      </c>
      <c r="L113" s="77">
        <v>2.0499999999999997E-2</v>
      </c>
      <c r="M113" s="77">
        <v>2.8299999999918137E-2</v>
      </c>
      <c r="N113" s="78">
        <v>115995.67064900002</v>
      </c>
      <c r="O113" s="86">
        <v>111.63</v>
      </c>
      <c r="P113" s="129" t="s">
        <v>3065</v>
      </c>
      <c r="Q113" s="78">
        <v>129.48597468200001</v>
      </c>
      <c r="R113" s="79">
        <v>3.1350469341880446E-4</v>
      </c>
      <c r="S113" s="79">
        <f t="shared" si="1"/>
        <v>2.9944241485330153E-4</v>
      </c>
      <c r="T113" s="79">
        <f>Q113/'סכום נכסי הקרן'!$C$41</f>
        <v>4.1616719276392464E-5</v>
      </c>
    </row>
    <row r="114" spans="1:20">
      <c r="A114" s="75" t="s">
        <v>524</v>
      </c>
      <c r="B114" s="54" t="s">
        <v>525</v>
      </c>
      <c r="C114" s="76" t="s">
        <v>120</v>
      </c>
      <c r="D114" s="76" t="s">
        <v>27</v>
      </c>
      <c r="E114" s="54" t="s">
        <v>471</v>
      </c>
      <c r="F114" s="76" t="s">
        <v>304</v>
      </c>
      <c r="G114" s="54" t="s">
        <v>497</v>
      </c>
      <c r="H114" s="54" t="s">
        <v>283</v>
      </c>
      <c r="I114" s="129" t="s">
        <v>3065</v>
      </c>
      <c r="J114" s="78">
        <v>2.2999999999991751</v>
      </c>
      <c r="K114" s="76" t="s">
        <v>132</v>
      </c>
      <c r="L114" s="77">
        <v>2.0499999999999997E-2</v>
      </c>
      <c r="M114" s="77">
        <v>2.9899999999985143E-2</v>
      </c>
      <c r="N114" s="78">
        <v>653339.74780300003</v>
      </c>
      <c r="O114" s="86">
        <v>111.3</v>
      </c>
      <c r="P114" s="129" t="s">
        <v>3065</v>
      </c>
      <c r="Q114" s="78">
        <v>727.16718559200001</v>
      </c>
      <c r="R114" s="79">
        <v>7.4143810816220735E-4</v>
      </c>
      <c r="S114" s="79">
        <f t="shared" si="1"/>
        <v>1.681608364075714E-3</v>
      </c>
      <c r="T114" s="79">
        <f>Q114/'סכום נכסי הקרן'!$C$41</f>
        <v>2.3371112357231568E-4</v>
      </c>
    </row>
    <row r="115" spans="1:20">
      <c r="A115" s="75" t="s">
        <v>526</v>
      </c>
      <c r="B115" s="54" t="s">
        <v>527</v>
      </c>
      <c r="C115" s="76" t="s">
        <v>120</v>
      </c>
      <c r="D115" s="76" t="s">
        <v>27</v>
      </c>
      <c r="E115" s="54" t="s">
        <v>471</v>
      </c>
      <c r="F115" s="76" t="s">
        <v>304</v>
      </c>
      <c r="G115" s="54" t="s">
        <v>497</v>
      </c>
      <c r="H115" s="54" t="s">
        <v>283</v>
      </c>
      <c r="I115" s="129" t="s">
        <v>3065</v>
      </c>
      <c r="J115" s="78">
        <v>5.0200000000006657</v>
      </c>
      <c r="K115" s="76" t="s">
        <v>132</v>
      </c>
      <c r="L115" s="77">
        <v>8.3999999999999995E-3</v>
      </c>
      <c r="M115" s="77">
        <v>3.4000000000003382E-2</v>
      </c>
      <c r="N115" s="78">
        <v>1803873.8454859999</v>
      </c>
      <c r="O115" s="86">
        <v>98.31</v>
      </c>
      <c r="P115" s="129" t="s">
        <v>3065</v>
      </c>
      <c r="Q115" s="78">
        <v>1773.3884225910001</v>
      </c>
      <c r="R115" s="79">
        <v>2.6635309696642472E-3</v>
      </c>
      <c r="S115" s="79">
        <f t="shared" si="1"/>
        <v>4.1010442485193343E-3</v>
      </c>
      <c r="T115" s="79">
        <f>Q115/'סכום נכסי הקרן'!$C$41</f>
        <v>5.6996603942800208E-4</v>
      </c>
    </row>
    <row r="116" spans="1:20">
      <c r="A116" s="75" t="s">
        <v>528</v>
      </c>
      <c r="B116" s="54" t="s">
        <v>529</v>
      </c>
      <c r="C116" s="76" t="s">
        <v>120</v>
      </c>
      <c r="D116" s="76" t="s">
        <v>27</v>
      </c>
      <c r="E116" s="54" t="s">
        <v>471</v>
      </c>
      <c r="F116" s="76" t="s">
        <v>304</v>
      </c>
      <c r="G116" s="54" t="s">
        <v>497</v>
      </c>
      <c r="H116" s="54" t="s">
        <v>283</v>
      </c>
      <c r="I116" s="129" t="s">
        <v>3065</v>
      </c>
      <c r="J116" s="78">
        <v>6.0300000000033736</v>
      </c>
      <c r="K116" s="76" t="s">
        <v>132</v>
      </c>
      <c r="L116" s="77">
        <v>5.0000000000000001E-3</v>
      </c>
      <c r="M116" s="77">
        <v>3.4499999999990628E-2</v>
      </c>
      <c r="N116" s="78">
        <v>231677.971288</v>
      </c>
      <c r="O116" s="86">
        <v>92.12</v>
      </c>
      <c r="P116" s="129" t="s">
        <v>3065</v>
      </c>
      <c r="Q116" s="78">
        <v>213.42174017599999</v>
      </c>
      <c r="R116" s="79">
        <v>1.3218920389541625E-3</v>
      </c>
      <c r="S116" s="79">
        <f t="shared" si="1"/>
        <v>4.9354782568107104E-4</v>
      </c>
      <c r="T116" s="79">
        <f>Q116/'סכום נכסי הקרן'!$C$41</f>
        <v>6.8593626994711479E-5</v>
      </c>
    </row>
    <row r="117" spans="1:20">
      <c r="A117" s="75" t="s">
        <v>530</v>
      </c>
      <c r="B117" s="54" t="s">
        <v>531</v>
      </c>
      <c r="C117" s="76" t="s">
        <v>120</v>
      </c>
      <c r="D117" s="76" t="s">
        <v>27</v>
      </c>
      <c r="E117" s="54" t="s">
        <v>471</v>
      </c>
      <c r="F117" s="76" t="s">
        <v>304</v>
      </c>
      <c r="G117" s="54" t="s">
        <v>497</v>
      </c>
      <c r="H117" s="54" t="s">
        <v>283</v>
      </c>
      <c r="I117" s="129" t="s">
        <v>3065</v>
      </c>
      <c r="J117" s="78">
        <v>5.9300000000013791</v>
      </c>
      <c r="K117" s="76" t="s">
        <v>132</v>
      </c>
      <c r="L117" s="77">
        <v>9.7000000000000003E-3</v>
      </c>
      <c r="M117" s="77">
        <v>3.8400000000005638E-2</v>
      </c>
      <c r="N117" s="78">
        <v>1067403.3199110001</v>
      </c>
      <c r="O117" s="86">
        <v>93.04</v>
      </c>
      <c r="P117" s="129" t="s">
        <v>3065</v>
      </c>
      <c r="Q117" s="78">
        <v>993.11206389100005</v>
      </c>
      <c r="R117" s="79">
        <v>2.6304781617539426E-3</v>
      </c>
      <c r="S117" s="79">
        <f t="shared" si="1"/>
        <v>2.2966184203485509E-3</v>
      </c>
      <c r="T117" s="79">
        <f>Q117/'סכום נכסי הקרן'!$C$41</f>
        <v>3.1918565755443027E-4</v>
      </c>
    </row>
    <row r="118" spans="1:20">
      <c r="A118" s="75" t="s">
        <v>532</v>
      </c>
      <c r="B118" s="54" t="s">
        <v>533</v>
      </c>
      <c r="C118" s="76" t="s">
        <v>120</v>
      </c>
      <c r="D118" s="76" t="s">
        <v>27</v>
      </c>
      <c r="E118" s="54" t="s">
        <v>534</v>
      </c>
      <c r="F118" s="76" t="s">
        <v>535</v>
      </c>
      <c r="G118" s="54" t="s">
        <v>514</v>
      </c>
      <c r="H118" s="54" t="s">
        <v>130</v>
      </c>
      <c r="I118" s="129" t="s">
        <v>3065</v>
      </c>
      <c r="J118" s="78">
        <v>1.2900000000006875</v>
      </c>
      <c r="K118" s="76" t="s">
        <v>132</v>
      </c>
      <c r="L118" s="77">
        <v>1.8500000000000003E-2</v>
      </c>
      <c r="M118" s="77">
        <v>2.050000000000118E-2</v>
      </c>
      <c r="N118" s="78">
        <v>758947.41328099999</v>
      </c>
      <c r="O118" s="86">
        <v>111.15</v>
      </c>
      <c r="P118" s="129" t="s">
        <v>3065</v>
      </c>
      <c r="Q118" s="78">
        <v>843.57005539800002</v>
      </c>
      <c r="R118" s="79">
        <v>1.5829872628086935E-3</v>
      </c>
      <c r="S118" s="79">
        <f t="shared" si="1"/>
        <v>1.9507954827282523E-3</v>
      </c>
      <c r="T118" s="79">
        <f>Q118/'סכום נכסי הקרן'!$C$41</f>
        <v>2.7112294031601879E-4</v>
      </c>
    </row>
    <row r="119" spans="1:20">
      <c r="A119" s="75" t="s">
        <v>536</v>
      </c>
      <c r="B119" s="54" t="s">
        <v>537</v>
      </c>
      <c r="C119" s="76" t="s">
        <v>120</v>
      </c>
      <c r="D119" s="76" t="s">
        <v>27</v>
      </c>
      <c r="E119" s="54" t="s">
        <v>534</v>
      </c>
      <c r="F119" s="76" t="s">
        <v>535</v>
      </c>
      <c r="G119" s="54" t="s">
        <v>514</v>
      </c>
      <c r="H119" s="54" t="s">
        <v>130</v>
      </c>
      <c r="I119" s="129" t="s">
        <v>3065</v>
      </c>
      <c r="J119" s="78">
        <v>0.89000000000001211</v>
      </c>
      <c r="K119" s="76" t="s">
        <v>132</v>
      </c>
      <c r="L119" s="77">
        <v>0.01</v>
      </c>
      <c r="M119" s="77">
        <v>2.9499999999994485E-2</v>
      </c>
      <c r="N119" s="78">
        <v>1500385.863198</v>
      </c>
      <c r="O119" s="86">
        <v>108.89</v>
      </c>
      <c r="P119" s="129" t="s">
        <v>3065</v>
      </c>
      <c r="Q119" s="78">
        <v>1633.7701190820003</v>
      </c>
      <c r="R119" s="79">
        <v>1.9483323862864905E-3</v>
      </c>
      <c r="S119" s="79">
        <f t="shared" si="1"/>
        <v>3.778170346051287E-3</v>
      </c>
      <c r="T119" s="79">
        <f>Q119/'סכום נכסי הקרן'!$C$41</f>
        <v>5.2509279537782676E-4</v>
      </c>
    </row>
    <row r="120" spans="1:20">
      <c r="A120" s="75" t="s">
        <v>538</v>
      </c>
      <c r="B120" s="54" t="s">
        <v>539</v>
      </c>
      <c r="C120" s="76" t="s">
        <v>120</v>
      </c>
      <c r="D120" s="76" t="s">
        <v>27</v>
      </c>
      <c r="E120" s="54" t="s">
        <v>534</v>
      </c>
      <c r="F120" s="76" t="s">
        <v>535</v>
      </c>
      <c r="G120" s="54" t="s">
        <v>514</v>
      </c>
      <c r="H120" s="54" t="s">
        <v>130</v>
      </c>
      <c r="I120" s="129" t="s">
        <v>3065</v>
      </c>
      <c r="J120" s="78">
        <v>3.6800000000002644</v>
      </c>
      <c r="K120" s="76" t="s">
        <v>132</v>
      </c>
      <c r="L120" s="77">
        <v>0.01</v>
      </c>
      <c r="M120" s="77">
        <v>4.1000000000001237E-2</v>
      </c>
      <c r="N120" s="78">
        <v>2486393.432763</v>
      </c>
      <c r="O120" s="86">
        <v>97.46</v>
      </c>
      <c r="P120" s="129" t="s">
        <v>3065</v>
      </c>
      <c r="Q120" s="78">
        <v>2423.238885877</v>
      </c>
      <c r="R120" s="79">
        <v>2.0998915870362768E-3</v>
      </c>
      <c r="S120" s="79">
        <f t="shared" si="1"/>
        <v>5.6038540508766173E-3</v>
      </c>
      <c r="T120" s="79">
        <f>Q120/'סכום נכסי הקרן'!$C$41</f>
        <v>7.7882761203171475E-4</v>
      </c>
    </row>
    <row r="121" spans="1:20">
      <c r="A121" s="75" t="s">
        <v>540</v>
      </c>
      <c r="B121" s="54" t="s">
        <v>541</v>
      </c>
      <c r="C121" s="76" t="s">
        <v>120</v>
      </c>
      <c r="D121" s="76" t="s">
        <v>27</v>
      </c>
      <c r="E121" s="54" t="s">
        <v>534</v>
      </c>
      <c r="F121" s="76" t="s">
        <v>535</v>
      </c>
      <c r="G121" s="54" t="s">
        <v>514</v>
      </c>
      <c r="H121" s="54" t="s">
        <v>130</v>
      </c>
      <c r="I121" s="129" t="s">
        <v>3065</v>
      </c>
      <c r="J121" s="78">
        <v>2.3400000000005581</v>
      </c>
      <c r="K121" s="76" t="s">
        <v>132</v>
      </c>
      <c r="L121" s="77">
        <v>3.5400000000000001E-2</v>
      </c>
      <c r="M121" s="77">
        <v>3.7300000000007175E-2</v>
      </c>
      <c r="N121" s="78">
        <v>2412892.75</v>
      </c>
      <c r="O121" s="86">
        <v>103.99</v>
      </c>
      <c r="P121" s="129" t="s">
        <v>3065</v>
      </c>
      <c r="Q121" s="78">
        <v>2509.1671615399996</v>
      </c>
      <c r="R121" s="79">
        <v>2.1601353166041484E-3</v>
      </c>
      <c r="S121" s="79">
        <f t="shared" si="1"/>
        <v>5.8025672353114524E-3</v>
      </c>
      <c r="T121" s="79">
        <f>Q121/'סכום נכסי הקרן'!$C$41</f>
        <v>8.0644491139524673E-4</v>
      </c>
    </row>
    <row r="122" spans="1:20">
      <c r="A122" s="75" t="s">
        <v>542</v>
      </c>
      <c r="B122" s="54" t="s">
        <v>543</v>
      </c>
      <c r="C122" s="76" t="s">
        <v>120</v>
      </c>
      <c r="D122" s="76" t="s">
        <v>27</v>
      </c>
      <c r="E122" s="54" t="s">
        <v>544</v>
      </c>
      <c r="F122" s="76" t="s">
        <v>304</v>
      </c>
      <c r="G122" s="54" t="s">
        <v>514</v>
      </c>
      <c r="H122" s="54" t="s">
        <v>130</v>
      </c>
      <c r="I122" s="129" t="s">
        <v>3065</v>
      </c>
      <c r="J122" s="78">
        <v>3.4899999999990761</v>
      </c>
      <c r="K122" s="76" t="s">
        <v>132</v>
      </c>
      <c r="L122" s="77">
        <v>2.75E-2</v>
      </c>
      <c r="M122" s="77">
        <v>2.55999999999936E-2</v>
      </c>
      <c r="N122" s="78">
        <v>1231888.3820780001</v>
      </c>
      <c r="O122" s="86">
        <v>111.53</v>
      </c>
      <c r="P122" s="129" t="s">
        <v>3065</v>
      </c>
      <c r="Q122" s="78">
        <v>1373.9251261229997</v>
      </c>
      <c r="R122" s="79">
        <v>2.5536850853083871E-3</v>
      </c>
      <c r="S122" s="79">
        <f t="shared" si="1"/>
        <v>3.1772665619135094E-3</v>
      </c>
      <c r="T122" s="79">
        <f>Q122/'סכום נכסי הקרן'!$C$41</f>
        <v>4.4157876110571072E-4</v>
      </c>
    </row>
    <row r="123" spans="1:20">
      <c r="A123" s="75" t="s">
        <v>545</v>
      </c>
      <c r="B123" s="54" t="s">
        <v>546</v>
      </c>
      <c r="C123" s="76" t="s">
        <v>120</v>
      </c>
      <c r="D123" s="76" t="s">
        <v>27</v>
      </c>
      <c r="E123" s="54" t="s">
        <v>544</v>
      </c>
      <c r="F123" s="76" t="s">
        <v>304</v>
      </c>
      <c r="G123" s="54" t="s">
        <v>514</v>
      </c>
      <c r="H123" s="54" t="s">
        <v>130</v>
      </c>
      <c r="I123" s="129" t="s">
        <v>3065</v>
      </c>
      <c r="J123" s="78">
        <v>4.9500000000020643</v>
      </c>
      <c r="K123" s="76" t="s">
        <v>132</v>
      </c>
      <c r="L123" s="77">
        <v>8.5000000000000006E-3</v>
      </c>
      <c r="M123" s="77">
        <v>2.9900000000010172E-2</v>
      </c>
      <c r="N123" s="78">
        <v>1003484.7182379999</v>
      </c>
      <c r="O123" s="86">
        <v>98.97</v>
      </c>
      <c r="P123" s="129" t="s">
        <v>3065</v>
      </c>
      <c r="Q123" s="78">
        <v>993.14879450099988</v>
      </c>
      <c r="R123" s="79">
        <v>1.5971172164027311E-3</v>
      </c>
      <c r="S123" s="79">
        <f t="shared" si="1"/>
        <v>2.296703361614077E-3</v>
      </c>
      <c r="T123" s="79">
        <f>Q123/'סכום נכסי הקרן'!$C$41</f>
        <v>3.1919746275178054E-4</v>
      </c>
    </row>
    <row r="124" spans="1:20">
      <c r="A124" s="75" t="s">
        <v>547</v>
      </c>
      <c r="B124" s="54" t="s">
        <v>548</v>
      </c>
      <c r="C124" s="76" t="s">
        <v>120</v>
      </c>
      <c r="D124" s="76" t="s">
        <v>27</v>
      </c>
      <c r="E124" s="54" t="s">
        <v>544</v>
      </c>
      <c r="F124" s="76" t="s">
        <v>304</v>
      </c>
      <c r="G124" s="54" t="s">
        <v>514</v>
      </c>
      <c r="H124" s="54" t="s">
        <v>130</v>
      </c>
      <c r="I124" s="129" t="s">
        <v>3065</v>
      </c>
      <c r="J124" s="78">
        <v>6.4199999999975628</v>
      </c>
      <c r="K124" s="76" t="s">
        <v>132</v>
      </c>
      <c r="L124" s="77">
        <v>3.1800000000000002E-2</v>
      </c>
      <c r="M124" s="77">
        <v>3.2499999999992694E-2</v>
      </c>
      <c r="N124" s="78">
        <v>1002564.72115</v>
      </c>
      <c r="O124" s="86">
        <v>102.29</v>
      </c>
      <c r="P124" s="129" t="s">
        <v>3065</v>
      </c>
      <c r="Q124" s="78">
        <v>1025.5234521749999</v>
      </c>
      <c r="R124" s="79">
        <v>2.9088598329073084E-3</v>
      </c>
      <c r="S124" s="79">
        <f t="shared" si="1"/>
        <v>2.3715712822345112E-3</v>
      </c>
      <c r="T124" s="79">
        <f>Q124/'סכום נכסי הקרן'!$C$41</f>
        <v>3.2960265947982017E-4</v>
      </c>
    </row>
    <row r="125" spans="1:20">
      <c r="A125" s="75" t="s">
        <v>549</v>
      </c>
      <c r="B125" s="54" t="s">
        <v>550</v>
      </c>
      <c r="C125" s="76" t="s">
        <v>120</v>
      </c>
      <c r="D125" s="76" t="s">
        <v>27</v>
      </c>
      <c r="E125" s="54" t="s">
        <v>551</v>
      </c>
      <c r="F125" s="76" t="s">
        <v>155</v>
      </c>
      <c r="G125" s="54" t="s">
        <v>497</v>
      </c>
      <c r="H125" s="54" t="s">
        <v>283</v>
      </c>
      <c r="I125" s="129" t="s">
        <v>3065</v>
      </c>
      <c r="J125" s="78">
        <v>0.50999999999789503</v>
      </c>
      <c r="K125" s="76" t="s">
        <v>132</v>
      </c>
      <c r="L125" s="77">
        <v>1.9799999999999998E-2</v>
      </c>
      <c r="M125" s="77">
        <v>3.749999999995686E-2</v>
      </c>
      <c r="N125" s="78">
        <v>259608.215482</v>
      </c>
      <c r="O125" s="86">
        <v>110.52</v>
      </c>
      <c r="P125" s="78">
        <v>2.8659650459999999</v>
      </c>
      <c r="Q125" s="78">
        <v>289.78497631099998</v>
      </c>
      <c r="R125" s="79">
        <v>1.7086256041422723E-3</v>
      </c>
      <c r="S125" s="79">
        <f t="shared" si="1"/>
        <v>6.7014140572272459E-4</v>
      </c>
      <c r="T125" s="79">
        <f>Q125/'סכום נכסי הקרן'!$C$41</f>
        <v>9.3136728045399545E-5</v>
      </c>
    </row>
    <row r="126" spans="1:20">
      <c r="A126" s="75" t="s">
        <v>552</v>
      </c>
      <c r="B126" s="54" t="s">
        <v>553</v>
      </c>
      <c r="C126" s="76" t="s">
        <v>120</v>
      </c>
      <c r="D126" s="76" t="s">
        <v>27</v>
      </c>
      <c r="E126" s="54" t="s">
        <v>554</v>
      </c>
      <c r="F126" s="76" t="s">
        <v>287</v>
      </c>
      <c r="G126" s="54" t="s">
        <v>497</v>
      </c>
      <c r="H126" s="54" t="s">
        <v>283</v>
      </c>
      <c r="I126" s="129" t="s">
        <v>3065</v>
      </c>
      <c r="J126" s="78">
        <v>2.8199999999981564</v>
      </c>
      <c r="K126" s="76" t="s">
        <v>132</v>
      </c>
      <c r="L126" s="77">
        <v>1.9400000000000001E-2</v>
      </c>
      <c r="M126" s="77">
        <v>2.1399999999963129E-2</v>
      </c>
      <c r="N126" s="78">
        <v>19388.482903</v>
      </c>
      <c r="O126" s="86">
        <v>111.9</v>
      </c>
      <c r="P126" s="129" t="s">
        <v>3065</v>
      </c>
      <c r="Q126" s="78">
        <v>21.695712122</v>
      </c>
      <c r="R126" s="79">
        <v>6.4359338191364207E-5</v>
      </c>
      <c r="S126" s="79">
        <f t="shared" si="1"/>
        <v>5.0172356085116824E-5</v>
      </c>
      <c r="T126" s="79">
        <f>Q126/'סכום נכסי הקרן'!$C$41</f>
        <v>6.9729896469490978E-6</v>
      </c>
    </row>
    <row r="127" spans="1:20">
      <c r="A127" s="75" t="s">
        <v>555</v>
      </c>
      <c r="B127" s="54" t="s">
        <v>556</v>
      </c>
      <c r="C127" s="76" t="s">
        <v>120</v>
      </c>
      <c r="D127" s="76" t="s">
        <v>27</v>
      </c>
      <c r="E127" s="54" t="s">
        <v>554</v>
      </c>
      <c r="F127" s="76" t="s">
        <v>287</v>
      </c>
      <c r="G127" s="54" t="s">
        <v>497</v>
      </c>
      <c r="H127" s="54" t="s">
        <v>283</v>
      </c>
      <c r="I127" s="129" t="s">
        <v>3065</v>
      </c>
      <c r="J127" s="78">
        <v>3.8100000000008061</v>
      </c>
      <c r="K127" s="76" t="s">
        <v>132</v>
      </c>
      <c r="L127" s="77">
        <v>1.23E-2</v>
      </c>
      <c r="M127" s="77">
        <v>2.3300000000003037E-2</v>
      </c>
      <c r="N127" s="78">
        <v>1404400.4332369999</v>
      </c>
      <c r="O127" s="86">
        <v>107.66</v>
      </c>
      <c r="P127" s="129" t="s">
        <v>3065</v>
      </c>
      <c r="Q127" s="78">
        <v>1511.9775089380003</v>
      </c>
      <c r="R127" s="79">
        <v>1.2596752345105284E-3</v>
      </c>
      <c r="S127" s="79">
        <f t="shared" si="1"/>
        <v>3.4965191990265136E-3</v>
      </c>
      <c r="T127" s="79">
        <f>Q127/'סכום נכסי הקרן'!$C$41</f>
        <v>4.8594871912748558E-4</v>
      </c>
    </row>
    <row r="128" spans="1:20">
      <c r="A128" s="75" t="s">
        <v>557</v>
      </c>
      <c r="B128" s="54" t="s">
        <v>558</v>
      </c>
      <c r="C128" s="76" t="s">
        <v>120</v>
      </c>
      <c r="D128" s="76" t="s">
        <v>27</v>
      </c>
      <c r="E128" s="54" t="s">
        <v>559</v>
      </c>
      <c r="F128" s="76" t="s">
        <v>560</v>
      </c>
      <c r="G128" s="54" t="s">
        <v>561</v>
      </c>
      <c r="H128" s="54" t="s">
        <v>130</v>
      </c>
      <c r="I128" s="129" t="s">
        <v>3065</v>
      </c>
      <c r="J128" s="78">
        <v>2.1900000000000284</v>
      </c>
      <c r="K128" s="76" t="s">
        <v>132</v>
      </c>
      <c r="L128" s="77">
        <v>2.5699999999999997E-2</v>
      </c>
      <c r="M128" s="77">
        <v>3.2399999999998874E-2</v>
      </c>
      <c r="N128" s="78">
        <v>1591023.480181</v>
      </c>
      <c r="O128" s="86">
        <v>111.45</v>
      </c>
      <c r="P128" s="129" t="s">
        <v>3065</v>
      </c>
      <c r="Q128" s="78">
        <v>1773.1956323049997</v>
      </c>
      <c r="R128" s="79">
        <v>1.240647407347191E-3</v>
      </c>
      <c r="S128" s="79">
        <f t="shared" si="1"/>
        <v>4.1005984119031136E-3</v>
      </c>
      <c r="T128" s="79">
        <f>Q128/'סכום נכסי הקרן'!$C$41</f>
        <v>5.6990407673875021E-4</v>
      </c>
    </row>
    <row r="129" spans="1:20">
      <c r="A129" s="75" t="s">
        <v>562</v>
      </c>
      <c r="B129" s="54" t="s">
        <v>563</v>
      </c>
      <c r="C129" s="76" t="s">
        <v>120</v>
      </c>
      <c r="D129" s="76" t="s">
        <v>27</v>
      </c>
      <c r="E129" s="54" t="s">
        <v>559</v>
      </c>
      <c r="F129" s="76" t="s">
        <v>560</v>
      </c>
      <c r="G129" s="54" t="s">
        <v>561</v>
      </c>
      <c r="H129" s="54" t="s">
        <v>130</v>
      </c>
      <c r="I129" s="129" t="s">
        <v>3065</v>
      </c>
      <c r="J129" s="78">
        <v>4.0200000000008096</v>
      </c>
      <c r="K129" s="76" t="s">
        <v>132</v>
      </c>
      <c r="L129" s="77">
        <v>0.04</v>
      </c>
      <c r="M129" s="77">
        <v>3.5099999999998722E-2</v>
      </c>
      <c r="N129" s="78">
        <v>903239.53223399993</v>
      </c>
      <c r="O129" s="86">
        <v>103.87</v>
      </c>
      <c r="P129" s="129" t="s">
        <v>3065</v>
      </c>
      <c r="Q129" s="78">
        <v>938.19485031199997</v>
      </c>
      <c r="R129" s="79">
        <v>2.8537562351591897E-3</v>
      </c>
      <c r="S129" s="79">
        <f t="shared" si="1"/>
        <v>2.1696197775110089E-3</v>
      </c>
      <c r="T129" s="79">
        <f>Q129/'סכום נכסי הקרן'!$C$41</f>
        <v>3.0153529606491956E-4</v>
      </c>
    </row>
    <row r="130" spans="1:20">
      <c r="A130" s="75" t="s">
        <v>564</v>
      </c>
      <c r="B130" s="54" t="s">
        <v>565</v>
      </c>
      <c r="C130" s="76" t="s">
        <v>120</v>
      </c>
      <c r="D130" s="76" t="s">
        <v>27</v>
      </c>
      <c r="E130" s="54" t="s">
        <v>559</v>
      </c>
      <c r="F130" s="76" t="s">
        <v>560</v>
      </c>
      <c r="G130" s="54" t="s">
        <v>561</v>
      </c>
      <c r="H130" s="54" t="s">
        <v>130</v>
      </c>
      <c r="I130" s="129" t="s">
        <v>3065</v>
      </c>
      <c r="J130" s="78">
        <v>0.98999999999846111</v>
      </c>
      <c r="K130" s="76" t="s">
        <v>132</v>
      </c>
      <c r="L130" s="77">
        <v>1.2199999999999999E-2</v>
      </c>
      <c r="M130" s="77">
        <v>2.829999999997514E-2</v>
      </c>
      <c r="N130" s="78">
        <v>231005.10578899999</v>
      </c>
      <c r="O130" s="86">
        <v>109.7</v>
      </c>
      <c r="P130" s="129" t="s">
        <v>3065</v>
      </c>
      <c r="Q130" s="78">
        <v>253.41259076099999</v>
      </c>
      <c r="R130" s="79">
        <v>5.0218501258478254E-4</v>
      </c>
      <c r="S130" s="79">
        <f t="shared" si="1"/>
        <v>5.8602855110804358E-4</v>
      </c>
      <c r="T130" s="79">
        <f>Q130/'סכום נכסי הקרן'!$C$41</f>
        <v>8.1446663831383288E-5</v>
      </c>
    </row>
    <row r="131" spans="1:20">
      <c r="A131" s="75" t="s">
        <v>566</v>
      </c>
      <c r="B131" s="54" t="s">
        <v>567</v>
      </c>
      <c r="C131" s="76" t="s">
        <v>120</v>
      </c>
      <c r="D131" s="76" t="s">
        <v>27</v>
      </c>
      <c r="E131" s="54" t="s">
        <v>559</v>
      </c>
      <c r="F131" s="76" t="s">
        <v>560</v>
      </c>
      <c r="G131" s="54" t="s">
        <v>561</v>
      </c>
      <c r="H131" s="54" t="s">
        <v>130</v>
      </c>
      <c r="I131" s="129" t="s">
        <v>3065</v>
      </c>
      <c r="J131" s="78">
        <v>4.8600000000015458</v>
      </c>
      <c r="K131" s="76" t="s">
        <v>132</v>
      </c>
      <c r="L131" s="77">
        <v>1.09E-2</v>
      </c>
      <c r="M131" s="77">
        <v>3.6500000000011995E-2</v>
      </c>
      <c r="N131" s="78">
        <v>771347.32750000001</v>
      </c>
      <c r="O131" s="86">
        <v>97.27</v>
      </c>
      <c r="P131" s="129" t="s">
        <v>3065</v>
      </c>
      <c r="Q131" s="78">
        <v>750.28954779399999</v>
      </c>
      <c r="R131" s="79">
        <v>1.3806208161504646E-3</v>
      </c>
      <c r="S131" s="79">
        <f t="shared" si="1"/>
        <v>1.7350799156617721E-3</v>
      </c>
      <c r="T131" s="79">
        <f>Q131/'סכום נכסי הקרן'!$C$41</f>
        <v>2.4114263775082745E-4</v>
      </c>
    </row>
    <row r="132" spans="1:20">
      <c r="A132" s="75" t="s">
        <v>568</v>
      </c>
      <c r="B132" s="54" t="s">
        <v>569</v>
      </c>
      <c r="C132" s="76" t="s">
        <v>120</v>
      </c>
      <c r="D132" s="76" t="s">
        <v>27</v>
      </c>
      <c r="E132" s="54" t="s">
        <v>559</v>
      </c>
      <c r="F132" s="76" t="s">
        <v>560</v>
      </c>
      <c r="G132" s="54" t="s">
        <v>561</v>
      </c>
      <c r="H132" s="54" t="s">
        <v>130</v>
      </c>
      <c r="I132" s="129" t="s">
        <v>3065</v>
      </c>
      <c r="J132" s="78">
        <v>5.8099999999986638</v>
      </c>
      <c r="K132" s="76" t="s">
        <v>132</v>
      </c>
      <c r="L132" s="77">
        <v>1.54E-2</v>
      </c>
      <c r="M132" s="77">
        <v>3.8399999999995132E-2</v>
      </c>
      <c r="N132" s="78">
        <v>689538.61912199995</v>
      </c>
      <c r="O132" s="86">
        <v>95.41</v>
      </c>
      <c r="P132" s="129" t="s">
        <v>3065</v>
      </c>
      <c r="Q132" s="78">
        <v>657.88878804799992</v>
      </c>
      <c r="R132" s="79">
        <v>1.9701103403485711E-3</v>
      </c>
      <c r="S132" s="79">
        <f t="shared" si="1"/>
        <v>1.5213988069504034E-3</v>
      </c>
      <c r="T132" s="79">
        <f>Q132/'סכום נכסי הקרן'!$C$41</f>
        <v>2.1144508565131635E-4</v>
      </c>
    </row>
    <row r="133" spans="1:20">
      <c r="A133" s="75" t="s">
        <v>570</v>
      </c>
      <c r="B133" s="54" t="s">
        <v>571</v>
      </c>
      <c r="C133" s="76" t="s">
        <v>120</v>
      </c>
      <c r="D133" s="76" t="s">
        <v>27</v>
      </c>
      <c r="E133" s="54" t="s">
        <v>572</v>
      </c>
      <c r="F133" s="76" t="s">
        <v>573</v>
      </c>
      <c r="G133" s="54" t="s">
        <v>574</v>
      </c>
      <c r="H133" s="54" t="s">
        <v>283</v>
      </c>
      <c r="I133" s="129" t="s">
        <v>3065</v>
      </c>
      <c r="J133" s="78">
        <v>3.9999999999997042</v>
      </c>
      <c r="K133" s="76" t="s">
        <v>132</v>
      </c>
      <c r="L133" s="77">
        <v>7.4999999999999997E-3</v>
      </c>
      <c r="M133" s="77">
        <v>3.4099999999999638E-2</v>
      </c>
      <c r="N133" s="78">
        <v>3456098.8822979997</v>
      </c>
      <c r="O133" s="86">
        <v>97.97</v>
      </c>
      <c r="P133" s="129" t="s">
        <v>3065</v>
      </c>
      <c r="Q133" s="78">
        <v>3385.9400776320008</v>
      </c>
      <c r="R133" s="79">
        <v>2.2457381140745139E-3</v>
      </c>
      <c r="S133" s="79">
        <f t="shared" si="1"/>
        <v>7.8301458971497713E-3</v>
      </c>
      <c r="T133" s="79">
        <f>Q133/'סכום נכסי הקרן'!$C$41</f>
        <v>1.0882392324231063E-3</v>
      </c>
    </row>
    <row r="134" spans="1:20">
      <c r="A134" s="75" t="s">
        <v>575</v>
      </c>
      <c r="B134" s="54" t="s">
        <v>576</v>
      </c>
      <c r="C134" s="76" t="s">
        <v>120</v>
      </c>
      <c r="D134" s="76" t="s">
        <v>27</v>
      </c>
      <c r="E134" s="54" t="s">
        <v>572</v>
      </c>
      <c r="F134" s="76" t="s">
        <v>573</v>
      </c>
      <c r="G134" s="54" t="s">
        <v>574</v>
      </c>
      <c r="H134" s="54" t="s">
        <v>283</v>
      </c>
      <c r="I134" s="129" t="s">
        <v>3065</v>
      </c>
      <c r="J134" s="78">
        <v>6.1099999999998849</v>
      </c>
      <c r="K134" s="76" t="s">
        <v>132</v>
      </c>
      <c r="L134" s="77">
        <v>4.0800000000000003E-2</v>
      </c>
      <c r="M134" s="77">
        <v>3.8900000000001149E-2</v>
      </c>
      <c r="N134" s="78">
        <v>855315.9952</v>
      </c>
      <c r="O134" s="86">
        <v>101.94</v>
      </c>
      <c r="P134" s="129" t="s">
        <v>3065</v>
      </c>
      <c r="Q134" s="78">
        <v>871.90912971</v>
      </c>
      <c r="R134" s="79">
        <v>2.4437599862857143E-3</v>
      </c>
      <c r="S134" s="79">
        <f t="shared" si="1"/>
        <v>2.0163309267601849E-3</v>
      </c>
      <c r="T134" s="79">
        <f>Q134/'סכום נכסי הקרן'!$C$41</f>
        <v>2.8023110282621898E-4</v>
      </c>
    </row>
    <row r="135" spans="1:20">
      <c r="A135" s="75" t="s">
        <v>577</v>
      </c>
      <c r="B135" s="54" t="s">
        <v>578</v>
      </c>
      <c r="C135" s="76" t="s">
        <v>120</v>
      </c>
      <c r="D135" s="76" t="s">
        <v>27</v>
      </c>
      <c r="E135" s="54" t="s">
        <v>579</v>
      </c>
      <c r="F135" s="76" t="s">
        <v>560</v>
      </c>
      <c r="G135" s="54" t="s">
        <v>561</v>
      </c>
      <c r="H135" s="54" t="s">
        <v>130</v>
      </c>
      <c r="I135" s="129" t="s">
        <v>3065</v>
      </c>
      <c r="J135" s="78">
        <v>3.0699999999978345</v>
      </c>
      <c r="K135" s="76" t="s">
        <v>132</v>
      </c>
      <c r="L135" s="77">
        <v>1.3300000000000001E-2</v>
      </c>
      <c r="M135" s="77">
        <v>2.9699999999979503E-2</v>
      </c>
      <c r="N135" s="78">
        <v>810981.03680000012</v>
      </c>
      <c r="O135" s="86">
        <v>106.5</v>
      </c>
      <c r="P135" s="129" t="s">
        <v>3065</v>
      </c>
      <c r="Q135" s="78">
        <v>863.69483984100009</v>
      </c>
      <c r="R135" s="79">
        <v>2.0183699273270289E-3</v>
      </c>
      <c r="S135" s="79">
        <f t="shared" si="1"/>
        <v>1.9973349945696982E-3</v>
      </c>
      <c r="T135" s="79">
        <f>Q135/'סכום נכסי הקרן'!$C$41</f>
        <v>2.775910346924105E-4</v>
      </c>
    </row>
    <row r="136" spans="1:20">
      <c r="A136" s="75" t="s">
        <v>580</v>
      </c>
      <c r="B136" s="54" t="s">
        <v>581</v>
      </c>
      <c r="C136" s="76" t="s">
        <v>120</v>
      </c>
      <c r="D136" s="76" t="s">
        <v>27</v>
      </c>
      <c r="E136" s="54" t="s">
        <v>582</v>
      </c>
      <c r="F136" s="76" t="s">
        <v>304</v>
      </c>
      <c r="G136" s="54" t="s">
        <v>574</v>
      </c>
      <c r="H136" s="54" t="s">
        <v>283</v>
      </c>
      <c r="I136" s="129" t="s">
        <v>3065</v>
      </c>
      <c r="J136" s="78">
        <v>3.5000000000159495</v>
      </c>
      <c r="K136" s="76" t="s">
        <v>132</v>
      </c>
      <c r="L136" s="77">
        <v>1.8000000000000002E-2</v>
      </c>
      <c r="M136" s="77">
        <v>2.8000000000085064E-2</v>
      </c>
      <c r="N136" s="78">
        <v>86541.824475000001</v>
      </c>
      <c r="O136" s="86">
        <v>108.67</v>
      </c>
      <c r="P136" s="129" t="s">
        <v>3065</v>
      </c>
      <c r="Q136" s="78">
        <v>94.045000759000004</v>
      </c>
      <c r="R136" s="79">
        <v>1.0972399751839827E-4</v>
      </c>
      <c r="S136" s="79">
        <f t="shared" si="1"/>
        <v>2.1748349349275304E-4</v>
      </c>
      <c r="T136" s="79">
        <f>Q136/'סכום נכסי הקרן'!$C$41</f>
        <v>3.0226010234292094E-5</v>
      </c>
    </row>
    <row r="137" spans="1:20">
      <c r="A137" s="75" t="s">
        <v>583</v>
      </c>
      <c r="B137" s="54" t="s">
        <v>584</v>
      </c>
      <c r="C137" s="76" t="s">
        <v>120</v>
      </c>
      <c r="D137" s="76" t="s">
        <v>27</v>
      </c>
      <c r="E137" s="54" t="s">
        <v>585</v>
      </c>
      <c r="F137" s="76" t="s">
        <v>304</v>
      </c>
      <c r="G137" s="54" t="s">
        <v>574</v>
      </c>
      <c r="H137" s="54" t="s">
        <v>283</v>
      </c>
      <c r="I137" s="129" t="s">
        <v>3065</v>
      </c>
      <c r="J137" s="78">
        <v>4.6599999999993171</v>
      </c>
      <c r="K137" s="76" t="s">
        <v>132</v>
      </c>
      <c r="L137" s="77">
        <v>3.6200000000000003E-2</v>
      </c>
      <c r="M137" s="77">
        <v>3.8099999999996512E-2</v>
      </c>
      <c r="N137" s="78">
        <v>2642054.8067350001</v>
      </c>
      <c r="O137" s="86">
        <v>102</v>
      </c>
      <c r="P137" s="129" t="s">
        <v>3065</v>
      </c>
      <c r="Q137" s="78">
        <v>2694.8958968739998</v>
      </c>
      <c r="R137" s="79">
        <v>1.5096284954963393E-3</v>
      </c>
      <c r="S137" s="79">
        <f t="shared" si="1"/>
        <v>6.2320736830379017E-3</v>
      </c>
      <c r="T137" s="79">
        <f>Q137/'סכום נכסי הקרן'!$C$41</f>
        <v>8.6613802224325088E-4</v>
      </c>
    </row>
    <row r="138" spans="1:20">
      <c r="A138" s="75" t="s">
        <v>586</v>
      </c>
      <c r="B138" s="54" t="s">
        <v>587</v>
      </c>
      <c r="C138" s="76" t="s">
        <v>120</v>
      </c>
      <c r="D138" s="76" t="s">
        <v>27</v>
      </c>
      <c r="E138" s="54" t="s">
        <v>588</v>
      </c>
      <c r="F138" s="76" t="s">
        <v>589</v>
      </c>
      <c r="G138" s="54" t="s">
        <v>561</v>
      </c>
      <c r="H138" s="54" t="s">
        <v>130</v>
      </c>
      <c r="I138" s="129" t="s">
        <v>3065</v>
      </c>
      <c r="J138" s="78">
        <v>3.9000000000009196</v>
      </c>
      <c r="K138" s="76" t="s">
        <v>132</v>
      </c>
      <c r="L138" s="77">
        <v>3.2500000000000001E-2</v>
      </c>
      <c r="M138" s="77">
        <v>3.8900000000009351E-2</v>
      </c>
      <c r="N138" s="78">
        <v>1270767.1061100001</v>
      </c>
      <c r="O138" s="86">
        <v>102.69</v>
      </c>
      <c r="P138" s="129" t="s">
        <v>3065</v>
      </c>
      <c r="Q138" s="78">
        <v>1304.9507129019999</v>
      </c>
      <c r="R138" s="79">
        <v>2.7625371871956524E-3</v>
      </c>
      <c r="S138" s="79">
        <f t="shared" ref="S138:S201" si="2">IFERROR(Q138/$Q$9,0)</f>
        <v>3.0177599828518867E-3</v>
      </c>
      <c r="T138" s="79">
        <f>Q138/'סכום נכסי הקרן'!$C$41</f>
        <v>4.1941042357477909E-4</v>
      </c>
    </row>
    <row r="139" spans="1:20">
      <c r="A139" s="75" t="s">
        <v>590</v>
      </c>
      <c r="B139" s="54" t="s">
        <v>591</v>
      </c>
      <c r="C139" s="76" t="s">
        <v>120</v>
      </c>
      <c r="D139" s="76" t="s">
        <v>27</v>
      </c>
      <c r="E139" s="54" t="s">
        <v>592</v>
      </c>
      <c r="F139" s="76" t="s">
        <v>287</v>
      </c>
      <c r="G139" s="54" t="s">
        <v>593</v>
      </c>
      <c r="H139" s="54" t="s">
        <v>283</v>
      </c>
      <c r="I139" s="129" t="s">
        <v>3065</v>
      </c>
      <c r="J139" s="78">
        <v>3.3399999999996748</v>
      </c>
      <c r="K139" s="76" t="s">
        <v>132</v>
      </c>
      <c r="L139" s="77">
        <v>2.75E-2</v>
      </c>
      <c r="M139" s="77">
        <v>3.0399999999996746E-2</v>
      </c>
      <c r="N139" s="78">
        <v>1669104.830453</v>
      </c>
      <c r="O139" s="86">
        <v>110.65</v>
      </c>
      <c r="P139" s="129" t="s">
        <v>3065</v>
      </c>
      <c r="Q139" s="78">
        <v>1846.8645581400001</v>
      </c>
      <c r="R139" s="79">
        <v>1.8782135793661097E-3</v>
      </c>
      <c r="S139" s="79">
        <f t="shared" si="2"/>
        <v>4.2709612724820814E-3</v>
      </c>
      <c r="T139" s="79">
        <f>Q139/'סכום נכסי הקרן'!$C$41</f>
        <v>5.9358122797770045E-4</v>
      </c>
    </row>
    <row r="140" spans="1:20">
      <c r="A140" s="75" t="s">
        <v>594</v>
      </c>
      <c r="B140" s="54" t="s">
        <v>595</v>
      </c>
      <c r="C140" s="76" t="s">
        <v>120</v>
      </c>
      <c r="D140" s="76" t="s">
        <v>27</v>
      </c>
      <c r="E140" s="54" t="s">
        <v>579</v>
      </c>
      <c r="F140" s="76" t="s">
        <v>560</v>
      </c>
      <c r="G140" s="54" t="s">
        <v>596</v>
      </c>
      <c r="H140" s="54" t="s">
        <v>130</v>
      </c>
      <c r="I140" s="129" t="s">
        <v>3065</v>
      </c>
      <c r="J140" s="78">
        <v>2.2000000000000002</v>
      </c>
      <c r="K140" s="76" t="s">
        <v>132</v>
      </c>
      <c r="L140" s="77">
        <v>0.04</v>
      </c>
      <c r="M140" s="77">
        <v>6.5799999999995501E-2</v>
      </c>
      <c r="N140" s="78">
        <v>844752.19973999995</v>
      </c>
      <c r="O140" s="86">
        <v>105.42</v>
      </c>
      <c r="P140" s="129" t="s">
        <v>3065</v>
      </c>
      <c r="Q140" s="78">
        <v>890.53779938000002</v>
      </c>
      <c r="R140" s="79">
        <v>3.2546772884621501E-4</v>
      </c>
      <c r="S140" s="79">
        <f t="shared" si="2"/>
        <v>2.0594106027265477E-3</v>
      </c>
      <c r="T140" s="79">
        <f>Q140/'סכום נכסי הקרן'!$C$41</f>
        <v>2.8621834675787245E-4</v>
      </c>
    </row>
    <row r="141" spans="1:20">
      <c r="A141" s="75" t="s">
        <v>597</v>
      </c>
      <c r="B141" s="54" t="s">
        <v>598</v>
      </c>
      <c r="C141" s="76" t="s">
        <v>120</v>
      </c>
      <c r="D141" s="76" t="s">
        <v>27</v>
      </c>
      <c r="E141" s="54" t="s">
        <v>579</v>
      </c>
      <c r="F141" s="76" t="s">
        <v>560</v>
      </c>
      <c r="G141" s="54" t="s">
        <v>596</v>
      </c>
      <c r="H141" s="54" t="s">
        <v>130</v>
      </c>
      <c r="I141" s="129" t="s">
        <v>3065</v>
      </c>
      <c r="J141" s="78">
        <v>2.8900000000003674</v>
      </c>
      <c r="K141" s="76" t="s">
        <v>132</v>
      </c>
      <c r="L141" s="77">
        <v>3.2799999999999996E-2</v>
      </c>
      <c r="M141" s="77">
        <v>6.8800000000012365E-2</v>
      </c>
      <c r="N141" s="78">
        <v>1171641.6460259999</v>
      </c>
      <c r="O141" s="86">
        <v>102.18</v>
      </c>
      <c r="P141" s="129" t="s">
        <v>3065</v>
      </c>
      <c r="Q141" s="78">
        <v>1197.1834368040002</v>
      </c>
      <c r="R141" s="79">
        <v>8.3669517625991675E-4</v>
      </c>
      <c r="S141" s="79">
        <f t="shared" si="2"/>
        <v>2.7685430813596712E-3</v>
      </c>
      <c r="T141" s="79">
        <f>Q141/'סכום נכסי הקרן'!$C$41</f>
        <v>3.84774081781266E-4</v>
      </c>
    </row>
    <row r="142" spans="1:20">
      <c r="A142" s="75" t="s">
        <v>599</v>
      </c>
      <c r="B142" s="54" t="s">
        <v>600</v>
      </c>
      <c r="C142" s="76" t="s">
        <v>120</v>
      </c>
      <c r="D142" s="76" t="s">
        <v>27</v>
      </c>
      <c r="E142" s="54" t="s">
        <v>579</v>
      </c>
      <c r="F142" s="76" t="s">
        <v>560</v>
      </c>
      <c r="G142" s="54" t="s">
        <v>596</v>
      </c>
      <c r="H142" s="54" t="s">
        <v>130</v>
      </c>
      <c r="I142" s="129" t="s">
        <v>3065</v>
      </c>
      <c r="J142" s="78">
        <v>4.7299999999989586</v>
      </c>
      <c r="K142" s="76" t="s">
        <v>132</v>
      </c>
      <c r="L142" s="77">
        <v>1.7899999999999999E-2</v>
      </c>
      <c r="M142" s="77">
        <v>6.4999999999985944E-2</v>
      </c>
      <c r="N142" s="78">
        <v>398785.18689700001</v>
      </c>
      <c r="O142" s="86">
        <v>89.15</v>
      </c>
      <c r="P142" s="129" t="s">
        <v>3065</v>
      </c>
      <c r="Q142" s="78">
        <v>355.51699546899999</v>
      </c>
      <c r="R142" s="79">
        <v>5.1076707713478887E-4</v>
      </c>
      <c r="S142" s="79">
        <f t="shared" si="2"/>
        <v>8.2214979580662101E-4</v>
      </c>
      <c r="T142" s="79">
        <f>Q142/'סכום נכסי הקרן'!$C$41</f>
        <v>1.1426296195209933E-4</v>
      </c>
    </row>
    <row r="143" spans="1:20">
      <c r="A143" s="75" t="s">
        <v>601</v>
      </c>
      <c r="B143" s="54" t="s">
        <v>602</v>
      </c>
      <c r="C143" s="76" t="s">
        <v>120</v>
      </c>
      <c r="D143" s="76" t="s">
        <v>27</v>
      </c>
      <c r="E143" s="54" t="s">
        <v>582</v>
      </c>
      <c r="F143" s="76" t="s">
        <v>304</v>
      </c>
      <c r="G143" s="54" t="s">
        <v>593</v>
      </c>
      <c r="H143" s="54" t="s">
        <v>283</v>
      </c>
      <c r="I143" s="129" t="s">
        <v>3065</v>
      </c>
      <c r="J143" s="78">
        <v>2.7099999999993107</v>
      </c>
      <c r="K143" s="76" t="s">
        <v>132</v>
      </c>
      <c r="L143" s="77">
        <v>3.3000000000000002E-2</v>
      </c>
      <c r="M143" s="77">
        <v>4.1999999999993161E-2</v>
      </c>
      <c r="N143" s="78">
        <v>1615196.015658</v>
      </c>
      <c r="O143" s="86">
        <v>108.69</v>
      </c>
      <c r="P143" s="129" t="s">
        <v>3065</v>
      </c>
      <c r="Q143" s="78">
        <v>1755.556548951</v>
      </c>
      <c r="R143" s="79">
        <v>2.6927818957284658E-3</v>
      </c>
      <c r="S143" s="79">
        <f t="shared" si="2"/>
        <v>4.0598072008990495E-3</v>
      </c>
      <c r="T143" s="79">
        <f>Q143/'סכום נכסי הקרן'!$C$41</f>
        <v>5.6423488529126645E-4</v>
      </c>
    </row>
    <row r="144" spans="1:20">
      <c r="A144" s="75" t="s">
        <v>603</v>
      </c>
      <c r="B144" s="54" t="s">
        <v>604</v>
      </c>
      <c r="C144" s="76" t="s">
        <v>120</v>
      </c>
      <c r="D144" s="76" t="s">
        <v>27</v>
      </c>
      <c r="E144" s="54" t="s">
        <v>582</v>
      </c>
      <c r="F144" s="76" t="s">
        <v>304</v>
      </c>
      <c r="G144" s="54" t="s">
        <v>593</v>
      </c>
      <c r="H144" s="54" t="s">
        <v>283</v>
      </c>
      <c r="I144" s="129" t="s">
        <v>3065</v>
      </c>
      <c r="J144" s="78">
        <v>2.8200000000016909</v>
      </c>
      <c r="K144" s="76" t="s">
        <v>132</v>
      </c>
      <c r="L144" s="77">
        <v>3.6499999999999998E-2</v>
      </c>
      <c r="M144" s="77">
        <v>4.3300000000025367E-2</v>
      </c>
      <c r="N144" s="78">
        <v>581767.46496000001</v>
      </c>
      <c r="O144" s="86">
        <v>101.64</v>
      </c>
      <c r="P144" s="129" t="s">
        <v>3065</v>
      </c>
      <c r="Q144" s="78">
        <v>591.30845074999991</v>
      </c>
      <c r="R144" s="79">
        <v>1.7842343892535116E-3</v>
      </c>
      <c r="S144" s="79">
        <f t="shared" si="2"/>
        <v>1.3674286412145159E-3</v>
      </c>
      <c r="T144" s="79">
        <f>Q144/'סכום נכסי הקרן'!$C$41</f>
        <v>1.9004620277258581E-4</v>
      </c>
    </row>
    <row r="145" spans="1:20">
      <c r="A145" s="75" t="s">
        <v>605</v>
      </c>
      <c r="B145" s="54" t="s">
        <v>606</v>
      </c>
      <c r="C145" s="76" t="s">
        <v>120</v>
      </c>
      <c r="D145" s="76" t="s">
        <v>27</v>
      </c>
      <c r="E145" s="54" t="s">
        <v>607</v>
      </c>
      <c r="F145" s="76" t="s">
        <v>304</v>
      </c>
      <c r="G145" s="54" t="s">
        <v>593</v>
      </c>
      <c r="H145" s="54" t="s">
        <v>283</v>
      </c>
      <c r="I145" s="129" t="s">
        <v>3065</v>
      </c>
      <c r="J145" s="78">
        <v>1.9999999999993776</v>
      </c>
      <c r="K145" s="76" t="s">
        <v>132</v>
      </c>
      <c r="L145" s="77">
        <v>1E-3</v>
      </c>
      <c r="M145" s="77">
        <v>2.5999999999993778E-2</v>
      </c>
      <c r="N145" s="78">
        <v>1515670.2561999999</v>
      </c>
      <c r="O145" s="86">
        <v>106.05</v>
      </c>
      <c r="P145" s="129" t="s">
        <v>3065</v>
      </c>
      <c r="Q145" s="78">
        <v>1607.36831822</v>
      </c>
      <c r="R145" s="79">
        <v>2.6763967724391232E-3</v>
      </c>
      <c r="S145" s="79">
        <f t="shared" si="2"/>
        <v>3.7171149381122499E-3</v>
      </c>
      <c r="T145" s="79">
        <f>Q145/'סכום נכסי הקרן'!$C$41</f>
        <v>5.1660727146248789E-4</v>
      </c>
    </row>
    <row r="146" spans="1:20">
      <c r="A146" s="75" t="s">
        <v>608</v>
      </c>
      <c r="B146" s="54" t="s">
        <v>609</v>
      </c>
      <c r="C146" s="76" t="s">
        <v>120</v>
      </c>
      <c r="D146" s="76" t="s">
        <v>27</v>
      </c>
      <c r="E146" s="54" t="s">
        <v>607</v>
      </c>
      <c r="F146" s="76" t="s">
        <v>304</v>
      </c>
      <c r="G146" s="54" t="s">
        <v>593</v>
      </c>
      <c r="H146" s="54" t="s">
        <v>283</v>
      </c>
      <c r="I146" s="129" t="s">
        <v>3065</v>
      </c>
      <c r="J146" s="78">
        <v>4.720000000002667</v>
      </c>
      <c r="K146" s="76" t="s">
        <v>132</v>
      </c>
      <c r="L146" s="77">
        <v>3.0000000000000001E-3</v>
      </c>
      <c r="M146" s="77">
        <v>3.6000000000009885E-2</v>
      </c>
      <c r="N146" s="78">
        <v>854740.09218499984</v>
      </c>
      <c r="O146" s="86">
        <v>94.75</v>
      </c>
      <c r="P146" s="129" t="s">
        <v>3065</v>
      </c>
      <c r="Q146" s="78">
        <v>809.86624734700001</v>
      </c>
      <c r="R146" s="79">
        <v>2.0985825771678438E-3</v>
      </c>
      <c r="S146" s="79">
        <f t="shared" si="2"/>
        <v>1.8728538392620078E-3</v>
      </c>
      <c r="T146" s="79">
        <f>Q146/'סכום נכסי הקרן'!$C$41</f>
        <v>2.6029055540600373E-4</v>
      </c>
    </row>
    <row r="147" spans="1:20">
      <c r="A147" s="75" t="s">
        <v>610</v>
      </c>
      <c r="B147" s="54" t="s">
        <v>611</v>
      </c>
      <c r="C147" s="76" t="s">
        <v>120</v>
      </c>
      <c r="D147" s="76" t="s">
        <v>27</v>
      </c>
      <c r="E147" s="54" t="s">
        <v>607</v>
      </c>
      <c r="F147" s="76" t="s">
        <v>304</v>
      </c>
      <c r="G147" s="54" t="s">
        <v>593</v>
      </c>
      <c r="H147" s="54" t="s">
        <v>283</v>
      </c>
      <c r="I147" s="129" t="s">
        <v>3065</v>
      </c>
      <c r="J147" s="78">
        <v>3.2299999999995546</v>
      </c>
      <c r="K147" s="76" t="s">
        <v>132</v>
      </c>
      <c r="L147" s="77">
        <v>3.0000000000000001E-3</v>
      </c>
      <c r="M147" s="77">
        <v>3.3799999999998026E-2</v>
      </c>
      <c r="N147" s="78">
        <v>1241441.1033999999</v>
      </c>
      <c r="O147" s="86">
        <v>97.61</v>
      </c>
      <c r="P147" s="129" t="s">
        <v>3065</v>
      </c>
      <c r="Q147" s="78">
        <v>1211.770694498</v>
      </c>
      <c r="R147" s="79">
        <v>2.4408987483287453E-3</v>
      </c>
      <c r="S147" s="79">
        <f t="shared" si="2"/>
        <v>2.8022768017931473E-3</v>
      </c>
      <c r="T147" s="79">
        <f>Q147/'סכום נכסי הקרן'!$C$41</f>
        <v>3.8946241818182584E-4</v>
      </c>
    </row>
    <row r="148" spans="1:20">
      <c r="A148" s="75" t="s">
        <v>612</v>
      </c>
      <c r="B148" s="54" t="s">
        <v>613</v>
      </c>
      <c r="C148" s="76" t="s">
        <v>120</v>
      </c>
      <c r="D148" s="76" t="s">
        <v>27</v>
      </c>
      <c r="E148" s="54" t="s">
        <v>607</v>
      </c>
      <c r="F148" s="76" t="s">
        <v>304</v>
      </c>
      <c r="G148" s="54" t="s">
        <v>593</v>
      </c>
      <c r="H148" s="54" t="s">
        <v>283</v>
      </c>
      <c r="I148" s="129" t="s">
        <v>3065</v>
      </c>
      <c r="J148" s="78">
        <v>2.7400000000001756</v>
      </c>
      <c r="K148" s="76" t="s">
        <v>132</v>
      </c>
      <c r="L148" s="77">
        <v>3.0000000000000001E-3</v>
      </c>
      <c r="M148" s="77">
        <v>3.2599999999998248E-2</v>
      </c>
      <c r="N148" s="78">
        <v>477846.16680000001</v>
      </c>
      <c r="O148" s="86">
        <v>95.51</v>
      </c>
      <c r="P148" s="129" t="s">
        <v>3065</v>
      </c>
      <c r="Q148" s="78">
        <v>456.39086285799999</v>
      </c>
      <c r="R148" s="79">
        <v>1.3395177495584896E-3</v>
      </c>
      <c r="S148" s="79">
        <f t="shared" si="2"/>
        <v>1.0554253650003928E-3</v>
      </c>
      <c r="T148" s="79">
        <f>Q148/'סכום נכסי הקרן'!$C$41</f>
        <v>1.4668376607209665E-4</v>
      </c>
    </row>
    <row r="149" spans="1:20">
      <c r="A149" s="75" t="s">
        <v>614</v>
      </c>
      <c r="B149" s="54" t="s">
        <v>615</v>
      </c>
      <c r="C149" s="76" t="s">
        <v>120</v>
      </c>
      <c r="D149" s="76" t="s">
        <v>27</v>
      </c>
      <c r="E149" s="54" t="s">
        <v>616</v>
      </c>
      <c r="F149" s="76" t="s">
        <v>304</v>
      </c>
      <c r="G149" s="54" t="s">
        <v>617</v>
      </c>
      <c r="H149" s="129" t="s">
        <v>3065</v>
      </c>
      <c r="I149" s="129" t="s">
        <v>3065</v>
      </c>
      <c r="J149" s="78">
        <v>2.9900000000003724</v>
      </c>
      <c r="K149" s="76" t="s">
        <v>132</v>
      </c>
      <c r="L149" s="77">
        <v>1.9E-2</v>
      </c>
      <c r="M149" s="77">
        <v>3.3500000000005893E-2</v>
      </c>
      <c r="N149" s="78">
        <v>1071013.04</v>
      </c>
      <c r="O149" s="86">
        <v>103</v>
      </c>
      <c r="P149" s="129" t="s">
        <v>3065</v>
      </c>
      <c r="Q149" s="78">
        <v>1103.143396641</v>
      </c>
      <c r="R149" s="79">
        <v>1.9994499619329711E-3</v>
      </c>
      <c r="S149" s="79">
        <f t="shared" si="2"/>
        <v>2.5510710594787971E-3</v>
      </c>
      <c r="T149" s="79">
        <f>Q149/'סכום נכסי הקרן'!$C$41</f>
        <v>3.5454966587973217E-4</v>
      </c>
    </row>
    <row r="150" spans="1:20">
      <c r="A150" s="75" t="s">
        <v>618</v>
      </c>
      <c r="B150" s="54" t="s">
        <v>619</v>
      </c>
      <c r="C150" s="76" t="s">
        <v>120</v>
      </c>
      <c r="D150" s="76" t="s">
        <v>27</v>
      </c>
      <c r="E150" s="54" t="s">
        <v>620</v>
      </c>
      <c r="F150" s="76" t="s">
        <v>287</v>
      </c>
      <c r="G150" s="54" t="s">
        <v>617</v>
      </c>
      <c r="H150" s="129" t="s">
        <v>3065</v>
      </c>
      <c r="I150" s="129" t="s">
        <v>3065</v>
      </c>
      <c r="J150" s="78">
        <v>2.1000000000044383</v>
      </c>
      <c r="K150" s="76" t="s">
        <v>132</v>
      </c>
      <c r="L150" s="77">
        <v>1.6399999999999998E-2</v>
      </c>
      <c r="M150" s="77">
        <v>3.0300000000065767E-2</v>
      </c>
      <c r="N150" s="78">
        <v>227686.50634700002</v>
      </c>
      <c r="O150" s="86">
        <v>108.85</v>
      </c>
      <c r="P150" s="129" t="s">
        <v>3065</v>
      </c>
      <c r="Q150" s="78">
        <v>247.83675287900002</v>
      </c>
      <c r="R150" s="79">
        <v>9.0118725117154072E-4</v>
      </c>
      <c r="S150" s="79">
        <f t="shared" si="2"/>
        <v>5.7313416340067211E-4</v>
      </c>
      <c r="T150" s="79">
        <f>Q150/'סכום נכסי הקרן'!$C$41</f>
        <v>7.9654592678999825E-5</v>
      </c>
    </row>
    <row r="151" spans="1:20">
      <c r="A151" s="75" t="s">
        <v>621</v>
      </c>
      <c r="B151" s="54" t="s">
        <v>622</v>
      </c>
      <c r="C151" s="76" t="s">
        <v>120</v>
      </c>
      <c r="D151" s="76" t="s">
        <v>27</v>
      </c>
      <c r="E151" s="54" t="s">
        <v>623</v>
      </c>
      <c r="F151" s="76" t="s">
        <v>624</v>
      </c>
      <c r="G151" s="54" t="s">
        <v>617</v>
      </c>
      <c r="H151" s="129" t="s">
        <v>3065</v>
      </c>
      <c r="I151" s="129" t="s">
        <v>3065</v>
      </c>
      <c r="J151" s="78">
        <v>3.0199999999995852</v>
      </c>
      <c r="K151" s="76" t="s">
        <v>132</v>
      </c>
      <c r="L151" s="77">
        <v>1.4800000000000001E-2</v>
      </c>
      <c r="M151" s="77">
        <v>3.5099999999992873E-2</v>
      </c>
      <c r="N151" s="78">
        <v>1921142.7182229999</v>
      </c>
      <c r="O151" s="86">
        <v>102.99</v>
      </c>
      <c r="P151" s="129" t="s">
        <v>3065</v>
      </c>
      <c r="Q151" s="78">
        <v>1978.5849835910001</v>
      </c>
      <c r="R151" s="79">
        <v>2.3651115191247103E-3</v>
      </c>
      <c r="S151" s="79">
        <f t="shared" si="2"/>
        <v>4.5755709599746269E-3</v>
      </c>
      <c r="T151" s="79">
        <f>Q151/'סכום נכסי הקרן'!$C$41</f>
        <v>6.359160984717731E-4</v>
      </c>
    </row>
    <row r="152" spans="1:20">
      <c r="A152" s="75" t="s">
        <v>625</v>
      </c>
      <c r="B152" s="54" t="s">
        <v>626</v>
      </c>
      <c r="C152" s="76" t="s">
        <v>120</v>
      </c>
      <c r="D152" s="76" t="s">
        <v>27</v>
      </c>
      <c r="E152" s="54">
        <v>1154</v>
      </c>
      <c r="F152" s="76" t="s">
        <v>510</v>
      </c>
      <c r="G152" s="54" t="s">
        <v>617</v>
      </c>
      <c r="H152" s="129" t="s">
        <v>3065</v>
      </c>
      <c r="I152" s="129" t="s">
        <v>3065</v>
      </c>
      <c r="J152" s="78">
        <v>1</v>
      </c>
      <c r="K152" s="76" t="s">
        <v>132</v>
      </c>
      <c r="L152" s="77">
        <v>6.8000000000000005E-2</v>
      </c>
      <c r="M152" s="77">
        <v>0</v>
      </c>
      <c r="N152" s="78">
        <v>418197.92777900002</v>
      </c>
      <c r="O152" s="86">
        <v>22.77</v>
      </c>
      <c r="P152" s="129" t="s">
        <v>3065</v>
      </c>
      <c r="Q152" s="78">
        <v>95.223671002999993</v>
      </c>
      <c r="R152" s="79">
        <v>9.2084613932132034E-4</v>
      </c>
      <c r="S152" s="79">
        <f t="shared" si="2"/>
        <v>2.2020922394383756E-4</v>
      </c>
      <c r="T152" s="79">
        <f>Q152/'סכום נכסי הקרן'!$C$41</f>
        <v>3.0604834186341348E-5</v>
      </c>
    </row>
    <row r="153" spans="1:20">
      <c r="A153" s="130" t="s">
        <v>3065</v>
      </c>
      <c r="B153" s="129" t="s">
        <v>3065</v>
      </c>
      <c r="C153" s="129" t="s">
        <v>3065</v>
      </c>
      <c r="D153" s="129" t="s">
        <v>3065</v>
      </c>
      <c r="E153" s="129" t="s">
        <v>3065</v>
      </c>
      <c r="F153" s="129" t="s">
        <v>3065</v>
      </c>
      <c r="G153" s="129" t="s">
        <v>3065</v>
      </c>
      <c r="H153" s="129" t="s">
        <v>3065</v>
      </c>
      <c r="I153" s="129" t="s">
        <v>3065</v>
      </c>
      <c r="J153" s="129" t="s">
        <v>3065</v>
      </c>
      <c r="K153" s="129" t="s">
        <v>3065</v>
      </c>
      <c r="L153" s="129" t="s">
        <v>3065</v>
      </c>
      <c r="M153" s="129" t="s">
        <v>3065</v>
      </c>
      <c r="N153" s="129" t="s">
        <v>3065</v>
      </c>
      <c r="O153" s="129" t="s">
        <v>3065</v>
      </c>
      <c r="P153" s="129" t="s">
        <v>3065</v>
      </c>
      <c r="Q153" s="129" t="s">
        <v>3065</v>
      </c>
      <c r="R153" s="129" t="s">
        <v>3065</v>
      </c>
      <c r="S153" s="129" t="s">
        <v>3065</v>
      </c>
      <c r="T153" s="129" t="s">
        <v>3065</v>
      </c>
    </row>
    <row r="154" spans="1:20">
      <c r="A154" s="74" t="s">
        <v>48</v>
      </c>
      <c r="B154" s="128" t="s">
        <v>3065</v>
      </c>
      <c r="C154" s="128" t="s">
        <v>3065</v>
      </c>
      <c r="D154" s="128" t="s">
        <v>3065</v>
      </c>
      <c r="E154" s="128" t="s">
        <v>3065</v>
      </c>
      <c r="F154" s="128" t="s">
        <v>3065</v>
      </c>
      <c r="G154" s="128" t="s">
        <v>3065</v>
      </c>
      <c r="H154" s="128" t="s">
        <v>3065</v>
      </c>
      <c r="I154" s="128" t="s">
        <v>3065</v>
      </c>
      <c r="J154" s="72">
        <v>3.9783301734786871</v>
      </c>
      <c r="K154" s="128" t="s">
        <v>3065</v>
      </c>
      <c r="L154" s="128" t="s">
        <v>3065</v>
      </c>
      <c r="M154" s="71">
        <v>5.3107023699205919E-2</v>
      </c>
      <c r="N154" s="128" t="s">
        <v>3065</v>
      </c>
      <c r="O154" s="128" t="s">
        <v>3065</v>
      </c>
      <c r="P154" s="72">
        <f>SUM(P155:P213)</f>
        <v>375.588820806</v>
      </c>
      <c r="Q154" s="72">
        <v>38704.732613161003</v>
      </c>
      <c r="R154" s="128" t="s">
        <v>3065</v>
      </c>
      <c r="S154" s="73">
        <f t="shared" si="2"/>
        <v>8.9506517044794523E-2</v>
      </c>
      <c r="T154" s="73">
        <f>Q154/'סכום נכסי הקרן'!$C$41</f>
        <v>1.2439679245459374E-2</v>
      </c>
    </row>
    <row r="155" spans="1:20">
      <c r="A155" s="75" t="s">
        <v>627</v>
      </c>
      <c r="B155" s="54" t="s">
        <v>628</v>
      </c>
      <c r="C155" s="76" t="s">
        <v>120</v>
      </c>
      <c r="D155" s="76" t="s">
        <v>27</v>
      </c>
      <c r="E155" s="54" t="s">
        <v>629</v>
      </c>
      <c r="F155" s="76" t="s">
        <v>630</v>
      </c>
      <c r="G155" s="54" t="s">
        <v>282</v>
      </c>
      <c r="H155" s="54" t="s">
        <v>283</v>
      </c>
      <c r="I155" s="129" t="s">
        <v>3065</v>
      </c>
      <c r="J155" s="78">
        <v>0.8999996494887792</v>
      </c>
      <c r="K155" s="76" t="s">
        <v>132</v>
      </c>
      <c r="L155" s="77">
        <v>5.7000000000000002E-2</v>
      </c>
      <c r="M155" s="77">
        <v>4.6100012666702855E-2</v>
      </c>
      <c r="N155" s="78">
        <v>0.10896900000000001</v>
      </c>
      <c r="O155" s="86">
        <v>101.48</v>
      </c>
      <c r="P155" s="129" t="s">
        <v>3065</v>
      </c>
      <c r="Q155" s="78">
        <v>1.1052600000000001E-4</v>
      </c>
      <c r="R155" s="79">
        <v>7.0552736981191289E-10</v>
      </c>
      <c r="S155" s="79">
        <f t="shared" si="2"/>
        <v>2.5559658044321567E-10</v>
      </c>
      <c r="T155" s="79">
        <f>Q155/'סכום נכסי הקרן'!$C$41</f>
        <v>3.5522994100626464E-11</v>
      </c>
    </row>
    <row r="156" spans="1:20">
      <c r="A156" s="75" t="s">
        <v>631</v>
      </c>
      <c r="B156" s="54" t="s">
        <v>632</v>
      </c>
      <c r="C156" s="76" t="s">
        <v>120</v>
      </c>
      <c r="D156" s="76" t="s">
        <v>27</v>
      </c>
      <c r="E156" s="54" t="s">
        <v>339</v>
      </c>
      <c r="F156" s="76" t="s">
        <v>304</v>
      </c>
      <c r="G156" s="54" t="s">
        <v>325</v>
      </c>
      <c r="H156" s="54" t="s">
        <v>283</v>
      </c>
      <c r="I156" s="129" t="s">
        <v>3065</v>
      </c>
      <c r="J156" s="78">
        <v>5.6500000000007295</v>
      </c>
      <c r="K156" s="76" t="s">
        <v>132</v>
      </c>
      <c r="L156" s="77">
        <v>2.5499999999999998E-2</v>
      </c>
      <c r="M156" s="77">
        <v>5.0300000000005979E-2</v>
      </c>
      <c r="N156" s="78">
        <v>2278302.7731659999</v>
      </c>
      <c r="O156" s="86">
        <v>87.22</v>
      </c>
      <c r="P156" s="129" t="s">
        <v>3065</v>
      </c>
      <c r="Q156" s="78">
        <v>1987.297058527</v>
      </c>
      <c r="R156" s="79">
        <v>1.6716896697755524E-3</v>
      </c>
      <c r="S156" s="79">
        <f t="shared" si="2"/>
        <v>4.5957180435767355E-3</v>
      </c>
      <c r="T156" s="79">
        <f>Q156/'סכום נכסי הקרן'!$C$41</f>
        <v>6.3871615444553264E-4</v>
      </c>
    </row>
    <row r="157" spans="1:20">
      <c r="A157" s="75" t="s">
        <v>633</v>
      </c>
      <c r="B157" s="54" t="s">
        <v>634</v>
      </c>
      <c r="C157" s="76" t="s">
        <v>120</v>
      </c>
      <c r="D157" s="76" t="s">
        <v>27</v>
      </c>
      <c r="E157" s="54" t="s">
        <v>346</v>
      </c>
      <c r="F157" s="76" t="s">
        <v>347</v>
      </c>
      <c r="G157" s="54" t="s">
        <v>317</v>
      </c>
      <c r="H157" s="54" t="s">
        <v>130</v>
      </c>
      <c r="I157" s="129" t="s">
        <v>3065</v>
      </c>
      <c r="J157" s="78">
        <v>4.9900000000048834</v>
      </c>
      <c r="K157" s="76" t="s">
        <v>132</v>
      </c>
      <c r="L157" s="77">
        <v>1.9400000000000001E-2</v>
      </c>
      <c r="M157" s="77">
        <v>4.7100000000057332E-2</v>
      </c>
      <c r="N157" s="78">
        <v>269745.84240000002</v>
      </c>
      <c r="O157" s="86">
        <v>87.3</v>
      </c>
      <c r="P157" s="129" t="s">
        <v>3065</v>
      </c>
      <c r="Q157" s="78">
        <v>235.48812041500003</v>
      </c>
      <c r="R157" s="79">
        <v>4.3973642566731279E-4</v>
      </c>
      <c r="S157" s="79">
        <f t="shared" si="2"/>
        <v>5.4457736924410738E-4</v>
      </c>
      <c r="T157" s="79">
        <f>Q157/'סכום נכסי הקרן'!$C$41</f>
        <v>7.5685749165532634E-5</v>
      </c>
    </row>
    <row r="158" spans="1:20">
      <c r="A158" s="75" t="s">
        <v>635</v>
      </c>
      <c r="B158" s="54" t="s">
        <v>636</v>
      </c>
      <c r="C158" s="76" t="s">
        <v>120</v>
      </c>
      <c r="D158" s="76" t="s">
        <v>27</v>
      </c>
      <c r="E158" s="54" t="s">
        <v>637</v>
      </c>
      <c r="F158" s="76" t="s">
        <v>347</v>
      </c>
      <c r="G158" s="54" t="s">
        <v>317</v>
      </c>
      <c r="H158" s="54" t="s">
        <v>130</v>
      </c>
      <c r="I158" s="129" t="s">
        <v>3065</v>
      </c>
      <c r="J158" s="78">
        <v>5.4800000000451625</v>
      </c>
      <c r="K158" s="76" t="s">
        <v>132</v>
      </c>
      <c r="L158" s="77">
        <v>1.95E-2</v>
      </c>
      <c r="M158" s="77">
        <v>4.8600000000025088E-2</v>
      </c>
      <c r="N158" s="78">
        <v>18681.130628999999</v>
      </c>
      <c r="O158" s="86">
        <v>85.34</v>
      </c>
      <c r="P158" s="129" t="s">
        <v>3065</v>
      </c>
      <c r="Q158" s="78">
        <v>15.942476186</v>
      </c>
      <c r="R158" s="79">
        <v>1.7068183655134825E-5</v>
      </c>
      <c r="S158" s="79">
        <f t="shared" si="2"/>
        <v>3.6867727022953868E-5</v>
      </c>
      <c r="T158" s="79">
        <f>Q158/'סכום נכסי הקרן'!$C$41</f>
        <v>5.1239028600026766E-6</v>
      </c>
    </row>
    <row r="159" spans="1:20">
      <c r="A159" s="75" t="s">
        <v>638</v>
      </c>
      <c r="B159" s="54" t="s">
        <v>639</v>
      </c>
      <c r="C159" s="76" t="s">
        <v>120</v>
      </c>
      <c r="D159" s="76" t="s">
        <v>27</v>
      </c>
      <c r="E159" s="54" t="s">
        <v>640</v>
      </c>
      <c r="F159" s="76" t="s">
        <v>304</v>
      </c>
      <c r="G159" s="54" t="s">
        <v>325</v>
      </c>
      <c r="H159" s="54" t="s">
        <v>283</v>
      </c>
      <c r="I159" s="129" t="s">
        <v>3065</v>
      </c>
      <c r="J159" s="78">
        <v>0.81000000000112293</v>
      </c>
      <c r="K159" s="76" t="s">
        <v>132</v>
      </c>
      <c r="L159" s="77">
        <v>2.5499999999999998E-2</v>
      </c>
      <c r="M159" s="77">
        <v>4.4300000000069908E-2</v>
      </c>
      <c r="N159" s="78">
        <v>280054.95018099999</v>
      </c>
      <c r="O159" s="86">
        <v>98.58</v>
      </c>
      <c r="P159" s="129" t="s">
        <v>3065</v>
      </c>
      <c r="Q159" s="78">
        <v>276.07816994900003</v>
      </c>
      <c r="R159" s="79">
        <v>1.3910658946822037E-3</v>
      </c>
      <c r="S159" s="79">
        <f t="shared" si="2"/>
        <v>6.3844377046111639E-4</v>
      </c>
      <c r="T159" s="79">
        <f>Q159/'סכום נכסי הקרן'!$C$41</f>
        <v>8.8731368206667008E-5</v>
      </c>
    </row>
    <row r="160" spans="1:20">
      <c r="A160" s="75" t="s">
        <v>641</v>
      </c>
      <c r="B160" s="54" t="s">
        <v>642</v>
      </c>
      <c r="C160" s="76" t="s">
        <v>120</v>
      </c>
      <c r="D160" s="76" t="s">
        <v>27</v>
      </c>
      <c r="E160" s="54" t="s">
        <v>417</v>
      </c>
      <c r="F160" s="76" t="s">
        <v>128</v>
      </c>
      <c r="G160" s="54" t="s">
        <v>325</v>
      </c>
      <c r="H160" s="54" t="s">
        <v>283</v>
      </c>
      <c r="I160" s="129" t="s">
        <v>3065</v>
      </c>
      <c r="J160" s="78">
        <v>3.6299999999959165</v>
      </c>
      <c r="K160" s="76" t="s">
        <v>132</v>
      </c>
      <c r="L160" s="77">
        <v>4.5599999999999995E-2</v>
      </c>
      <c r="M160" s="77">
        <v>5.0899999999948674E-2</v>
      </c>
      <c r="N160" s="78">
        <v>541539.80576400005</v>
      </c>
      <c r="O160" s="86">
        <v>98.58</v>
      </c>
      <c r="P160" s="129" t="s">
        <v>3065</v>
      </c>
      <c r="Q160" s="78">
        <v>533.84992248599997</v>
      </c>
      <c r="R160" s="79">
        <v>1.0491478493645091E-3</v>
      </c>
      <c r="S160" s="79">
        <f t="shared" si="2"/>
        <v>1.2345530884796097E-3</v>
      </c>
      <c r="T160" s="79">
        <f>Q160/'סכום נכסי הקרן'!$C$41</f>
        <v>1.7157906417576018E-4</v>
      </c>
    </row>
    <row r="161" spans="1:20">
      <c r="A161" s="75" t="s">
        <v>643</v>
      </c>
      <c r="B161" s="54" t="s">
        <v>644</v>
      </c>
      <c r="C161" s="76" t="s">
        <v>120</v>
      </c>
      <c r="D161" s="76" t="s">
        <v>27</v>
      </c>
      <c r="E161" s="54" t="s">
        <v>427</v>
      </c>
      <c r="F161" s="76" t="s">
        <v>155</v>
      </c>
      <c r="G161" s="54" t="s">
        <v>428</v>
      </c>
      <c r="H161" s="54" t="s">
        <v>130</v>
      </c>
      <c r="I161" s="129" t="s">
        <v>3065</v>
      </c>
      <c r="J161" s="78">
        <v>8.52</v>
      </c>
      <c r="K161" s="76" t="s">
        <v>132</v>
      </c>
      <c r="L161" s="77">
        <v>2.7900000000000001E-2</v>
      </c>
      <c r="M161" s="77">
        <v>5.0099999999994503E-2</v>
      </c>
      <c r="N161" s="78">
        <v>544846.75</v>
      </c>
      <c r="O161" s="86">
        <v>83.51</v>
      </c>
      <c r="P161" s="129" t="s">
        <v>3065</v>
      </c>
      <c r="Q161" s="78">
        <v>455.00152092500002</v>
      </c>
      <c r="R161" s="79">
        <v>1.2669676076644033E-3</v>
      </c>
      <c r="S161" s="79">
        <f t="shared" si="2"/>
        <v>1.0522124463464909E-3</v>
      </c>
      <c r="T161" s="79">
        <f>Q161/'סכום נכסי הקרן'!$C$41</f>
        <v>1.4623723235795055E-4</v>
      </c>
    </row>
    <row r="162" spans="1:20">
      <c r="A162" s="75" t="s">
        <v>645</v>
      </c>
      <c r="B162" s="54" t="s">
        <v>646</v>
      </c>
      <c r="C162" s="76" t="s">
        <v>120</v>
      </c>
      <c r="D162" s="76" t="s">
        <v>27</v>
      </c>
      <c r="E162" s="54" t="s">
        <v>647</v>
      </c>
      <c r="F162" s="76" t="s">
        <v>129</v>
      </c>
      <c r="G162" s="54" t="s">
        <v>428</v>
      </c>
      <c r="H162" s="54" t="s">
        <v>130</v>
      </c>
      <c r="I162" s="129" t="s">
        <v>3065</v>
      </c>
      <c r="J162" s="78">
        <v>1.2999999999993248</v>
      </c>
      <c r="K162" s="76" t="s">
        <v>132</v>
      </c>
      <c r="L162" s="77">
        <v>6.0999999999999999E-2</v>
      </c>
      <c r="M162" s="77">
        <v>5.9899999999978554E-2</v>
      </c>
      <c r="N162" s="78">
        <v>1167528.75</v>
      </c>
      <c r="O162" s="86">
        <v>101.47</v>
      </c>
      <c r="P162" s="129" t="s">
        <v>3065</v>
      </c>
      <c r="Q162" s="78">
        <v>1184.6914355460001</v>
      </c>
      <c r="R162" s="79">
        <v>3.0308889956127826E-3</v>
      </c>
      <c r="S162" s="79">
        <f t="shared" si="2"/>
        <v>2.739654740114741E-3</v>
      </c>
      <c r="T162" s="79">
        <f>Q162/'סכום נכסי הקרן'!$C$41</f>
        <v>3.8075915961821881E-4</v>
      </c>
    </row>
    <row r="163" spans="1:20">
      <c r="A163" s="75" t="s">
        <v>648</v>
      </c>
      <c r="B163" s="54" t="s">
        <v>649</v>
      </c>
      <c r="C163" s="76" t="s">
        <v>120</v>
      </c>
      <c r="D163" s="76" t="s">
        <v>27</v>
      </c>
      <c r="E163" s="54" t="s">
        <v>461</v>
      </c>
      <c r="F163" s="76" t="s">
        <v>347</v>
      </c>
      <c r="G163" s="54" t="s">
        <v>428</v>
      </c>
      <c r="H163" s="54" t="s">
        <v>130</v>
      </c>
      <c r="I163" s="129" t="s">
        <v>3065</v>
      </c>
      <c r="J163" s="78">
        <v>7.0799999999998837</v>
      </c>
      <c r="K163" s="76" t="s">
        <v>132</v>
      </c>
      <c r="L163" s="77">
        <v>3.0499999999999999E-2</v>
      </c>
      <c r="M163" s="77">
        <v>5.1699999999990268E-2</v>
      </c>
      <c r="N163" s="78">
        <v>794898.93538399995</v>
      </c>
      <c r="O163" s="86">
        <v>86.63</v>
      </c>
      <c r="P163" s="129" t="s">
        <v>3065</v>
      </c>
      <c r="Q163" s="78">
        <v>688.62094775100002</v>
      </c>
      <c r="R163" s="79">
        <v>1.1644081386861902E-3</v>
      </c>
      <c r="S163" s="79">
        <f t="shared" si="2"/>
        <v>1.5924683736561703E-3</v>
      </c>
      <c r="T163" s="79">
        <f>Q163/'סכום נכסי הקרן'!$C$41</f>
        <v>2.2132238445729126E-4</v>
      </c>
    </row>
    <row r="164" spans="1:20">
      <c r="A164" s="75" t="s">
        <v>650</v>
      </c>
      <c r="B164" s="54" t="s">
        <v>651</v>
      </c>
      <c r="C164" s="76" t="s">
        <v>120</v>
      </c>
      <c r="D164" s="76" t="s">
        <v>27</v>
      </c>
      <c r="E164" s="54" t="s">
        <v>461</v>
      </c>
      <c r="F164" s="76" t="s">
        <v>347</v>
      </c>
      <c r="G164" s="54" t="s">
        <v>428</v>
      </c>
      <c r="H164" s="54" t="s">
        <v>130</v>
      </c>
      <c r="I164" s="129" t="s">
        <v>3065</v>
      </c>
      <c r="J164" s="78">
        <v>2.4199999999977857</v>
      </c>
      <c r="K164" s="76" t="s">
        <v>132</v>
      </c>
      <c r="L164" s="77">
        <v>2.9100000000000001E-2</v>
      </c>
      <c r="M164" s="77">
        <v>4.2699999999954913E-2</v>
      </c>
      <c r="N164" s="78">
        <v>382097.16514699993</v>
      </c>
      <c r="O164" s="86">
        <v>96.93</v>
      </c>
      <c r="P164" s="129" t="s">
        <v>3065</v>
      </c>
      <c r="Q164" s="78">
        <v>370.36678212099997</v>
      </c>
      <c r="R164" s="79">
        <v>6.3682860857833322E-4</v>
      </c>
      <c r="S164" s="79">
        <f t="shared" si="2"/>
        <v>8.5649062681979898E-4</v>
      </c>
      <c r="T164" s="79">
        <f>Q164/'סכום נכסי הקרן'!$C$41</f>
        <v>1.1903567501178264E-4</v>
      </c>
    </row>
    <row r="165" spans="1:20">
      <c r="A165" s="75" t="s">
        <v>652</v>
      </c>
      <c r="B165" s="54" t="s">
        <v>653</v>
      </c>
      <c r="C165" s="76" t="s">
        <v>120</v>
      </c>
      <c r="D165" s="76" t="s">
        <v>27</v>
      </c>
      <c r="E165" s="54" t="s">
        <v>461</v>
      </c>
      <c r="F165" s="76" t="s">
        <v>347</v>
      </c>
      <c r="G165" s="54" t="s">
        <v>428</v>
      </c>
      <c r="H165" s="54" t="s">
        <v>130</v>
      </c>
      <c r="I165" s="129" t="s">
        <v>3065</v>
      </c>
      <c r="J165" s="78">
        <v>6.3099999999977339</v>
      </c>
      <c r="K165" s="76" t="s">
        <v>132</v>
      </c>
      <c r="L165" s="77">
        <v>3.0499999999999999E-2</v>
      </c>
      <c r="M165" s="77">
        <v>5.0599999999981667E-2</v>
      </c>
      <c r="N165" s="78">
        <v>1303937.998932</v>
      </c>
      <c r="O165" s="86">
        <v>88.63</v>
      </c>
      <c r="P165" s="129" t="s">
        <v>3065</v>
      </c>
      <c r="Q165" s="78">
        <v>1155.680248402</v>
      </c>
      <c r="R165" s="79">
        <v>1.7889820070231858E-3</v>
      </c>
      <c r="S165" s="79">
        <f t="shared" si="2"/>
        <v>2.6725650035043088E-3</v>
      </c>
      <c r="T165" s="79">
        <f>Q165/'סכום נכסי הקרן'!$C$41</f>
        <v>3.7143498042265861E-4</v>
      </c>
    </row>
    <row r="166" spans="1:20">
      <c r="A166" s="75" t="s">
        <v>654</v>
      </c>
      <c r="B166" s="54" t="s">
        <v>655</v>
      </c>
      <c r="C166" s="76" t="s">
        <v>120</v>
      </c>
      <c r="D166" s="76" t="s">
        <v>27</v>
      </c>
      <c r="E166" s="54" t="s">
        <v>461</v>
      </c>
      <c r="F166" s="76" t="s">
        <v>347</v>
      </c>
      <c r="G166" s="54" t="s">
        <v>428</v>
      </c>
      <c r="H166" s="54" t="s">
        <v>130</v>
      </c>
      <c r="I166" s="129" t="s">
        <v>3065</v>
      </c>
      <c r="J166" s="78">
        <v>7.95</v>
      </c>
      <c r="K166" s="76" t="s">
        <v>132</v>
      </c>
      <c r="L166" s="77">
        <v>2.63E-2</v>
      </c>
      <c r="M166" s="77">
        <v>5.2400000000000002E-2</v>
      </c>
      <c r="N166" s="78">
        <v>1401034.5</v>
      </c>
      <c r="O166" s="86">
        <v>81.86</v>
      </c>
      <c r="P166" s="129" t="s">
        <v>3065</v>
      </c>
      <c r="Q166" s="78">
        <v>1146.8868416999999</v>
      </c>
      <c r="R166" s="79">
        <v>2.0196780415515821E-3</v>
      </c>
      <c r="S166" s="79">
        <f t="shared" si="2"/>
        <v>2.652229836362843E-3</v>
      </c>
      <c r="T166" s="79">
        <f>Q166/'סכום נכסי הקרן'!$C$41</f>
        <v>3.6860878446515037E-4</v>
      </c>
    </row>
    <row r="167" spans="1:20">
      <c r="A167" s="75" t="s">
        <v>656</v>
      </c>
      <c r="B167" s="54" t="s">
        <v>657</v>
      </c>
      <c r="C167" s="76" t="s">
        <v>120</v>
      </c>
      <c r="D167" s="76" t="s">
        <v>27</v>
      </c>
      <c r="E167" s="54" t="s">
        <v>658</v>
      </c>
      <c r="F167" s="76" t="s">
        <v>347</v>
      </c>
      <c r="G167" s="54" t="s">
        <v>424</v>
      </c>
      <c r="H167" s="54" t="s">
        <v>283</v>
      </c>
      <c r="I167" s="129" t="s">
        <v>3065</v>
      </c>
      <c r="J167" s="78">
        <v>3.7300000000015867</v>
      </c>
      <c r="K167" s="76" t="s">
        <v>132</v>
      </c>
      <c r="L167" s="77">
        <v>4.7E-2</v>
      </c>
      <c r="M167" s="77">
        <v>4.540000000000826E-2</v>
      </c>
      <c r="N167" s="78">
        <v>716084.3</v>
      </c>
      <c r="O167" s="86">
        <v>104.73</v>
      </c>
      <c r="P167" s="129" t="s">
        <v>3065</v>
      </c>
      <c r="Q167" s="78">
        <v>749.9550971970001</v>
      </c>
      <c r="R167" s="79">
        <v>7.9644566789011237E-4</v>
      </c>
      <c r="S167" s="79">
        <f t="shared" si="2"/>
        <v>1.7343064829045895E-3</v>
      </c>
      <c r="T167" s="79">
        <f>Q167/'סכום נכסי הקרן'!$C$41</f>
        <v>2.4103514551746899E-4</v>
      </c>
    </row>
    <row r="168" spans="1:20">
      <c r="A168" s="75" t="s">
        <v>659</v>
      </c>
      <c r="B168" s="54" t="s">
        <v>660</v>
      </c>
      <c r="C168" s="76" t="s">
        <v>120</v>
      </c>
      <c r="D168" s="76" t="s">
        <v>27</v>
      </c>
      <c r="E168" s="54" t="s">
        <v>468</v>
      </c>
      <c r="F168" s="76" t="s">
        <v>347</v>
      </c>
      <c r="G168" s="54" t="s">
        <v>428</v>
      </c>
      <c r="H168" s="54" t="s">
        <v>130</v>
      </c>
      <c r="I168" s="129" t="s">
        <v>3065</v>
      </c>
      <c r="J168" s="78">
        <v>5.7199999999993727</v>
      </c>
      <c r="K168" s="76" t="s">
        <v>132</v>
      </c>
      <c r="L168" s="77">
        <v>2.64E-2</v>
      </c>
      <c r="M168" s="77">
        <v>4.949999999999477E-2</v>
      </c>
      <c r="N168" s="78">
        <v>2156388.6755849998</v>
      </c>
      <c r="O168" s="86">
        <v>88.65</v>
      </c>
      <c r="P168" s="129" t="s">
        <v>3065</v>
      </c>
      <c r="Q168" s="78">
        <v>1911.6385609599999</v>
      </c>
      <c r="R168" s="79">
        <v>1.3179472196019194E-3</v>
      </c>
      <c r="S168" s="79">
        <f t="shared" si="2"/>
        <v>4.4207542046646548E-3</v>
      </c>
      <c r="T168" s="79">
        <f>Q168/'סכום נכסי הקרן'!$C$41</f>
        <v>6.1439955597336496E-4</v>
      </c>
    </row>
    <row r="169" spans="1:20">
      <c r="A169" s="75" t="s">
        <v>661</v>
      </c>
      <c r="B169" s="54" t="s">
        <v>662</v>
      </c>
      <c r="C169" s="76" t="s">
        <v>120</v>
      </c>
      <c r="D169" s="76" t="s">
        <v>27</v>
      </c>
      <c r="E169" s="54" t="s">
        <v>468</v>
      </c>
      <c r="F169" s="76" t="s">
        <v>347</v>
      </c>
      <c r="G169" s="54" t="s">
        <v>428</v>
      </c>
      <c r="H169" s="54" t="s">
        <v>130</v>
      </c>
      <c r="I169" s="129" t="s">
        <v>3065</v>
      </c>
      <c r="J169" s="78">
        <v>7.3499999999983574</v>
      </c>
      <c r="K169" s="76" t="s">
        <v>132</v>
      </c>
      <c r="L169" s="77">
        <v>2.5000000000000001E-2</v>
      </c>
      <c r="M169" s="77">
        <v>5.2799999999994372E-2</v>
      </c>
      <c r="N169" s="78">
        <v>1290258.3759089999</v>
      </c>
      <c r="O169" s="86">
        <v>82.64</v>
      </c>
      <c r="P169" s="129" t="s">
        <v>3065</v>
      </c>
      <c r="Q169" s="78">
        <v>1066.2695218450001</v>
      </c>
      <c r="R169" s="79">
        <v>9.6746597658810664E-4</v>
      </c>
      <c r="S169" s="79">
        <f t="shared" si="2"/>
        <v>2.4657984873641013E-3</v>
      </c>
      <c r="T169" s="79">
        <f>Q169/'סכום נכסי הקרן'!$C$41</f>
        <v>3.4269842330472228E-4</v>
      </c>
    </row>
    <row r="170" spans="1:20">
      <c r="A170" s="75" t="s">
        <v>663</v>
      </c>
      <c r="B170" s="54" t="s">
        <v>664</v>
      </c>
      <c r="C170" s="76" t="s">
        <v>120</v>
      </c>
      <c r="D170" s="76" t="s">
        <v>27</v>
      </c>
      <c r="E170" s="54" t="s">
        <v>665</v>
      </c>
      <c r="F170" s="76" t="s">
        <v>347</v>
      </c>
      <c r="G170" s="54" t="s">
        <v>428</v>
      </c>
      <c r="H170" s="54" t="s">
        <v>130</v>
      </c>
      <c r="I170" s="129" t="s">
        <v>3065</v>
      </c>
      <c r="J170" s="78">
        <v>5.0399999999989511</v>
      </c>
      <c r="K170" s="76" t="s">
        <v>132</v>
      </c>
      <c r="L170" s="77">
        <v>3.4300000000000004E-2</v>
      </c>
      <c r="M170" s="77">
        <v>4.6699999999986641E-2</v>
      </c>
      <c r="N170" s="78">
        <v>849584.40976199997</v>
      </c>
      <c r="O170" s="86">
        <v>94.3</v>
      </c>
      <c r="P170" s="129" t="s">
        <v>3065</v>
      </c>
      <c r="Q170" s="78">
        <v>801.15809842099998</v>
      </c>
      <c r="R170" s="79">
        <v>2.7957891594116097E-3</v>
      </c>
      <c r="S170" s="79">
        <f t="shared" si="2"/>
        <v>1.8527158347429276E-3</v>
      </c>
      <c r="T170" s="79">
        <f>Q170/'סכום נכסי הקרן'!$C$41</f>
        <v>2.5749176124964529E-4</v>
      </c>
    </row>
    <row r="171" spans="1:20">
      <c r="A171" s="75" t="s">
        <v>666</v>
      </c>
      <c r="B171" s="54" t="s">
        <v>667</v>
      </c>
      <c r="C171" s="76" t="s">
        <v>120</v>
      </c>
      <c r="D171" s="76" t="s">
        <v>27</v>
      </c>
      <c r="E171" s="54" t="s">
        <v>665</v>
      </c>
      <c r="F171" s="76" t="s">
        <v>347</v>
      </c>
      <c r="G171" s="54" t="s">
        <v>428</v>
      </c>
      <c r="H171" s="54" t="s">
        <v>130</v>
      </c>
      <c r="I171" s="129" t="s">
        <v>3065</v>
      </c>
      <c r="J171" s="78">
        <v>6.3199999999960896</v>
      </c>
      <c r="K171" s="76" t="s">
        <v>132</v>
      </c>
      <c r="L171" s="77">
        <v>2.98E-2</v>
      </c>
      <c r="M171" s="77">
        <v>4.939999999996475E-2</v>
      </c>
      <c r="N171" s="78">
        <v>760279.15495</v>
      </c>
      <c r="O171" s="86">
        <v>88.82</v>
      </c>
      <c r="P171" s="129" t="s">
        <v>3065</v>
      </c>
      <c r="Q171" s="78">
        <v>675.27994542700003</v>
      </c>
      <c r="R171" s="79">
        <v>1.9368088556609912E-3</v>
      </c>
      <c r="S171" s="79">
        <f t="shared" si="2"/>
        <v>1.5616166774607106E-3</v>
      </c>
      <c r="T171" s="79">
        <f>Q171/'סכום נכסי הקרן'!$C$41</f>
        <v>2.1703459383018184E-4</v>
      </c>
    </row>
    <row r="172" spans="1:20">
      <c r="A172" s="75" t="s">
        <v>668</v>
      </c>
      <c r="B172" s="54" t="s">
        <v>669</v>
      </c>
      <c r="C172" s="76" t="s">
        <v>120</v>
      </c>
      <c r="D172" s="76" t="s">
        <v>27</v>
      </c>
      <c r="E172" s="54" t="s">
        <v>489</v>
      </c>
      <c r="F172" s="76" t="s">
        <v>347</v>
      </c>
      <c r="G172" s="54" t="s">
        <v>428</v>
      </c>
      <c r="H172" s="54" t="s">
        <v>130</v>
      </c>
      <c r="I172" s="129" t="s">
        <v>3065</v>
      </c>
      <c r="J172" s="78">
        <v>2.5399999999984804</v>
      </c>
      <c r="K172" s="76" t="s">
        <v>132</v>
      </c>
      <c r="L172" s="77">
        <v>3.3000000000000002E-2</v>
      </c>
      <c r="M172" s="77">
        <v>4.2599999999986086E-2</v>
      </c>
      <c r="N172" s="78">
        <v>625993.99885700003</v>
      </c>
      <c r="O172" s="86">
        <v>98.82</v>
      </c>
      <c r="P172" s="129" t="s">
        <v>3065</v>
      </c>
      <c r="Q172" s="78">
        <v>618.60726971100007</v>
      </c>
      <c r="R172" s="79">
        <v>2.0301739897095787E-3</v>
      </c>
      <c r="S172" s="79">
        <f t="shared" si="2"/>
        <v>1.4305584457543533E-3</v>
      </c>
      <c r="T172" s="79">
        <f>Q172/'סכום נכסי הקרן'!$C$41</f>
        <v>1.9882002779932772E-4</v>
      </c>
    </row>
    <row r="173" spans="1:20">
      <c r="A173" s="75" t="s">
        <v>670</v>
      </c>
      <c r="B173" s="54" t="s">
        <v>671</v>
      </c>
      <c r="C173" s="76" t="s">
        <v>120</v>
      </c>
      <c r="D173" s="76" t="s">
        <v>27</v>
      </c>
      <c r="E173" s="54" t="s">
        <v>489</v>
      </c>
      <c r="F173" s="76" t="s">
        <v>347</v>
      </c>
      <c r="G173" s="54" t="s">
        <v>428</v>
      </c>
      <c r="H173" s="54" t="s">
        <v>130</v>
      </c>
      <c r="I173" s="129" t="s">
        <v>3065</v>
      </c>
      <c r="J173" s="78">
        <v>4.9699999999982678</v>
      </c>
      <c r="K173" s="76" t="s">
        <v>132</v>
      </c>
      <c r="L173" s="77">
        <v>2.6200000000000001E-2</v>
      </c>
      <c r="M173" s="77">
        <v>4.7099999999987208E-2</v>
      </c>
      <c r="N173" s="78">
        <v>1066510.457592</v>
      </c>
      <c r="O173" s="86">
        <v>90.92</v>
      </c>
      <c r="P173" s="129" t="s">
        <v>3065</v>
      </c>
      <c r="Q173" s="78">
        <v>969.67127254399998</v>
      </c>
      <c r="R173" s="79">
        <v>8.2460384810737299E-4</v>
      </c>
      <c r="S173" s="79">
        <f t="shared" si="2"/>
        <v>2.2424104863676222E-3</v>
      </c>
      <c r="T173" s="79">
        <f>Q173/'סכום נכסי הקרן'!$C$41</f>
        <v>3.116518004282021E-4</v>
      </c>
    </row>
    <row r="174" spans="1:20">
      <c r="A174" s="75" t="s">
        <v>672</v>
      </c>
      <c r="B174" s="54" t="s">
        <v>673</v>
      </c>
      <c r="C174" s="76" t="s">
        <v>120</v>
      </c>
      <c r="D174" s="76" t="s">
        <v>27</v>
      </c>
      <c r="E174" s="54" t="s">
        <v>674</v>
      </c>
      <c r="F174" s="76" t="s">
        <v>127</v>
      </c>
      <c r="G174" s="54" t="s">
        <v>424</v>
      </c>
      <c r="H174" s="54" t="s">
        <v>283</v>
      </c>
      <c r="I174" s="129" t="s">
        <v>3065</v>
      </c>
      <c r="J174" s="78">
        <v>1.3699999999994075</v>
      </c>
      <c r="K174" s="76" t="s">
        <v>132</v>
      </c>
      <c r="L174" s="77">
        <v>2.75E-2</v>
      </c>
      <c r="M174" s="77">
        <v>4.9399999999943003E-2</v>
      </c>
      <c r="N174" s="78">
        <v>361414.58247999998</v>
      </c>
      <c r="O174" s="86">
        <v>98.05</v>
      </c>
      <c r="P174" s="129" t="s">
        <v>3065</v>
      </c>
      <c r="Q174" s="78">
        <v>354.36698603299999</v>
      </c>
      <c r="R174" s="79">
        <v>1.3386335545200836E-3</v>
      </c>
      <c r="S174" s="79">
        <f t="shared" si="2"/>
        <v>8.1949034482387462E-4</v>
      </c>
      <c r="T174" s="79">
        <f>Q174/'סכום נכסי הקרן'!$C$41</f>
        <v>1.1389334956758625E-4</v>
      </c>
    </row>
    <row r="175" spans="1:20">
      <c r="A175" s="75" t="s">
        <v>675</v>
      </c>
      <c r="B175" s="54" t="s">
        <v>676</v>
      </c>
      <c r="C175" s="76" t="s">
        <v>120</v>
      </c>
      <c r="D175" s="76" t="s">
        <v>27</v>
      </c>
      <c r="E175" s="54" t="s">
        <v>674</v>
      </c>
      <c r="F175" s="76" t="s">
        <v>127</v>
      </c>
      <c r="G175" s="54" t="s">
        <v>424</v>
      </c>
      <c r="H175" s="54" t="s">
        <v>283</v>
      </c>
      <c r="I175" s="129" t="s">
        <v>3065</v>
      </c>
      <c r="J175" s="78">
        <v>0.28999999999837212</v>
      </c>
      <c r="K175" s="76" t="s">
        <v>132</v>
      </c>
      <c r="L175" s="77">
        <v>2.4E-2</v>
      </c>
      <c r="M175" s="77">
        <v>5.6600000000206194E-2</v>
      </c>
      <c r="N175" s="78">
        <v>37121.798904000003</v>
      </c>
      <c r="O175" s="86">
        <v>99.29</v>
      </c>
      <c r="P175" s="129" t="s">
        <v>3065</v>
      </c>
      <c r="Q175" s="78">
        <v>36.858234113999998</v>
      </c>
      <c r="R175" s="79">
        <v>7.9024824096328298E-4</v>
      </c>
      <c r="S175" s="79">
        <f t="shared" si="2"/>
        <v>8.5236402300941646E-5</v>
      </c>
      <c r="T175" s="79">
        <f>Q175/'סכום נכסי הקרן'!$C$41</f>
        <v>1.1846215668631189E-5</v>
      </c>
    </row>
    <row r="176" spans="1:20">
      <c r="A176" s="75" t="s">
        <v>677</v>
      </c>
      <c r="B176" s="54" t="s">
        <v>678</v>
      </c>
      <c r="C176" s="76" t="s">
        <v>120</v>
      </c>
      <c r="D176" s="76" t="s">
        <v>27</v>
      </c>
      <c r="E176" s="54" t="s">
        <v>674</v>
      </c>
      <c r="F176" s="76" t="s">
        <v>127</v>
      </c>
      <c r="G176" s="54" t="s">
        <v>424</v>
      </c>
      <c r="H176" s="54" t="s">
        <v>283</v>
      </c>
      <c r="I176" s="129" t="s">
        <v>3065</v>
      </c>
      <c r="J176" s="78">
        <v>2.2899999999996137</v>
      </c>
      <c r="K176" s="76" t="s">
        <v>132</v>
      </c>
      <c r="L176" s="77">
        <v>2.3E-2</v>
      </c>
      <c r="M176" s="77">
        <v>4.950000000000214E-2</v>
      </c>
      <c r="N176" s="78">
        <v>490607.37310199998</v>
      </c>
      <c r="O176" s="86">
        <v>95.03</v>
      </c>
      <c r="P176" s="129" t="s">
        <v>3065</v>
      </c>
      <c r="Q176" s="78">
        <v>466.224175742</v>
      </c>
      <c r="R176" s="79">
        <v>5.8432637620460569E-4</v>
      </c>
      <c r="S176" s="79">
        <f t="shared" si="2"/>
        <v>1.0781653641641969E-3</v>
      </c>
      <c r="T176" s="79">
        <f>Q176/'סכום נכסי הקרן'!$C$41</f>
        <v>1.4984418729034344E-4</v>
      </c>
    </row>
    <row r="177" spans="1:20">
      <c r="A177" s="75" t="s">
        <v>679</v>
      </c>
      <c r="B177" s="54" t="s">
        <v>680</v>
      </c>
      <c r="C177" s="76" t="s">
        <v>120</v>
      </c>
      <c r="D177" s="76" t="s">
        <v>27</v>
      </c>
      <c r="E177" s="54" t="s">
        <v>674</v>
      </c>
      <c r="F177" s="76" t="s">
        <v>127</v>
      </c>
      <c r="G177" s="54" t="s">
        <v>424</v>
      </c>
      <c r="H177" s="54" t="s">
        <v>283</v>
      </c>
      <c r="I177" s="129" t="s">
        <v>3065</v>
      </c>
      <c r="J177" s="78">
        <v>2.3700000000012169</v>
      </c>
      <c r="K177" s="76" t="s">
        <v>132</v>
      </c>
      <c r="L177" s="77">
        <v>2.1499999999999998E-2</v>
      </c>
      <c r="M177" s="77">
        <v>5.1800000000059736E-2</v>
      </c>
      <c r="N177" s="78">
        <v>364894.3992729999</v>
      </c>
      <c r="O177" s="86">
        <v>93.26</v>
      </c>
      <c r="P177" s="78">
        <v>21.239034495999999</v>
      </c>
      <c r="Q177" s="78">
        <v>361.53955148800003</v>
      </c>
      <c r="R177" s="79">
        <v>3.7270200520834822E-4</v>
      </c>
      <c r="S177" s="79">
        <f t="shared" si="2"/>
        <v>8.3607724024489002E-4</v>
      </c>
      <c r="T177" s="79">
        <f>Q177/'סכום נכסי הקרן'!$C$41</f>
        <v>1.161986080619163E-4</v>
      </c>
    </row>
    <row r="178" spans="1:20">
      <c r="A178" s="75" t="s">
        <v>681</v>
      </c>
      <c r="B178" s="54" t="s">
        <v>682</v>
      </c>
      <c r="C178" s="76" t="s">
        <v>120</v>
      </c>
      <c r="D178" s="76" t="s">
        <v>27</v>
      </c>
      <c r="E178" s="54" t="s">
        <v>496</v>
      </c>
      <c r="F178" s="76" t="s">
        <v>128</v>
      </c>
      <c r="G178" s="54" t="s">
        <v>497</v>
      </c>
      <c r="H178" s="54" t="s">
        <v>283</v>
      </c>
      <c r="I178" s="129" t="s">
        <v>3065</v>
      </c>
      <c r="J178" s="78">
        <v>1.4599999999067073</v>
      </c>
      <c r="K178" s="76" t="s">
        <v>132</v>
      </c>
      <c r="L178" s="77">
        <v>3.2500000000000001E-2</v>
      </c>
      <c r="M178" s="77">
        <v>5.7399999996409636E-2</v>
      </c>
      <c r="N178" s="78">
        <v>7271.5630199999987</v>
      </c>
      <c r="O178" s="86">
        <v>97.29</v>
      </c>
      <c r="P178" s="129" t="s">
        <v>3065</v>
      </c>
      <c r="Q178" s="78">
        <v>7.0745034709999999</v>
      </c>
      <c r="R178" s="79">
        <v>1.3735613368345308E-5</v>
      </c>
      <c r="S178" s="79">
        <f t="shared" si="2"/>
        <v>1.636012246458987E-5</v>
      </c>
      <c r="T178" s="79">
        <f>Q178/'סכום נכסי הקרן'!$C$41</f>
        <v>2.2737414279463149E-6</v>
      </c>
    </row>
    <row r="179" spans="1:20">
      <c r="A179" s="75" t="s">
        <v>683</v>
      </c>
      <c r="B179" s="54" t="s">
        <v>684</v>
      </c>
      <c r="C179" s="76" t="s">
        <v>120</v>
      </c>
      <c r="D179" s="76" t="s">
        <v>27</v>
      </c>
      <c r="E179" s="54" t="s">
        <v>496</v>
      </c>
      <c r="F179" s="76" t="s">
        <v>128</v>
      </c>
      <c r="G179" s="54" t="s">
        <v>497</v>
      </c>
      <c r="H179" s="54" t="s">
        <v>283</v>
      </c>
      <c r="I179" s="129" t="s">
        <v>3065</v>
      </c>
      <c r="J179" s="78">
        <v>2.1700000000007047</v>
      </c>
      <c r="K179" s="76" t="s">
        <v>132</v>
      </c>
      <c r="L179" s="77">
        <v>5.7000000000000002E-2</v>
      </c>
      <c r="M179" s="77">
        <v>5.6400000000011656E-2</v>
      </c>
      <c r="N179" s="78">
        <v>2045467.7902259999</v>
      </c>
      <c r="O179" s="86">
        <v>100.54</v>
      </c>
      <c r="P179" s="129" t="s">
        <v>3065</v>
      </c>
      <c r="Q179" s="78">
        <v>2056.5132481149999</v>
      </c>
      <c r="R179" s="79">
        <v>3.6566479375161895E-3</v>
      </c>
      <c r="S179" s="79">
        <f t="shared" si="2"/>
        <v>4.7557837418739871E-3</v>
      </c>
      <c r="T179" s="79">
        <f>Q179/'סכום נכסי הקרן'!$C$41</f>
        <v>6.6096219876453778E-4</v>
      </c>
    </row>
    <row r="180" spans="1:20">
      <c r="A180" s="75" t="s">
        <v>685</v>
      </c>
      <c r="B180" s="54" t="s">
        <v>686</v>
      </c>
      <c r="C180" s="76" t="s">
        <v>120</v>
      </c>
      <c r="D180" s="76" t="s">
        <v>27</v>
      </c>
      <c r="E180" s="54" t="s">
        <v>502</v>
      </c>
      <c r="F180" s="76" t="s">
        <v>128</v>
      </c>
      <c r="G180" s="54" t="s">
        <v>497</v>
      </c>
      <c r="H180" s="54" t="s">
        <v>283</v>
      </c>
      <c r="I180" s="129" t="s">
        <v>3065</v>
      </c>
      <c r="J180" s="78">
        <v>1.9299999999961628</v>
      </c>
      <c r="K180" s="76" t="s">
        <v>132</v>
      </c>
      <c r="L180" s="77">
        <v>2.7999999999999997E-2</v>
      </c>
      <c r="M180" s="77">
        <v>5.4299999999915582E-2</v>
      </c>
      <c r="N180" s="78">
        <v>341970.67013799993</v>
      </c>
      <c r="O180" s="86">
        <v>95.26</v>
      </c>
      <c r="P180" s="129" t="s">
        <v>3065</v>
      </c>
      <c r="Q180" s="78">
        <v>325.76125282499999</v>
      </c>
      <c r="R180" s="79">
        <v>1.3121724216354548E-3</v>
      </c>
      <c r="S180" s="79">
        <f t="shared" si="2"/>
        <v>7.5333823953610763E-4</v>
      </c>
      <c r="T180" s="79">
        <f>Q180/'סכום נכסי הקרן'!$C$41</f>
        <v>1.0469948303851726E-4</v>
      </c>
    </row>
    <row r="181" spans="1:20">
      <c r="A181" s="75" t="s">
        <v>687</v>
      </c>
      <c r="B181" s="54" t="s">
        <v>688</v>
      </c>
      <c r="C181" s="76" t="s">
        <v>120</v>
      </c>
      <c r="D181" s="76" t="s">
        <v>27</v>
      </c>
      <c r="E181" s="54" t="s">
        <v>502</v>
      </c>
      <c r="F181" s="76" t="s">
        <v>128</v>
      </c>
      <c r="G181" s="54" t="s">
        <v>497</v>
      </c>
      <c r="H181" s="54" t="s">
        <v>283</v>
      </c>
      <c r="I181" s="129" t="s">
        <v>3065</v>
      </c>
      <c r="J181" s="78">
        <v>3.1900000000009614</v>
      </c>
      <c r="K181" s="76" t="s">
        <v>132</v>
      </c>
      <c r="L181" s="77">
        <v>5.6500000000000002E-2</v>
      </c>
      <c r="M181" s="77">
        <v>6.0100000000006724E-2</v>
      </c>
      <c r="N181" s="78">
        <v>1096730.8299779999</v>
      </c>
      <c r="O181" s="86">
        <v>100.53</v>
      </c>
      <c r="P181" s="129" t="s">
        <v>3065</v>
      </c>
      <c r="Q181" s="78">
        <v>1102.5435521259999</v>
      </c>
      <c r="R181" s="79">
        <v>2.5972732357368309E-3</v>
      </c>
      <c r="S181" s="79">
        <f t="shared" si="2"/>
        <v>2.5496838907869811E-3</v>
      </c>
      <c r="T181" s="79">
        <f>Q181/'סכום נכסי הקרן'!$C$41</f>
        <v>3.5435687619072106E-4</v>
      </c>
    </row>
    <row r="182" spans="1:20">
      <c r="A182" s="75" t="s">
        <v>689</v>
      </c>
      <c r="B182" s="54" t="s">
        <v>690</v>
      </c>
      <c r="C182" s="76" t="s">
        <v>120</v>
      </c>
      <c r="D182" s="76" t="s">
        <v>27</v>
      </c>
      <c r="E182" s="54" t="s">
        <v>509</v>
      </c>
      <c r="F182" s="76" t="s">
        <v>510</v>
      </c>
      <c r="G182" s="54" t="s">
        <v>497</v>
      </c>
      <c r="H182" s="54" t="s">
        <v>283</v>
      </c>
      <c r="I182" s="129" t="s">
        <v>3065</v>
      </c>
      <c r="J182" s="78">
        <v>4.4299999999969826</v>
      </c>
      <c r="K182" s="76" t="s">
        <v>132</v>
      </c>
      <c r="L182" s="77">
        <v>5.5E-2</v>
      </c>
      <c r="M182" s="77">
        <v>5.7599999999955666E-2</v>
      </c>
      <c r="N182" s="78">
        <v>754664.83609899995</v>
      </c>
      <c r="O182" s="86">
        <v>99.23</v>
      </c>
      <c r="P182" s="129" t="s">
        <v>3065</v>
      </c>
      <c r="Q182" s="78">
        <v>748.96921288199997</v>
      </c>
      <c r="R182" s="79">
        <v>3.1003982436927143E-3</v>
      </c>
      <c r="S182" s="79">
        <f t="shared" si="2"/>
        <v>1.7320265789939563E-3</v>
      </c>
      <c r="T182" s="79">
        <f>Q182/'סכום נכסי הקרן'!$C$41</f>
        <v>2.4071828285433407E-4</v>
      </c>
    </row>
    <row r="183" spans="1:20">
      <c r="A183" s="75" t="s">
        <v>691</v>
      </c>
      <c r="B183" s="54" t="s">
        <v>692</v>
      </c>
      <c r="C183" s="76" t="s">
        <v>120</v>
      </c>
      <c r="D183" s="76" t="s">
        <v>27</v>
      </c>
      <c r="E183" s="54" t="s">
        <v>693</v>
      </c>
      <c r="F183" s="76" t="s">
        <v>573</v>
      </c>
      <c r="G183" s="54" t="s">
        <v>514</v>
      </c>
      <c r="H183" s="54" t="s">
        <v>130</v>
      </c>
      <c r="I183" s="129" t="s">
        <v>3065</v>
      </c>
      <c r="J183" s="78">
        <v>0.81999999997724049</v>
      </c>
      <c r="K183" s="76" t="s">
        <v>132</v>
      </c>
      <c r="L183" s="77">
        <v>3.0499999999999999E-2</v>
      </c>
      <c r="M183" s="77">
        <v>4.8399999999402567E-2</v>
      </c>
      <c r="N183" s="78">
        <v>28510.779029000001</v>
      </c>
      <c r="O183" s="86">
        <v>98.63</v>
      </c>
      <c r="P183" s="129" t="s">
        <v>3065</v>
      </c>
      <c r="Q183" s="78">
        <v>28.120181351999999</v>
      </c>
      <c r="R183" s="79">
        <v>4.2475107866842465E-4</v>
      </c>
      <c r="S183" s="79">
        <f t="shared" si="2"/>
        <v>6.5029243752730406E-5</v>
      </c>
      <c r="T183" s="79">
        <f>Q183/'סכום נכסי הקרן'!$C$41</f>
        <v>9.0378104362380081E-6</v>
      </c>
    </row>
    <row r="184" spans="1:20">
      <c r="A184" s="75" t="s">
        <v>694</v>
      </c>
      <c r="B184" s="54" t="s">
        <v>695</v>
      </c>
      <c r="C184" s="76" t="s">
        <v>120</v>
      </c>
      <c r="D184" s="76" t="s">
        <v>27</v>
      </c>
      <c r="E184" s="54" t="s">
        <v>693</v>
      </c>
      <c r="F184" s="76" t="s">
        <v>573</v>
      </c>
      <c r="G184" s="54" t="s">
        <v>514</v>
      </c>
      <c r="H184" s="54" t="s">
        <v>130</v>
      </c>
      <c r="I184" s="129" t="s">
        <v>3065</v>
      </c>
      <c r="J184" s="78">
        <v>2.7999999999953342</v>
      </c>
      <c r="K184" s="76" t="s">
        <v>132</v>
      </c>
      <c r="L184" s="77">
        <v>2.58E-2</v>
      </c>
      <c r="M184" s="77">
        <v>5.0699999999890347E-2</v>
      </c>
      <c r="N184" s="78">
        <v>229188.755316</v>
      </c>
      <c r="O184" s="86">
        <v>93.51</v>
      </c>
      <c r="P184" s="129" t="s">
        <v>3065</v>
      </c>
      <c r="Q184" s="78">
        <v>214.31440510500002</v>
      </c>
      <c r="R184" s="79">
        <v>8.5516102562105672E-4</v>
      </c>
      <c r="S184" s="79">
        <f t="shared" si="2"/>
        <v>4.9561215537122531E-4</v>
      </c>
      <c r="T184" s="79">
        <f>Q184/'סכום נכסי הקרן'!$C$41</f>
        <v>6.8880528999730242E-5</v>
      </c>
    </row>
    <row r="185" spans="1:20">
      <c r="A185" s="75" t="s">
        <v>696</v>
      </c>
      <c r="B185" s="54" t="s">
        <v>697</v>
      </c>
      <c r="C185" s="76" t="s">
        <v>120</v>
      </c>
      <c r="D185" s="76" t="s">
        <v>27</v>
      </c>
      <c r="E185" s="54" t="s">
        <v>693</v>
      </c>
      <c r="F185" s="76" t="s">
        <v>573</v>
      </c>
      <c r="G185" s="54" t="s">
        <v>514</v>
      </c>
      <c r="H185" s="54" t="s">
        <v>130</v>
      </c>
      <c r="I185" s="129" t="s">
        <v>3065</v>
      </c>
      <c r="J185" s="78">
        <v>3.98</v>
      </c>
      <c r="K185" s="76" t="s">
        <v>132</v>
      </c>
      <c r="L185" s="77">
        <v>0.04</v>
      </c>
      <c r="M185" s="77">
        <v>5.33E-2</v>
      </c>
      <c r="N185" s="78">
        <v>1245364</v>
      </c>
      <c r="O185" s="86">
        <v>95.2</v>
      </c>
      <c r="P185" s="129" t="s">
        <v>3065</v>
      </c>
      <c r="Q185" s="78">
        <v>1185.586528</v>
      </c>
      <c r="R185" s="79">
        <v>2.8450831001199384E-3</v>
      </c>
      <c r="S185" s="79">
        <f t="shared" si="2"/>
        <v>2.7417246835707869E-3</v>
      </c>
      <c r="T185" s="79">
        <f>Q185/'סכום נכסי הקרן'!$C$41</f>
        <v>3.8104684182840425E-4</v>
      </c>
    </row>
    <row r="186" spans="1:20">
      <c r="A186" s="75" t="s">
        <v>698</v>
      </c>
      <c r="B186" s="54" t="s">
        <v>699</v>
      </c>
      <c r="C186" s="76" t="s">
        <v>120</v>
      </c>
      <c r="D186" s="76" t="s">
        <v>27</v>
      </c>
      <c r="E186" s="54" t="s">
        <v>700</v>
      </c>
      <c r="F186" s="76" t="s">
        <v>128</v>
      </c>
      <c r="G186" s="54" t="s">
        <v>497</v>
      </c>
      <c r="H186" s="54" t="s">
        <v>283</v>
      </c>
      <c r="I186" s="129" t="s">
        <v>3065</v>
      </c>
      <c r="J186" s="78">
        <v>0.73999999999202937</v>
      </c>
      <c r="K186" s="76" t="s">
        <v>132</v>
      </c>
      <c r="L186" s="77">
        <v>2.9500000000000002E-2</v>
      </c>
      <c r="M186" s="77">
        <v>5.4499999999743809E-2</v>
      </c>
      <c r="N186" s="78">
        <v>107264.67443</v>
      </c>
      <c r="O186" s="86">
        <v>98.25</v>
      </c>
      <c r="P186" s="129" t="s">
        <v>3065</v>
      </c>
      <c r="Q186" s="78">
        <v>105.38754256600001</v>
      </c>
      <c r="R186" s="79">
        <v>2.9995849374489635E-3</v>
      </c>
      <c r="S186" s="79">
        <f t="shared" si="2"/>
        <v>2.4371365562115191E-4</v>
      </c>
      <c r="T186" s="79">
        <f>Q186/'סכום נכסי הקרן'!$C$41</f>
        <v>3.3871496777695188E-5</v>
      </c>
    </row>
    <row r="187" spans="1:20">
      <c r="A187" s="75" t="s">
        <v>701</v>
      </c>
      <c r="B187" s="54" t="s">
        <v>702</v>
      </c>
      <c r="C187" s="76" t="s">
        <v>120</v>
      </c>
      <c r="D187" s="76" t="s">
        <v>27</v>
      </c>
      <c r="E187" s="54" t="s">
        <v>551</v>
      </c>
      <c r="F187" s="76" t="s">
        <v>155</v>
      </c>
      <c r="G187" s="54" t="s">
        <v>497</v>
      </c>
      <c r="H187" s="54" t="s">
        <v>283</v>
      </c>
      <c r="I187" s="129" t="s">
        <v>3065</v>
      </c>
      <c r="J187" s="78">
        <v>1.54999999999871</v>
      </c>
      <c r="K187" s="76" t="s">
        <v>132</v>
      </c>
      <c r="L187" s="77">
        <v>3.5499999999999997E-2</v>
      </c>
      <c r="M187" s="77">
        <v>4.8899999999956145E-2</v>
      </c>
      <c r="N187" s="78">
        <v>388356.96020599996</v>
      </c>
      <c r="O187" s="86">
        <v>98.03</v>
      </c>
      <c r="P187" s="78">
        <v>6.8933360110000015</v>
      </c>
      <c r="Q187" s="78">
        <v>387.59964672999996</v>
      </c>
      <c r="R187" s="79">
        <v>9.9362479702759651E-4</v>
      </c>
      <c r="S187" s="79">
        <f t="shared" si="2"/>
        <v>8.9634243784436607E-4</v>
      </c>
      <c r="T187" s="79">
        <f>Q187/'סכום נכסי הקרן'!$C$41</f>
        <v>1.245743079835938E-4</v>
      </c>
    </row>
    <row r="188" spans="1:20">
      <c r="A188" s="75" t="s">
        <v>703</v>
      </c>
      <c r="B188" s="54" t="s">
        <v>704</v>
      </c>
      <c r="C188" s="76" t="s">
        <v>120</v>
      </c>
      <c r="D188" s="76" t="s">
        <v>27</v>
      </c>
      <c r="E188" s="54" t="s">
        <v>551</v>
      </c>
      <c r="F188" s="76" t="s">
        <v>155</v>
      </c>
      <c r="G188" s="54" t="s">
        <v>497</v>
      </c>
      <c r="H188" s="54" t="s">
        <v>283</v>
      </c>
      <c r="I188" s="129" t="s">
        <v>3065</v>
      </c>
      <c r="J188" s="78">
        <v>2.5600000000002718</v>
      </c>
      <c r="K188" s="76" t="s">
        <v>132</v>
      </c>
      <c r="L188" s="77">
        <v>2.5000000000000001E-2</v>
      </c>
      <c r="M188" s="77">
        <v>4.9000000000006809E-2</v>
      </c>
      <c r="N188" s="78">
        <v>1361939.4149890002</v>
      </c>
      <c r="O188" s="86">
        <v>94.18</v>
      </c>
      <c r="P188" s="78">
        <v>333.188749272</v>
      </c>
      <c r="Q188" s="78">
        <v>1615.8632902510003</v>
      </c>
      <c r="R188" s="79">
        <v>1.7763804197633134E-3</v>
      </c>
      <c r="S188" s="79">
        <f t="shared" si="2"/>
        <v>3.7367599610216504E-3</v>
      </c>
      <c r="T188" s="79">
        <f>Q188/'סכום נכסי הקרן'!$C$41</f>
        <v>5.1933755068495329E-4</v>
      </c>
    </row>
    <row r="189" spans="1:20">
      <c r="A189" s="75" t="s">
        <v>705</v>
      </c>
      <c r="B189" s="54" t="s">
        <v>706</v>
      </c>
      <c r="C189" s="76" t="s">
        <v>120</v>
      </c>
      <c r="D189" s="76" t="s">
        <v>27</v>
      </c>
      <c r="E189" s="54" t="s">
        <v>551</v>
      </c>
      <c r="F189" s="76" t="s">
        <v>155</v>
      </c>
      <c r="G189" s="54" t="s">
        <v>497</v>
      </c>
      <c r="H189" s="54" t="s">
        <v>283</v>
      </c>
      <c r="I189" s="129" t="s">
        <v>3065</v>
      </c>
      <c r="J189" s="78">
        <v>3.9299999999970896</v>
      </c>
      <c r="K189" s="76" t="s">
        <v>132</v>
      </c>
      <c r="L189" s="77">
        <v>4.7300000000000002E-2</v>
      </c>
      <c r="M189" s="77">
        <v>5.039999999996992E-2</v>
      </c>
      <c r="N189" s="78">
        <v>603285.45570000005</v>
      </c>
      <c r="O189" s="86">
        <v>99</v>
      </c>
      <c r="P189" s="78">
        <v>14.267701026999999</v>
      </c>
      <c r="Q189" s="78">
        <v>611.52032894599995</v>
      </c>
      <c r="R189" s="79">
        <v>1.5276336824379931E-3</v>
      </c>
      <c r="S189" s="79">
        <f t="shared" si="2"/>
        <v>1.4141695614616288E-3</v>
      </c>
      <c r="T189" s="79">
        <f>Q189/'סכום נכסי הקרן'!$C$41</f>
        <v>1.9654228903210022E-4</v>
      </c>
    </row>
    <row r="190" spans="1:20">
      <c r="A190" s="75" t="s">
        <v>707</v>
      </c>
      <c r="B190" s="54" t="s">
        <v>708</v>
      </c>
      <c r="C190" s="76" t="s">
        <v>120</v>
      </c>
      <c r="D190" s="76" t="s">
        <v>27</v>
      </c>
      <c r="E190" s="54" t="s">
        <v>554</v>
      </c>
      <c r="F190" s="76" t="s">
        <v>287</v>
      </c>
      <c r="G190" s="54" t="s">
        <v>497</v>
      </c>
      <c r="H190" s="54" t="s">
        <v>283</v>
      </c>
      <c r="I190" s="129" t="s">
        <v>3065</v>
      </c>
      <c r="J190" s="78">
        <v>4.5099999999992555</v>
      </c>
      <c r="K190" s="76" t="s">
        <v>132</v>
      </c>
      <c r="L190" s="77">
        <v>2.4300000000000002E-2</v>
      </c>
      <c r="M190" s="77">
        <v>4.9099999999997757E-2</v>
      </c>
      <c r="N190" s="78">
        <v>1283113.395733</v>
      </c>
      <c r="O190" s="86">
        <v>89.9</v>
      </c>
      <c r="P190" s="129" t="s">
        <v>3065</v>
      </c>
      <c r="Q190" s="78">
        <v>1153.5189426859999</v>
      </c>
      <c r="R190" s="79">
        <v>8.760755527787166E-4</v>
      </c>
      <c r="S190" s="79">
        <f t="shared" si="2"/>
        <v>2.6675668822450397E-3</v>
      </c>
      <c r="T190" s="79">
        <f>Q190/'סכום נכסי הקרן'!$C$41</f>
        <v>3.7074033798378342E-4</v>
      </c>
    </row>
    <row r="191" spans="1:20">
      <c r="A191" s="75" t="s">
        <v>709</v>
      </c>
      <c r="B191" s="54" t="s">
        <v>710</v>
      </c>
      <c r="C191" s="76" t="s">
        <v>120</v>
      </c>
      <c r="D191" s="76" t="s">
        <v>27</v>
      </c>
      <c r="E191" s="54" t="s">
        <v>711</v>
      </c>
      <c r="F191" s="76" t="s">
        <v>155</v>
      </c>
      <c r="G191" s="54" t="s">
        <v>497</v>
      </c>
      <c r="H191" s="54" t="s">
        <v>283</v>
      </c>
      <c r="I191" s="129" t="s">
        <v>3065</v>
      </c>
      <c r="J191" s="78">
        <v>0.48</v>
      </c>
      <c r="K191" s="76" t="s">
        <v>132</v>
      </c>
      <c r="L191" s="77">
        <v>2.1600000000000001E-2</v>
      </c>
      <c r="M191" s="77">
        <v>5.0700490998363337E-2</v>
      </c>
      <c r="N191" s="78">
        <v>2.4752E-2</v>
      </c>
      <c r="O191" s="86">
        <v>98.7</v>
      </c>
      <c r="P191" s="129" t="s">
        <v>3065</v>
      </c>
      <c r="Q191" s="78">
        <v>2.444E-5</v>
      </c>
      <c r="R191" s="79">
        <v>1.935238349481247E-10</v>
      </c>
      <c r="S191" s="79">
        <f t="shared" si="2"/>
        <v>5.6518651050722824E-11</v>
      </c>
      <c r="T191" s="79">
        <f>Q191/'סכום נכסי הקרן'!$C$41</f>
        <v>7.8550022240858318E-12</v>
      </c>
    </row>
    <row r="192" spans="1:20">
      <c r="A192" s="75" t="s">
        <v>712</v>
      </c>
      <c r="B192" s="54" t="s">
        <v>713</v>
      </c>
      <c r="C192" s="76" t="s">
        <v>120</v>
      </c>
      <c r="D192" s="76" t="s">
        <v>27</v>
      </c>
      <c r="E192" s="54" t="s">
        <v>714</v>
      </c>
      <c r="F192" s="76" t="s">
        <v>715</v>
      </c>
      <c r="G192" s="54" t="s">
        <v>497</v>
      </c>
      <c r="H192" s="54" t="s">
        <v>283</v>
      </c>
      <c r="I192" s="129" t="s">
        <v>3065</v>
      </c>
      <c r="J192" s="78">
        <v>6.2400000000004523</v>
      </c>
      <c r="K192" s="76" t="s">
        <v>132</v>
      </c>
      <c r="L192" s="77">
        <v>2.3399999999999997E-2</v>
      </c>
      <c r="M192" s="77">
        <v>5.2500000000009421E-2</v>
      </c>
      <c r="N192" s="78">
        <v>951092.42039100011</v>
      </c>
      <c r="O192" s="86">
        <v>83.69</v>
      </c>
      <c r="P192" s="129" t="s">
        <v>3065</v>
      </c>
      <c r="Q192" s="78">
        <v>795.96924666099994</v>
      </c>
      <c r="R192" s="79">
        <v>9.6475985096990049E-4</v>
      </c>
      <c r="S192" s="79">
        <f t="shared" si="2"/>
        <v>1.8407163706685671E-3</v>
      </c>
      <c r="T192" s="79">
        <f>Q192/'סכום נכסי הקרן'!$C$41</f>
        <v>2.5582406721874298E-4</v>
      </c>
    </row>
    <row r="193" spans="1:20">
      <c r="A193" s="75" t="s">
        <v>716</v>
      </c>
      <c r="B193" s="54" t="s">
        <v>717</v>
      </c>
      <c r="C193" s="76" t="s">
        <v>120</v>
      </c>
      <c r="D193" s="76" t="s">
        <v>27</v>
      </c>
      <c r="E193" s="54" t="s">
        <v>718</v>
      </c>
      <c r="F193" s="76" t="s">
        <v>573</v>
      </c>
      <c r="G193" s="54" t="s">
        <v>561</v>
      </c>
      <c r="H193" s="54" t="s">
        <v>130</v>
      </c>
      <c r="I193" s="129" t="s">
        <v>3065</v>
      </c>
      <c r="J193" s="78">
        <v>2.09</v>
      </c>
      <c r="K193" s="76" t="s">
        <v>132</v>
      </c>
      <c r="L193" s="77">
        <v>2.9500000000000002E-2</v>
      </c>
      <c r="M193" s="77">
        <v>5.3499999999999999E-2</v>
      </c>
      <c r="N193" s="78">
        <v>787625.61873500003</v>
      </c>
      <c r="O193" s="86">
        <v>95.31</v>
      </c>
      <c r="P193" s="129" t="s">
        <v>3065</v>
      </c>
      <c r="Q193" s="78">
        <v>750.68597719999991</v>
      </c>
      <c r="R193" s="79">
        <v>2.5448060181961604E-3</v>
      </c>
      <c r="S193" s="79">
        <f t="shared" si="2"/>
        <v>1.7359966773337833E-3</v>
      </c>
      <c r="T193" s="79">
        <f>Q193/'סכום נכסי הקרן'!$C$41</f>
        <v>2.4127004993846341E-4</v>
      </c>
    </row>
    <row r="194" spans="1:20">
      <c r="A194" s="75" t="s">
        <v>719</v>
      </c>
      <c r="B194" s="54" t="s">
        <v>720</v>
      </c>
      <c r="C194" s="76" t="s">
        <v>120</v>
      </c>
      <c r="D194" s="76" t="s">
        <v>27</v>
      </c>
      <c r="E194" s="54" t="s">
        <v>718</v>
      </c>
      <c r="F194" s="76" t="s">
        <v>573</v>
      </c>
      <c r="G194" s="54" t="s">
        <v>561</v>
      </c>
      <c r="H194" s="54" t="s">
        <v>130</v>
      </c>
      <c r="I194" s="129" t="s">
        <v>3065</v>
      </c>
      <c r="J194" s="78">
        <v>2.9699999999873157</v>
      </c>
      <c r="K194" s="76" t="s">
        <v>132</v>
      </c>
      <c r="L194" s="77">
        <v>2.5499999999999998E-2</v>
      </c>
      <c r="M194" s="77">
        <v>5.5299999999767847E-2</v>
      </c>
      <c r="N194" s="78">
        <v>91014.423498999997</v>
      </c>
      <c r="O194" s="86">
        <v>91.82</v>
      </c>
      <c r="P194" s="129" t="s">
        <v>3065</v>
      </c>
      <c r="Q194" s="78">
        <v>83.569443698000001</v>
      </c>
      <c r="R194" s="79">
        <v>1.5630428738085833E-4</v>
      </c>
      <c r="S194" s="79">
        <f t="shared" si="2"/>
        <v>1.9325827442186129E-4</v>
      </c>
      <c r="T194" s="79">
        <f>Q194/'סכום נכסי הקרן'!$C$41</f>
        <v>2.6859172099566519E-5</v>
      </c>
    </row>
    <row r="195" spans="1:20">
      <c r="A195" s="75" t="s">
        <v>721</v>
      </c>
      <c r="B195" s="54" t="s">
        <v>722</v>
      </c>
      <c r="C195" s="76" t="s">
        <v>120</v>
      </c>
      <c r="D195" s="76" t="s">
        <v>27</v>
      </c>
      <c r="E195" s="54" t="s">
        <v>723</v>
      </c>
      <c r="F195" s="76" t="s">
        <v>347</v>
      </c>
      <c r="G195" s="54" t="s">
        <v>561</v>
      </c>
      <c r="H195" s="54" t="s">
        <v>130</v>
      </c>
      <c r="I195" s="129" t="s">
        <v>3065</v>
      </c>
      <c r="J195" s="78">
        <v>1.8299999999978744</v>
      </c>
      <c r="K195" s="76" t="s">
        <v>132</v>
      </c>
      <c r="L195" s="77">
        <v>3.27E-2</v>
      </c>
      <c r="M195" s="77">
        <v>4.5199999999956109E-2</v>
      </c>
      <c r="N195" s="78">
        <v>296808.48944199999</v>
      </c>
      <c r="O195" s="86">
        <v>98.27</v>
      </c>
      <c r="P195" s="129" t="s">
        <v>3065</v>
      </c>
      <c r="Q195" s="78">
        <v>291.67370251400001</v>
      </c>
      <c r="R195" s="79">
        <v>9.4047868438780328E-4</v>
      </c>
      <c r="S195" s="79">
        <f t="shared" si="2"/>
        <v>6.7450917402050341E-4</v>
      </c>
      <c r="T195" s="79">
        <f>Q195/'סכום נכסי הקרן'!$C$41</f>
        <v>9.3743763582439425E-5</v>
      </c>
    </row>
    <row r="196" spans="1:20">
      <c r="A196" s="75" t="s">
        <v>724</v>
      </c>
      <c r="B196" s="54" t="s">
        <v>725</v>
      </c>
      <c r="C196" s="76" t="s">
        <v>120</v>
      </c>
      <c r="D196" s="76" t="s">
        <v>27</v>
      </c>
      <c r="E196" s="54" t="s">
        <v>726</v>
      </c>
      <c r="F196" s="76" t="s">
        <v>624</v>
      </c>
      <c r="G196" s="54" t="s">
        <v>561</v>
      </c>
      <c r="H196" s="54" t="s">
        <v>130</v>
      </c>
      <c r="I196" s="129" t="s">
        <v>3065</v>
      </c>
      <c r="J196" s="78">
        <v>2.1999999999749109</v>
      </c>
      <c r="K196" s="76" t="s">
        <v>132</v>
      </c>
      <c r="L196" s="77">
        <v>3.4500000000000003E-2</v>
      </c>
      <c r="M196" s="77">
        <v>5.039999999919715E-2</v>
      </c>
      <c r="N196" s="78">
        <v>24440.270679000001</v>
      </c>
      <c r="O196" s="86">
        <v>97.85</v>
      </c>
      <c r="P196" s="129" t="s">
        <v>3065</v>
      </c>
      <c r="Q196" s="78">
        <v>23.914803972999998</v>
      </c>
      <c r="R196" s="79">
        <v>3.3552395254051975E-5</v>
      </c>
      <c r="S196" s="79">
        <f t="shared" si="2"/>
        <v>5.5304110503127114E-5</v>
      </c>
      <c r="T196" s="79">
        <f>Q196/'סכום נכסי הקרן'!$C$41</f>
        <v>7.6862045170413949E-6</v>
      </c>
    </row>
    <row r="197" spans="1:20">
      <c r="A197" s="75" t="s">
        <v>727</v>
      </c>
      <c r="B197" s="54" t="s">
        <v>728</v>
      </c>
      <c r="C197" s="76" t="s">
        <v>120</v>
      </c>
      <c r="D197" s="76" t="s">
        <v>27</v>
      </c>
      <c r="E197" s="54" t="s">
        <v>729</v>
      </c>
      <c r="F197" s="76" t="s">
        <v>624</v>
      </c>
      <c r="G197" s="54" t="s">
        <v>561</v>
      </c>
      <c r="H197" s="54" t="s">
        <v>130</v>
      </c>
      <c r="I197" s="129" t="s">
        <v>3065</v>
      </c>
      <c r="J197" s="78">
        <v>3.5599999999972147</v>
      </c>
      <c r="K197" s="76" t="s">
        <v>132</v>
      </c>
      <c r="L197" s="77">
        <v>2.5000000000000001E-3</v>
      </c>
      <c r="M197" s="77">
        <v>5.16999999999617E-2</v>
      </c>
      <c r="N197" s="78">
        <v>680524.93912900006</v>
      </c>
      <c r="O197" s="86">
        <v>84.4</v>
      </c>
      <c r="P197" s="129" t="s">
        <v>3065</v>
      </c>
      <c r="Q197" s="78">
        <v>574.36302595999996</v>
      </c>
      <c r="R197" s="79">
        <v>1.2010634257009331E-3</v>
      </c>
      <c r="S197" s="79">
        <f t="shared" si="2"/>
        <v>1.3282415483089399E-3</v>
      </c>
      <c r="T197" s="79">
        <f>Q197/'סכום נכסי הקרן'!$C$41</f>
        <v>1.8459995279658216E-4</v>
      </c>
    </row>
    <row r="198" spans="1:20">
      <c r="A198" s="75" t="s">
        <v>730</v>
      </c>
      <c r="B198" s="54" t="s">
        <v>731</v>
      </c>
      <c r="C198" s="76" t="s">
        <v>120</v>
      </c>
      <c r="D198" s="76" t="s">
        <v>27</v>
      </c>
      <c r="E198" s="54" t="s">
        <v>572</v>
      </c>
      <c r="F198" s="76" t="s">
        <v>573</v>
      </c>
      <c r="G198" s="54" t="s">
        <v>574</v>
      </c>
      <c r="H198" s="54" t="s">
        <v>283</v>
      </c>
      <c r="I198" s="129" t="s">
        <v>3065</v>
      </c>
      <c r="J198" s="78">
        <v>2.3199999999989953</v>
      </c>
      <c r="K198" s="76" t="s">
        <v>132</v>
      </c>
      <c r="L198" s="77">
        <v>4.2999999999999997E-2</v>
      </c>
      <c r="M198" s="77">
        <v>5.2299999999967491E-2</v>
      </c>
      <c r="N198" s="78">
        <v>716586.34000900004</v>
      </c>
      <c r="O198" s="86">
        <v>99.99</v>
      </c>
      <c r="P198" s="129" t="s">
        <v>3065</v>
      </c>
      <c r="Q198" s="78">
        <v>716.51470527099991</v>
      </c>
      <c r="R198" s="79">
        <v>6.4549461035865829E-4</v>
      </c>
      <c r="S198" s="79">
        <f t="shared" si="2"/>
        <v>1.656974001633517E-3</v>
      </c>
      <c r="T198" s="79">
        <f>Q198/'סכום נכסי הקרן'!$C$41</f>
        <v>2.302874224015511E-4</v>
      </c>
    </row>
    <row r="199" spans="1:20">
      <c r="A199" s="75" t="s">
        <v>732</v>
      </c>
      <c r="B199" s="54" t="s">
        <v>733</v>
      </c>
      <c r="C199" s="76" t="s">
        <v>120</v>
      </c>
      <c r="D199" s="76" t="s">
        <v>27</v>
      </c>
      <c r="E199" s="54" t="s">
        <v>734</v>
      </c>
      <c r="F199" s="76" t="s">
        <v>560</v>
      </c>
      <c r="G199" s="54" t="s">
        <v>561</v>
      </c>
      <c r="H199" s="54" t="s">
        <v>130</v>
      </c>
      <c r="I199" s="129" t="s">
        <v>3065</v>
      </c>
      <c r="J199" s="78">
        <v>0.85000000000124065</v>
      </c>
      <c r="K199" s="76" t="s">
        <v>132</v>
      </c>
      <c r="L199" s="77">
        <v>3.5000000000000003E-2</v>
      </c>
      <c r="M199" s="77">
        <v>5.3100000000051557E-2</v>
      </c>
      <c r="N199" s="78">
        <v>363231.16521399998</v>
      </c>
      <c r="O199" s="86">
        <v>99.86</v>
      </c>
      <c r="P199" s="129" t="s">
        <v>3065</v>
      </c>
      <c r="Q199" s="78">
        <v>362.722649623</v>
      </c>
      <c r="R199" s="79">
        <v>1.8945919320571666E-3</v>
      </c>
      <c r="S199" s="79">
        <f t="shared" si="2"/>
        <v>8.388132104024524E-4</v>
      </c>
      <c r="T199" s="79">
        <f>Q199/'סכום נכסי הקרן'!$C$41</f>
        <v>1.1657885513563711E-4</v>
      </c>
    </row>
    <row r="200" spans="1:20">
      <c r="A200" s="75" t="s">
        <v>735</v>
      </c>
      <c r="B200" s="54" t="s">
        <v>736</v>
      </c>
      <c r="C200" s="76" t="s">
        <v>120</v>
      </c>
      <c r="D200" s="76" t="s">
        <v>27</v>
      </c>
      <c r="E200" s="54" t="s">
        <v>734</v>
      </c>
      <c r="F200" s="76" t="s">
        <v>560</v>
      </c>
      <c r="G200" s="54" t="s">
        <v>561</v>
      </c>
      <c r="H200" s="54" t="s">
        <v>130</v>
      </c>
      <c r="I200" s="129" t="s">
        <v>3065</v>
      </c>
      <c r="J200" s="78">
        <v>2.3700000000006711</v>
      </c>
      <c r="K200" s="76" t="s">
        <v>132</v>
      </c>
      <c r="L200" s="77">
        <v>2.6499999999999999E-2</v>
      </c>
      <c r="M200" s="77">
        <v>5.2799999999977379E-2</v>
      </c>
      <c r="N200" s="78">
        <v>297866.51286800002</v>
      </c>
      <c r="O200" s="86">
        <v>95.03</v>
      </c>
      <c r="P200" s="129" t="s">
        <v>3065</v>
      </c>
      <c r="Q200" s="78">
        <v>283.062557013</v>
      </c>
      <c r="R200" s="79">
        <v>4.8468957726704911E-4</v>
      </c>
      <c r="S200" s="79">
        <f t="shared" si="2"/>
        <v>6.5459549449030613E-4</v>
      </c>
      <c r="T200" s="79">
        <f>Q200/'סכום נכסי הקרן'!$C$41</f>
        <v>9.0976146272198758E-5</v>
      </c>
    </row>
    <row r="201" spans="1:20">
      <c r="A201" s="75" t="s">
        <v>737</v>
      </c>
      <c r="B201" s="54" t="s">
        <v>738</v>
      </c>
      <c r="C201" s="76" t="s">
        <v>120</v>
      </c>
      <c r="D201" s="76" t="s">
        <v>27</v>
      </c>
      <c r="E201" s="54" t="s">
        <v>734</v>
      </c>
      <c r="F201" s="76" t="s">
        <v>560</v>
      </c>
      <c r="G201" s="54" t="s">
        <v>561</v>
      </c>
      <c r="H201" s="54" t="s">
        <v>130</v>
      </c>
      <c r="I201" s="129" t="s">
        <v>3065</v>
      </c>
      <c r="J201" s="78">
        <v>1.9100000000004331</v>
      </c>
      <c r="K201" s="76" t="s">
        <v>132</v>
      </c>
      <c r="L201" s="77">
        <v>4.99E-2</v>
      </c>
      <c r="M201" s="77">
        <v>4.6800000000005768E-2</v>
      </c>
      <c r="N201" s="78">
        <v>1019130.872203</v>
      </c>
      <c r="O201" s="86">
        <v>101.94</v>
      </c>
      <c r="P201" s="129" t="s">
        <v>3065</v>
      </c>
      <c r="Q201" s="78">
        <v>1038.9020223049999</v>
      </c>
      <c r="R201" s="79">
        <v>2.9222390600802868E-3</v>
      </c>
      <c r="S201" s="79">
        <f t="shared" si="2"/>
        <v>2.4025098557506775E-3</v>
      </c>
      <c r="T201" s="79">
        <f>Q201/'סכום נכסי הקרן'!$C$41</f>
        <v>3.3390252437860241E-4</v>
      </c>
    </row>
    <row r="202" spans="1:20">
      <c r="A202" s="75" t="s">
        <v>739</v>
      </c>
      <c r="B202" s="54" t="s">
        <v>740</v>
      </c>
      <c r="C202" s="76" t="s">
        <v>120</v>
      </c>
      <c r="D202" s="76" t="s">
        <v>27</v>
      </c>
      <c r="E202" s="54" t="s">
        <v>588</v>
      </c>
      <c r="F202" s="76" t="s">
        <v>589</v>
      </c>
      <c r="G202" s="54" t="s">
        <v>561</v>
      </c>
      <c r="H202" s="54" t="s">
        <v>130</v>
      </c>
      <c r="I202" s="129" t="s">
        <v>3065</v>
      </c>
      <c r="J202" s="78">
        <v>1.6899999999963109</v>
      </c>
      <c r="K202" s="76" t="s">
        <v>132</v>
      </c>
      <c r="L202" s="77">
        <v>3.2500000000000001E-2</v>
      </c>
      <c r="M202" s="77">
        <v>5.3599999999923847E-2</v>
      </c>
      <c r="N202" s="78">
        <v>173836.817388</v>
      </c>
      <c r="O202" s="86">
        <v>96.68</v>
      </c>
      <c r="P202" s="129" t="s">
        <v>3065</v>
      </c>
      <c r="Q202" s="78">
        <v>168.06543509799999</v>
      </c>
      <c r="R202" s="79">
        <v>5.4869750950655403E-4</v>
      </c>
      <c r="S202" s="79">
        <f t="shared" ref="S202:S265" si="3">IFERROR(Q202/$Q$9,0)</f>
        <v>3.8865923404221629E-4</v>
      </c>
      <c r="T202" s="79">
        <f>Q202/'סכום נכסי הקרן'!$C$41</f>
        <v>5.4016136108295539E-5</v>
      </c>
    </row>
    <row r="203" spans="1:20">
      <c r="A203" s="75" t="s">
        <v>741</v>
      </c>
      <c r="B203" s="54" t="s">
        <v>742</v>
      </c>
      <c r="C203" s="76" t="s">
        <v>120</v>
      </c>
      <c r="D203" s="76" t="s">
        <v>27</v>
      </c>
      <c r="E203" s="54" t="s">
        <v>588</v>
      </c>
      <c r="F203" s="76" t="s">
        <v>589</v>
      </c>
      <c r="G203" s="54" t="s">
        <v>561</v>
      </c>
      <c r="H203" s="54" t="s">
        <v>130</v>
      </c>
      <c r="I203" s="129" t="s">
        <v>3065</v>
      </c>
      <c r="J203" s="78">
        <v>3.5400000000008083</v>
      </c>
      <c r="K203" s="76" t="s">
        <v>132</v>
      </c>
      <c r="L203" s="77">
        <v>2.1600000000000001E-2</v>
      </c>
      <c r="M203" s="77">
        <v>6.0500000000009518E-2</v>
      </c>
      <c r="N203" s="78">
        <v>2446744.3222019998</v>
      </c>
      <c r="O203" s="86">
        <v>87.98</v>
      </c>
      <c r="P203" s="129" t="s">
        <v>3065</v>
      </c>
      <c r="Q203" s="78">
        <v>2152.6455731189999</v>
      </c>
      <c r="R203" s="79">
        <v>3.1562351630668182E-3</v>
      </c>
      <c r="S203" s="79">
        <f t="shared" si="3"/>
        <v>4.9780942709900166E-3</v>
      </c>
      <c r="T203" s="79">
        <f>Q203/'סכום נכסי הקרן'!$C$41</f>
        <v>6.918590738346262E-4</v>
      </c>
    </row>
    <row r="204" spans="1:20">
      <c r="A204" s="75" t="s">
        <v>743</v>
      </c>
      <c r="B204" s="54" t="s">
        <v>744</v>
      </c>
      <c r="C204" s="76" t="s">
        <v>120</v>
      </c>
      <c r="D204" s="76" t="s">
        <v>27</v>
      </c>
      <c r="E204" s="54" t="s">
        <v>745</v>
      </c>
      <c r="F204" s="76" t="s">
        <v>573</v>
      </c>
      <c r="G204" s="54" t="s">
        <v>574</v>
      </c>
      <c r="H204" s="54" t="s">
        <v>283</v>
      </c>
      <c r="I204" s="129" t="s">
        <v>3065</v>
      </c>
      <c r="J204" s="78">
        <v>3.5199999999988214</v>
      </c>
      <c r="K204" s="76" t="s">
        <v>132</v>
      </c>
      <c r="L204" s="77">
        <v>5.3399999999999996E-2</v>
      </c>
      <c r="M204" s="77">
        <v>5.6899999999981778E-2</v>
      </c>
      <c r="N204" s="78">
        <v>1125237.7608320001</v>
      </c>
      <c r="O204" s="86">
        <v>99.52</v>
      </c>
      <c r="P204" s="129" t="s">
        <v>3065</v>
      </c>
      <c r="Q204" s="78">
        <v>1119.8366570160001</v>
      </c>
      <c r="R204" s="79">
        <v>2.8130944020800003E-3</v>
      </c>
      <c r="S204" s="79">
        <f t="shared" si="3"/>
        <v>2.5896750102984978E-3</v>
      </c>
      <c r="T204" s="79">
        <f>Q204/'סכום נכסי הקרן'!$C$41</f>
        <v>3.599148703548905E-4</v>
      </c>
    </row>
    <row r="205" spans="1:20">
      <c r="A205" s="75" t="s">
        <v>746</v>
      </c>
      <c r="B205" s="54" t="s">
        <v>747</v>
      </c>
      <c r="C205" s="76" t="s">
        <v>120</v>
      </c>
      <c r="D205" s="76" t="s">
        <v>27</v>
      </c>
      <c r="E205" s="54" t="s">
        <v>592</v>
      </c>
      <c r="F205" s="76" t="s">
        <v>287</v>
      </c>
      <c r="G205" s="54" t="s">
        <v>593</v>
      </c>
      <c r="H205" s="54" t="s">
        <v>283</v>
      </c>
      <c r="I205" s="129" t="s">
        <v>3065</v>
      </c>
      <c r="J205" s="78">
        <v>3.539999999992494</v>
      </c>
      <c r="K205" s="76" t="s">
        <v>132</v>
      </c>
      <c r="L205" s="77">
        <v>2.5000000000000001E-2</v>
      </c>
      <c r="M205" s="77">
        <v>5.3899999999837814E-2</v>
      </c>
      <c r="N205" s="78">
        <v>163478.076092</v>
      </c>
      <c r="O205" s="86">
        <v>91.27</v>
      </c>
      <c r="P205" s="129" t="s">
        <v>3065</v>
      </c>
      <c r="Q205" s="78">
        <v>149.206434578</v>
      </c>
      <c r="R205" s="79">
        <v>1.9215375783498891E-4</v>
      </c>
      <c r="S205" s="79">
        <f t="shared" si="3"/>
        <v>3.4504690713733579E-4</v>
      </c>
      <c r="T205" s="79">
        <f>Q205/'סכום נכסי הקרן'!$C$41</f>
        <v>4.7954863971280981E-5</v>
      </c>
    </row>
    <row r="206" spans="1:20">
      <c r="A206" s="75" t="s">
        <v>748</v>
      </c>
      <c r="B206" s="54" t="s">
        <v>749</v>
      </c>
      <c r="C206" s="76" t="s">
        <v>120</v>
      </c>
      <c r="D206" s="76" t="s">
        <v>27</v>
      </c>
      <c r="E206" s="54" t="s">
        <v>750</v>
      </c>
      <c r="F206" s="76" t="s">
        <v>573</v>
      </c>
      <c r="G206" s="54" t="s">
        <v>596</v>
      </c>
      <c r="H206" s="54" t="s">
        <v>130</v>
      </c>
      <c r="I206" s="129" t="s">
        <v>3065</v>
      </c>
      <c r="J206" s="78">
        <v>2.94000000000131</v>
      </c>
      <c r="K206" s="76" t="s">
        <v>132</v>
      </c>
      <c r="L206" s="77">
        <v>4.53E-2</v>
      </c>
      <c r="M206" s="77">
        <v>5.5900000000025291E-2</v>
      </c>
      <c r="N206" s="78">
        <v>800872.66628500004</v>
      </c>
      <c r="O206" s="86">
        <v>97.2</v>
      </c>
      <c r="P206" s="129" t="s">
        <v>3065</v>
      </c>
      <c r="Q206" s="78">
        <v>778.4482582170001</v>
      </c>
      <c r="R206" s="79">
        <v>1.1441038089785715E-3</v>
      </c>
      <c r="S206" s="79">
        <f t="shared" si="3"/>
        <v>1.800198259705794E-3</v>
      </c>
      <c r="T206" s="79">
        <f>Q206/'סכום נכסי הקרן'!$C$41</f>
        <v>2.5019283140876751E-4</v>
      </c>
    </row>
    <row r="207" spans="1:20">
      <c r="A207" s="75" t="s">
        <v>751</v>
      </c>
      <c r="B207" s="54" t="s">
        <v>752</v>
      </c>
      <c r="C207" s="76" t="s">
        <v>120</v>
      </c>
      <c r="D207" s="76" t="s">
        <v>27</v>
      </c>
      <c r="E207" s="54" t="s">
        <v>579</v>
      </c>
      <c r="F207" s="76" t="s">
        <v>560</v>
      </c>
      <c r="G207" s="54" t="s">
        <v>596</v>
      </c>
      <c r="H207" s="54" t="s">
        <v>130</v>
      </c>
      <c r="I207" s="129" t="s">
        <v>3065</v>
      </c>
      <c r="J207" s="78">
        <v>4.4300000000008595</v>
      </c>
      <c r="K207" s="76" t="s">
        <v>132</v>
      </c>
      <c r="L207" s="77">
        <v>5.5E-2</v>
      </c>
      <c r="M207" s="77">
        <v>6.3900000000015375E-2</v>
      </c>
      <c r="N207" s="78">
        <v>778352.5</v>
      </c>
      <c r="O207" s="86">
        <v>98.6</v>
      </c>
      <c r="P207" s="129" t="s">
        <v>3065</v>
      </c>
      <c r="Q207" s="78">
        <v>767.45555643800003</v>
      </c>
      <c r="R207" s="79">
        <v>1.3556888761935284E-3</v>
      </c>
      <c r="S207" s="79">
        <f t="shared" si="3"/>
        <v>1.7747771191185613E-3</v>
      </c>
      <c r="T207" s="79">
        <f>Q207/'סכום נכסי הקרן'!$C$41</f>
        <v>2.4665978325317183E-4</v>
      </c>
    </row>
    <row r="208" spans="1:20">
      <c r="A208" s="75" t="s">
        <v>753</v>
      </c>
      <c r="B208" s="54" t="s">
        <v>754</v>
      </c>
      <c r="C208" s="76" t="s">
        <v>120</v>
      </c>
      <c r="D208" s="76" t="s">
        <v>27</v>
      </c>
      <c r="E208" s="54" t="s">
        <v>755</v>
      </c>
      <c r="F208" s="76" t="s">
        <v>573</v>
      </c>
      <c r="G208" s="54" t="s">
        <v>596</v>
      </c>
      <c r="H208" s="54" t="s">
        <v>130</v>
      </c>
      <c r="I208" s="129" t="s">
        <v>3065</v>
      </c>
      <c r="J208" s="78">
        <v>3.1499999999996211</v>
      </c>
      <c r="K208" s="76" t="s">
        <v>132</v>
      </c>
      <c r="L208" s="77">
        <v>2.5000000000000001E-2</v>
      </c>
      <c r="M208" s="77">
        <v>6.0999999999992414E-2</v>
      </c>
      <c r="N208" s="78">
        <v>735110.69487700006</v>
      </c>
      <c r="O208" s="86">
        <v>89.63</v>
      </c>
      <c r="P208" s="129" t="s">
        <v>3065</v>
      </c>
      <c r="Q208" s="78">
        <v>658.93076511499999</v>
      </c>
      <c r="R208" s="79">
        <v>3.6906987734998853E-3</v>
      </c>
      <c r="S208" s="79">
        <f t="shared" si="3"/>
        <v>1.5238084279918366E-3</v>
      </c>
      <c r="T208" s="79">
        <f>Q208/'סכום נכסי הקרן'!$C$41</f>
        <v>2.1177997649332668E-4</v>
      </c>
    </row>
    <row r="209" spans="1:20">
      <c r="A209" s="75" t="s">
        <v>756</v>
      </c>
      <c r="B209" s="54" t="s">
        <v>757</v>
      </c>
      <c r="C209" s="76" t="s">
        <v>120</v>
      </c>
      <c r="D209" s="76" t="s">
        <v>27</v>
      </c>
      <c r="E209" s="54" t="s">
        <v>758</v>
      </c>
      <c r="F209" s="76" t="s">
        <v>287</v>
      </c>
      <c r="G209" s="54" t="s">
        <v>596</v>
      </c>
      <c r="H209" s="54" t="s">
        <v>130</v>
      </c>
      <c r="I209" s="129" t="s">
        <v>3065</v>
      </c>
      <c r="J209" s="78">
        <v>4.8000000000001597</v>
      </c>
      <c r="K209" s="76" t="s">
        <v>132</v>
      </c>
      <c r="L209" s="77">
        <v>6.7699999999999996E-2</v>
      </c>
      <c r="M209" s="77">
        <v>5.9600000000008306E-2</v>
      </c>
      <c r="N209" s="78">
        <v>1169603.65096</v>
      </c>
      <c r="O209" s="86">
        <v>107.02</v>
      </c>
      <c r="P209" s="129" t="s">
        <v>3065</v>
      </c>
      <c r="Q209" s="78">
        <v>1251.709824026</v>
      </c>
      <c r="R209" s="79">
        <v>1.5594715346133334E-3</v>
      </c>
      <c r="S209" s="79">
        <f t="shared" si="3"/>
        <v>2.8946379198399002E-3</v>
      </c>
      <c r="T209" s="79">
        <f>Q209/'סכום נכסי הקרן'!$C$41</f>
        <v>4.0229883189993104E-4</v>
      </c>
    </row>
    <row r="210" spans="1:20">
      <c r="A210" s="75" t="s">
        <v>759</v>
      </c>
      <c r="B210" s="54" t="s">
        <v>760</v>
      </c>
      <c r="C210" s="76" t="s">
        <v>120</v>
      </c>
      <c r="D210" s="76" t="s">
        <v>27</v>
      </c>
      <c r="E210" s="54" t="s">
        <v>761</v>
      </c>
      <c r="F210" s="76" t="s">
        <v>624</v>
      </c>
      <c r="G210" s="54" t="s">
        <v>617</v>
      </c>
      <c r="H210" s="129" t="s">
        <v>3065</v>
      </c>
      <c r="I210" s="129" t="s">
        <v>3065</v>
      </c>
      <c r="J210" s="78">
        <v>2.9499999999972952</v>
      </c>
      <c r="K210" s="76" t="s">
        <v>132</v>
      </c>
      <c r="L210" s="77">
        <v>1.2E-2</v>
      </c>
      <c r="M210" s="77">
        <v>8.4199999999956726E-2</v>
      </c>
      <c r="N210" s="78">
        <v>90600.231</v>
      </c>
      <c r="O210" s="86">
        <v>81.599999999999994</v>
      </c>
      <c r="P210" s="129" t="s">
        <v>3065</v>
      </c>
      <c r="Q210" s="78">
        <v>73.929788496</v>
      </c>
      <c r="R210" s="79">
        <v>1.4612940483870968E-3</v>
      </c>
      <c r="S210" s="79">
        <f t="shared" si="3"/>
        <v>1.7096611776837834E-4</v>
      </c>
      <c r="T210" s="79">
        <f>Q210/'סכום נכסי הקרן'!$C$41</f>
        <v>2.3760992351156922E-5</v>
      </c>
    </row>
    <row r="211" spans="1:20">
      <c r="A211" s="75" t="s">
        <v>762</v>
      </c>
      <c r="B211" s="54" t="s">
        <v>763</v>
      </c>
      <c r="C211" s="76" t="s">
        <v>120</v>
      </c>
      <c r="D211" s="76" t="s">
        <v>27</v>
      </c>
      <c r="E211" s="54" t="s">
        <v>761</v>
      </c>
      <c r="F211" s="76" t="s">
        <v>624</v>
      </c>
      <c r="G211" s="54" t="s">
        <v>617</v>
      </c>
      <c r="H211" s="129" t="s">
        <v>3065</v>
      </c>
      <c r="I211" s="129" t="s">
        <v>3065</v>
      </c>
      <c r="J211" s="78">
        <v>0.96999999999926778</v>
      </c>
      <c r="K211" s="76" t="s">
        <v>132</v>
      </c>
      <c r="L211" s="77">
        <v>3.5499999999999997E-2</v>
      </c>
      <c r="M211" s="77">
        <v>7.2900000000168386E-2</v>
      </c>
      <c r="N211" s="78">
        <v>141345.55114600001</v>
      </c>
      <c r="O211" s="86">
        <v>96.63</v>
      </c>
      <c r="P211" s="129" t="s">
        <v>3065</v>
      </c>
      <c r="Q211" s="78">
        <v>136.58220772999999</v>
      </c>
      <c r="R211" s="79">
        <v>4.9352083343575336E-4</v>
      </c>
      <c r="S211" s="79">
        <f t="shared" si="3"/>
        <v>3.1585278798810178E-4</v>
      </c>
      <c r="T211" s="79">
        <f>Q211/'סכום נכסי הקרן'!$C$41</f>
        <v>4.3897444578138426E-5</v>
      </c>
    </row>
    <row r="212" spans="1:20">
      <c r="A212" s="75" t="s">
        <v>764</v>
      </c>
      <c r="B212" s="54" t="s">
        <v>765</v>
      </c>
      <c r="C212" s="76" t="s">
        <v>120</v>
      </c>
      <c r="D212" s="76" t="s">
        <v>27</v>
      </c>
      <c r="E212" s="54" t="s">
        <v>761</v>
      </c>
      <c r="F212" s="76" t="s">
        <v>624</v>
      </c>
      <c r="G212" s="54" t="s">
        <v>617</v>
      </c>
      <c r="H212" s="129" t="s">
        <v>3065</v>
      </c>
      <c r="I212" s="129" t="s">
        <v>3065</v>
      </c>
      <c r="J212" s="78">
        <v>3.3300000000023835</v>
      </c>
      <c r="K212" s="76" t="s">
        <v>132</v>
      </c>
      <c r="L212" s="77">
        <v>6.0499999999999998E-2</v>
      </c>
      <c r="M212" s="77">
        <v>5.9000000000039951E-2</v>
      </c>
      <c r="N212" s="78">
        <v>709499.43784999999</v>
      </c>
      <c r="O212" s="86">
        <v>102.3</v>
      </c>
      <c r="P212" s="129" t="s">
        <v>3065</v>
      </c>
      <c r="Q212" s="78">
        <v>725.81789331900006</v>
      </c>
      <c r="R212" s="79">
        <v>3.2249974447727272E-3</v>
      </c>
      <c r="S212" s="79">
        <f t="shared" si="3"/>
        <v>1.6784880621467811E-3</v>
      </c>
      <c r="T212" s="79">
        <f>Q212/'סכום נכסי הקרן'!$C$41</f>
        <v>2.3327746179631909E-4</v>
      </c>
    </row>
    <row r="213" spans="1:20">
      <c r="A213" s="75" t="s">
        <v>766</v>
      </c>
      <c r="B213" s="54" t="s">
        <v>767</v>
      </c>
      <c r="C213" s="76" t="s">
        <v>120</v>
      </c>
      <c r="D213" s="76" t="s">
        <v>27</v>
      </c>
      <c r="E213" s="54" t="s">
        <v>768</v>
      </c>
      <c r="F213" s="76" t="s">
        <v>304</v>
      </c>
      <c r="G213" s="54" t="s">
        <v>617</v>
      </c>
      <c r="H213" s="129" t="s">
        <v>3065</v>
      </c>
      <c r="I213" s="129" t="s">
        <v>3065</v>
      </c>
      <c r="J213" s="78">
        <v>1.9799999999979643</v>
      </c>
      <c r="K213" s="76" t="s">
        <v>132</v>
      </c>
      <c r="L213" s="77">
        <v>0.01</v>
      </c>
      <c r="M213" s="77">
        <v>6.5100000000010191E-2</v>
      </c>
      <c r="N213" s="78">
        <v>218312.30919999999</v>
      </c>
      <c r="O213" s="86">
        <v>90</v>
      </c>
      <c r="P213" s="129" t="s">
        <v>3065</v>
      </c>
      <c r="Q213" s="78">
        <v>196.48107827999999</v>
      </c>
      <c r="R213" s="79">
        <v>9.0963462166666659E-4</v>
      </c>
      <c r="S213" s="79">
        <f t="shared" si="3"/>
        <v>4.5437174719218802E-4</v>
      </c>
      <c r="T213" s="79">
        <f>Q213/'סכום נכסי הקרן'!$C$41</f>
        <v>6.3148907810154766E-5</v>
      </c>
    </row>
    <row r="214" spans="1:20">
      <c r="A214" s="130" t="s">
        <v>3065</v>
      </c>
      <c r="B214" s="129" t="s">
        <v>3065</v>
      </c>
      <c r="C214" s="129" t="s">
        <v>3065</v>
      </c>
      <c r="D214" s="129" t="s">
        <v>3065</v>
      </c>
      <c r="E214" s="129" t="s">
        <v>3065</v>
      </c>
      <c r="F214" s="129" t="s">
        <v>3065</v>
      </c>
      <c r="G214" s="129" t="s">
        <v>3065</v>
      </c>
      <c r="H214" s="129" t="s">
        <v>3065</v>
      </c>
      <c r="I214" s="129" t="s">
        <v>3065</v>
      </c>
      <c r="J214" s="129" t="s">
        <v>3065</v>
      </c>
      <c r="K214" s="129" t="s">
        <v>3065</v>
      </c>
      <c r="L214" s="129" t="s">
        <v>3065</v>
      </c>
      <c r="M214" s="129" t="s">
        <v>3065</v>
      </c>
      <c r="N214" s="129" t="s">
        <v>3065</v>
      </c>
      <c r="O214" s="129" t="s">
        <v>3065</v>
      </c>
      <c r="P214" s="129" t="s">
        <v>3065</v>
      </c>
      <c r="Q214" s="129" t="s">
        <v>3065</v>
      </c>
      <c r="R214" s="129" t="s">
        <v>3065</v>
      </c>
      <c r="S214" s="129" t="s">
        <v>3065</v>
      </c>
      <c r="T214" s="129" t="s">
        <v>3065</v>
      </c>
    </row>
    <row r="215" spans="1:20">
      <c r="A215" s="74" t="s">
        <v>49</v>
      </c>
      <c r="B215" s="128" t="s">
        <v>3065</v>
      </c>
      <c r="C215" s="128" t="s">
        <v>3065</v>
      </c>
      <c r="D215" s="128" t="s">
        <v>3065</v>
      </c>
      <c r="E215" s="128" t="s">
        <v>3065</v>
      </c>
      <c r="F215" s="128" t="s">
        <v>3065</v>
      </c>
      <c r="G215" s="128" t="s">
        <v>3065</v>
      </c>
      <c r="H215" s="128" t="s">
        <v>3065</v>
      </c>
      <c r="I215" s="128" t="s">
        <v>3065</v>
      </c>
      <c r="J215" s="72">
        <v>2.8199999999986773</v>
      </c>
      <c r="K215" s="128" t="s">
        <v>3065</v>
      </c>
      <c r="L215" s="128" t="s">
        <v>3065</v>
      </c>
      <c r="M215" s="71">
        <v>4.7699999999983103E-2</v>
      </c>
      <c r="N215" s="128" t="s">
        <v>3065</v>
      </c>
      <c r="O215" s="128" t="s">
        <v>3065</v>
      </c>
      <c r="P215" s="128" t="s">
        <v>3065</v>
      </c>
      <c r="Q215" s="72">
        <v>544.38782869600004</v>
      </c>
      <c r="R215" s="128" t="s">
        <v>3065</v>
      </c>
      <c r="S215" s="73">
        <f t="shared" si="3"/>
        <v>1.258922492894022E-3</v>
      </c>
      <c r="T215" s="73">
        <f>Q215/'סכום נכסי הקרן'!$C$41</f>
        <v>1.7496594129183049E-4</v>
      </c>
    </row>
    <row r="216" spans="1:20">
      <c r="A216" s="75" t="s">
        <v>769</v>
      </c>
      <c r="B216" s="54" t="s">
        <v>770</v>
      </c>
      <c r="C216" s="76" t="s">
        <v>120</v>
      </c>
      <c r="D216" s="76" t="s">
        <v>27</v>
      </c>
      <c r="E216" s="54" t="s">
        <v>771</v>
      </c>
      <c r="F216" s="76" t="s">
        <v>630</v>
      </c>
      <c r="G216" s="54" t="s">
        <v>325</v>
      </c>
      <c r="H216" s="54" t="s">
        <v>283</v>
      </c>
      <c r="I216" s="129" t="s">
        <v>3065</v>
      </c>
      <c r="J216" s="78">
        <v>2.8199999999986773</v>
      </c>
      <c r="K216" s="76" t="s">
        <v>132</v>
      </c>
      <c r="L216" s="77">
        <v>2.12E-2</v>
      </c>
      <c r="M216" s="77">
        <v>4.7699999999983103E-2</v>
      </c>
      <c r="N216" s="78">
        <v>528531.89410000003</v>
      </c>
      <c r="O216" s="86">
        <v>103</v>
      </c>
      <c r="P216" s="129" t="s">
        <v>3065</v>
      </c>
      <c r="Q216" s="78">
        <v>544.38782869600004</v>
      </c>
      <c r="R216" s="79">
        <v>3.5235459606666668E-3</v>
      </c>
      <c r="S216" s="79">
        <f t="shared" si="3"/>
        <v>1.258922492894022E-3</v>
      </c>
      <c r="T216" s="79">
        <f>Q216/'סכום נכסי הקרן'!$C$41</f>
        <v>1.7496594129183049E-4</v>
      </c>
    </row>
    <row r="217" spans="1:20">
      <c r="A217" s="130" t="s">
        <v>3065</v>
      </c>
      <c r="B217" s="129" t="s">
        <v>3065</v>
      </c>
      <c r="C217" s="129" t="s">
        <v>3065</v>
      </c>
      <c r="D217" s="129" t="s">
        <v>3065</v>
      </c>
      <c r="E217" s="129" t="s">
        <v>3065</v>
      </c>
      <c r="F217" s="129" t="s">
        <v>3065</v>
      </c>
      <c r="G217" s="129" t="s">
        <v>3065</v>
      </c>
      <c r="H217" s="129" t="s">
        <v>3065</v>
      </c>
      <c r="I217" s="129" t="s">
        <v>3065</v>
      </c>
      <c r="J217" s="129" t="s">
        <v>3065</v>
      </c>
      <c r="K217" s="129" t="s">
        <v>3065</v>
      </c>
      <c r="L217" s="129" t="s">
        <v>3065</v>
      </c>
      <c r="M217" s="129" t="s">
        <v>3065</v>
      </c>
      <c r="N217" s="129" t="s">
        <v>3065</v>
      </c>
      <c r="O217" s="129" t="s">
        <v>3065</v>
      </c>
      <c r="P217" s="129" t="s">
        <v>3065</v>
      </c>
      <c r="Q217" s="129" t="s">
        <v>3065</v>
      </c>
      <c r="R217" s="129" t="s">
        <v>3065</v>
      </c>
      <c r="S217" s="129" t="s">
        <v>3065</v>
      </c>
      <c r="T217" s="129" t="s">
        <v>3065</v>
      </c>
    </row>
    <row r="218" spans="1:20">
      <c r="A218" s="69" t="s">
        <v>185</v>
      </c>
      <c r="B218" s="128" t="s">
        <v>3065</v>
      </c>
      <c r="C218" s="128" t="s">
        <v>3065</v>
      </c>
      <c r="D218" s="128" t="s">
        <v>3065</v>
      </c>
      <c r="E218" s="128" t="s">
        <v>3065</v>
      </c>
      <c r="F218" s="128" t="s">
        <v>3065</v>
      </c>
      <c r="G218" s="128" t="s">
        <v>3065</v>
      </c>
      <c r="H218" s="128" t="s">
        <v>3065</v>
      </c>
      <c r="I218" s="128" t="s">
        <v>3065</v>
      </c>
      <c r="J218" s="72">
        <v>4.7376411817432613</v>
      </c>
      <c r="K218" s="128" t="s">
        <v>3065</v>
      </c>
      <c r="L218" s="128" t="s">
        <v>3065</v>
      </c>
      <c r="M218" s="71">
        <v>6.3889774397461463E-2</v>
      </c>
      <c r="N218" s="128" t="s">
        <v>3065</v>
      </c>
      <c r="O218" s="128" t="s">
        <v>3065</v>
      </c>
      <c r="P218" s="128" t="s">
        <v>3065</v>
      </c>
      <c r="Q218" s="72">
        <v>163863.64553764201</v>
      </c>
      <c r="R218" s="128" t="s">
        <v>3065</v>
      </c>
      <c r="S218" s="73">
        <f t="shared" si="3"/>
        <v>0.37894239779219813</v>
      </c>
      <c r="T218" s="73">
        <f>Q218/'סכום נכסי הקרן'!$C$41</f>
        <v>5.2665683311988148E-2</v>
      </c>
    </row>
    <row r="219" spans="1:20">
      <c r="A219" s="74" t="s">
        <v>67</v>
      </c>
      <c r="B219" s="128" t="s">
        <v>3065</v>
      </c>
      <c r="C219" s="128" t="s">
        <v>3065</v>
      </c>
      <c r="D219" s="128" t="s">
        <v>3065</v>
      </c>
      <c r="E219" s="128" t="s">
        <v>3065</v>
      </c>
      <c r="F219" s="128" t="s">
        <v>3065</v>
      </c>
      <c r="G219" s="128" t="s">
        <v>3065</v>
      </c>
      <c r="H219" s="128" t="s">
        <v>3065</v>
      </c>
      <c r="I219" s="128" t="s">
        <v>3065</v>
      </c>
      <c r="J219" s="72">
        <v>4.9322340072198516</v>
      </c>
      <c r="K219" s="128" t="s">
        <v>3065</v>
      </c>
      <c r="L219" s="128" t="s">
        <v>3065</v>
      </c>
      <c r="M219" s="71">
        <v>7.4380385701933727E-2</v>
      </c>
      <c r="N219" s="128" t="s">
        <v>3065</v>
      </c>
      <c r="O219" s="128" t="s">
        <v>3065</v>
      </c>
      <c r="P219" s="128" t="s">
        <v>3065</v>
      </c>
      <c r="Q219" s="72">
        <v>25523.223471651003</v>
      </c>
      <c r="R219" s="128" t="s">
        <v>3065</v>
      </c>
      <c r="S219" s="73">
        <f t="shared" si="3"/>
        <v>5.902365634549351E-2</v>
      </c>
      <c r="T219" s="73">
        <f>Q219/'סכום נכסי הקרן'!$C$41</f>
        <v>8.2031496373018951E-3</v>
      </c>
    </row>
    <row r="220" spans="1:20">
      <c r="A220" s="75" t="s">
        <v>772</v>
      </c>
      <c r="B220" s="54" t="s">
        <v>773</v>
      </c>
      <c r="C220" s="76" t="s">
        <v>27</v>
      </c>
      <c r="D220" s="76" t="s">
        <v>774</v>
      </c>
      <c r="E220" s="54" t="s">
        <v>286</v>
      </c>
      <c r="F220" s="76" t="s">
        <v>287</v>
      </c>
      <c r="G220" s="54" t="s">
        <v>775</v>
      </c>
      <c r="H220" s="54" t="s">
        <v>776</v>
      </c>
      <c r="I220" s="129" t="s">
        <v>3065</v>
      </c>
      <c r="J220" s="78">
        <v>6.8600000000002446</v>
      </c>
      <c r="K220" s="76" t="s">
        <v>131</v>
      </c>
      <c r="L220" s="77">
        <v>3.7499999999999999E-2</v>
      </c>
      <c r="M220" s="77">
        <v>6.140000000000774E-2</v>
      </c>
      <c r="N220" s="78">
        <v>316090.98454999999</v>
      </c>
      <c r="O220" s="86">
        <v>85.582329999999999</v>
      </c>
      <c r="P220" s="129" t="s">
        <v>3065</v>
      </c>
      <c r="Q220" s="78">
        <v>981.16893141599996</v>
      </c>
      <c r="R220" s="79">
        <v>6.3218196910000001E-4</v>
      </c>
      <c r="S220" s="79">
        <f t="shared" si="3"/>
        <v>2.2689993640143823E-3</v>
      </c>
      <c r="T220" s="79">
        <f>Q220/'סכום נכסי הקרן'!$C$41</f>
        <v>3.1534714150886246E-4</v>
      </c>
    </row>
    <row r="221" spans="1:20">
      <c r="A221" s="75" t="s">
        <v>777</v>
      </c>
      <c r="B221" s="54" t="s">
        <v>778</v>
      </c>
      <c r="C221" s="76" t="s">
        <v>27</v>
      </c>
      <c r="D221" s="76" t="s">
        <v>774</v>
      </c>
      <c r="E221" s="54" t="s">
        <v>392</v>
      </c>
      <c r="F221" s="76" t="s">
        <v>275</v>
      </c>
      <c r="G221" s="54" t="s">
        <v>780</v>
      </c>
      <c r="H221" s="54" t="s">
        <v>269</v>
      </c>
      <c r="I221" s="129" t="s">
        <v>3065</v>
      </c>
      <c r="J221" s="78">
        <v>2.6400000000002515</v>
      </c>
      <c r="K221" s="76" t="s">
        <v>131</v>
      </c>
      <c r="L221" s="77">
        <v>3.2549999999999996E-2</v>
      </c>
      <c r="M221" s="77">
        <v>8.6600000000003091E-2</v>
      </c>
      <c r="N221" s="78">
        <v>949282.82900000003</v>
      </c>
      <c r="O221" s="86">
        <v>87.799629999999993</v>
      </c>
      <c r="P221" s="129" t="s">
        <v>3065</v>
      </c>
      <c r="Q221" s="78">
        <v>3022.9839533910003</v>
      </c>
      <c r="R221" s="79">
        <v>9.4928282900000002E-4</v>
      </c>
      <c r="S221" s="79">
        <f t="shared" si="3"/>
        <v>6.9907927656972383E-3</v>
      </c>
      <c r="T221" s="79">
        <f>Q221/'סכום נכסי הקרן'!$C$41</f>
        <v>9.7158533867684489E-4</v>
      </c>
    </row>
    <row r="222" spans="1:20">
      <c r="A222" s="75" t="s">
        <v>781</v>
      </c>
      <c r="B222" s="54" t="s">
        <v>782</v>
      </c>
      <c r="C222" s="76" t="s">
        <v>27</v>
      </c>
      <c r="D222" s="76" t="s">
        <v>774</v>
      </c>
      <c r="E222" s="54" t="s">
        <v>355</v>
      </c>
      <c r="F222" s="76" t="s">
        <v>275</v>
      </c>
      <c r="G222" s="54" t="s">
        <v>780</v>
      </c>
      <c r="H222" s="54" t="s">
        <v>269</v>
      </c>
      <c r="I222" s="129" t="s">
        <v>3065</v>
      </c>
      <c r="J222" s="78">
        <v>1.9900000000000155</v>
      </c>
      <c r="K222" s="76" t="s">
        <v>131</v>
      </c>
      <c r="L222" s="77">
        <v>3.2750000000000001E-2</v>
      </c>
      <c r="M222" s="77">
        <v>8.309999999999737E-2</v>
      </c>
      <c r="N222" s="78">
        <v>1343699.7456960001</v>
      </c>
      <c r="O222" s="86">
        <v>91.480680000000007</v>
      </c>
      <c r="P222" s="129" t="s">
        <v>3065</v>
      </c>
      <c r="Q222" s="78">
        <v>4458.4015123070003</v>
      </c>
      <c r="R222" s="79">
        <v>1.7915996609280001E-3</v>
      </c>
      <c r="S222" s="79">
        <f t="shared" si="3"/>
        <v>1.0310263474553775E-2</v>
      </c>
      <c r="T222" s="79">
        <f>Q222/'סכום נכסי הקרן'!$C$41</f>
        <v>1.4329277330212408E-3</v>
      </c>
    </row>
    <row r="223" spans="1:20">
      <c r="A223" s="75" t="s">
        <v>783</v>
      </c>
      <c r="B223" s="54" t="s">
        <v>784</v>
      </c>
      <c r="C223" s="76" t="s">
        <v>27</v>
      </c>
      <c r="D223" s="76" t="s">
        <v>774</v>
      </c>
      <c r="E223" s="54" t="s">
        <v>355</v>
      </c>
      <c r="F223" s="76" t="s">
        <v>275</v>
      </c>
      <c r="G223" s="54" t="s">
        <v>780</v>
      </c>
      <c r="H223" s="54" t="s">
        <v>269</v>
      </c>
      <c r="I223" s="129" t="s">
        <v>3065</v>
      </c>
      <c r="J223" s="78">
        <v>3.8300000000005348</v>
      </c>
      <c r="K223" s="76" t="s">
        <v>131</v>
      </c>
      <c r="L223" s="77">
        <v>7.1289999999999992E-2</v>
      </c>
      <c r="M223" s="77">
        <v>7.5000000000012418E-2</v>
      </c>
      <c r="N223" s="78">
        <v>767505.26599999995</v>
      </c>
      <c r="O223" s="86">
        <v>101.25705000000001</v>
      </c>
      <c r="P223" s="129" t="s">
        <v>3065</v>
      </c>
      <c r="Q223" s="78">
        <v>2818.7346237030001</v>
      </c>
      <c r="R223" s="79">
        <v>1.5350105319999999E-3</v>
      </c>
      <c r="S223" s="79">
        <f t="shared" si="3"/>
        <v>6.5184565712626992E-3</v>
      </c>
      <c r="T223" s="79">
        <f>Q223/'סכום נכסי הקרן'!$C$41</f>
        <v>9.0593971924283166E-4</v>
      </c>
    </row>
    <row r="224" spans="1:20">
      <c r="A224" s="75" t="s">
        <v>785</v>
      </c>
      <c r="B224" s="54" t="s">
        <v>786</v>
      </c>
      <c r="C224" s="76" t="s">
        <v>27</v>
      </c>
      <c r="D224" s="76" t="s">
        <v>774</v>
      </c>
      <c r="E224" s="54" t="s">
        <v>787</v>
      </c>
      <c r="F224" s="76" t="s">
        <v>423</v>
      </c>
      <c r="G224" s="54" t="s">
        <v>788</v>
      </c>
      <c r="H224" s="54" t="s">
        <v>269</v>
      </c>
      <c r="I224" s="129" t="s">
        <v>3065</v>
      </c>
      <c r="J224" s="78">
        <v>9.4600000000004716</v>
      </c>
      <c r="K224" s="76" t="s">
        <v>131</v>
      </c>
      <c r="L224" s="77">
        <v>6.3750000000000001E-2</v>
      </c>
      <c r="M224" s="77">
        <v>6.8700000000002481E-2</v>
      </c>
      <c r="N224" s="78">
        <v>1920782.9157</v>
      </c>
      <c r="O224" s="86">
        <v>94.761250000000004</v>
      </c>
      <c r="P224" s="129" t="s">
        <v>3065</v>
      </c>
      <c r="Q224" s="78">
        <v>6601.712705928001</v>
      </c>
      <c r="R224" s="79">
        <v>2.7712926211224931E-3</v>
      </c>
      <c r="S224" s="79">
        <f t="shared" si="3"/>
        <v>1.5266771553333381E-2</v>
      </c>
      <c r="T224" s="79">
        <f>Q224/'סכום נכסי הקרן'!$C$41</f>
        <v>2.1217867425466505E-3</v>
      </c>
    </row>
    <row r="225" spans="1:20">
      <c r="A225" s="75" t="s">
        <v>789</v>
      </c>
      <c r="B225" s="54" t="s">
        <v>790</v>
      </c>
      <c r="C225" s="76" t="s">
        <v>27</v>
      </c>
      <c r="D225" s="76" t="s">
        <v>774</v>
      </c>
      <c r="E225" s="54" t="s">
        <v>791</v>
      </c>
      <c r="F225" s="76" t="s">
        <v>275</v>
      </c>
      <c r="G225" s="54" t="s">
        <v>788</v>
      </c>
      <c r="H225" s="54" t="s">
        <v>776</v>
      </c>
      <c r="I225" s="129" t="s">
        <v>3065</v>
      </c>
      <c r="J225" s="78">
        <v>2.1899999999995665</v>
      </c>
      <c r="K225" s="76" t="s">
        <v>131</v>
      </c>
      <c r="L225" s="77">
        <v>3.0769999999999999E-2</v>
      </c>
      <c r="M225" s="77">
        <v>8.6099999999986548E-2</v>
      </c>
      <c r="N225" s="78">
        <v>1078142.9236600001</v>
      </c>
      <c r="O225" s="86">
        <v>89.040419999999997</v>
      </c>
      <c r="P225" s="129" t="s">
        <v>3065</v>
      </c>
      <c r="Q225" s="78">
        <v>3481.8582737289994</v>
      </c>
      <c r="R225" s="79">
        <v>1.7969048727666669E-3</v>
      </c>
      <c r="S225" s="79">
        <f t="shared" si="3"/>
        <v>8.0519612430835306E-3</v>
      </c>
      <c r="T225" s="79">
        <f>Q225/'סכום נכסי הקרן'!$C$41</f>
        <v>1.1190672865831811E-3</v>
      </c>
    </row>
    <row r="226" spans="1:20">
      <c r="A226" s="75" t="s">
        <v>792</v>
      </c>
      <c r="B226" s="54" t="s">
        <v>793</v>
      </c>
      <c r="C226" s="76" t="s">
        <v>27</v>
      </c>
      <c r="D226" s="76" t="s">
        <v>774</v>
      </c>
      <c r="E226" s="54" t="s">
        <v>794</v>
      </c>
      <c r="F226" s="76" t="s">
        <v>1036</v>
      </c>
      <c r="G226" s="54" t="s">
        <v>795</v>
      </c>
      <c r="H226" s="54" t="s">
        <v>269</v>
      </c>
      <c r="I226" s="129" t="s">
        <v>3065</v>
      </c>
      <c r="J226" s="78">
        <v>5.5499999999977749</v>
      </c>
      <c r="K226" s="76" t="s">
        <v>133</v>
      </c>
      <c r="L226" s="77">
        <v>4.3749999999999997E-2</v>
      </c>
      <c r="M226" s="77">
        <v>5.4799999999974862E-2</v>
      </c>
      <c r="N226" s="78">
        <v>201975.07</v>
      </c>
      <c r="O226" s="86">
        <v>94.237790000000004</v>
      </c>
      <c r="P226" s="129" t="s">
        <v>3065</v>
      </c>
      <c r="Q226" s="78">
        <v>763.55529045399987</v>
      </c>
      <c r="R226" s="79">
        <v>1.3465004666666667E-4</v>
      </c>
      <c r="S226" s="79">
        <f t="shared" si="3"/>
        <v>1.7657575703397272E-3</v>
      </c>
      <c r="T226" s="79">
        <f>Q226/'סכום נכסי הקרן'!$C$41</f>
        <v>2.4540623996434829E-4</v>
      </c>
    </row>
    <row r="227" spans="1:20">
      <c r="A227" s="75" t="s">
        <v>796</v>
      </c>
      <c r="B227" s="54" t="s">
        <v>797</v>
      </c>
      <c r="C227" s="76" t="s">
        <v>27</v>
      </c>
      <c r="D227" s="76" t="s">
        <v>774</v>
      </c>
      <c r="E227" s="54" t="s">
        <v>794</v>
      </c>
      <c r="F227" s="76" t="s">
        <v>1036</v>
      </c>
      <c r="G227" s="54" t="s">
        <v>795</v>
      </c>
      <c r="H227" s="54" t="s">
        <v>269</v>
      </c>
      <c r="I227" s="129" t="s">
        <v>3065</v>
      </c>
      <c r="J227" s="78">
        <v>4.5400000000009966</v>
      </c>
      <c r="K227" s="76" t="s">
        <v>133</v>
      </c>
      <c r="L227" s="77">
        <v>7.3749999999999996E-2</v>
      </c>
      <c r="M227" s="77">
        <v>5.3200000000009309E-2</v>
      </c>
      <c r="N227" s="78">
        <v>414048.89350000001</v>
      </c>
      <c r="O227" s="86">
        <v>111.22803999999999</v>
      </c>
      <c r="P227" s="129" t="s">
        <v>3065</v>
      </c>
      <c r="Q227" s="78">
        <v>1847.496149454</v>
      </c>
      <c r="R227" s="79">
        <v>5.1756111687499995E-4</v>
      </c>
      <c r="S227" s="79">
        <f t="shared" si="3"/>
        <v>4.2724218571417632E-3</v>
      </c>
      <c r="T227" s="79">
        <f>Q227/'סכום נכסי הקרן'!$C$41</f>
        <v>5.9378422107001557E-4</v>
      </c>
    </row>
    <row r="228" spans="1:20">
      <c r="A228" s="75" t="s">
        <v>798</v>
      </c>
      <c r="B228" s="54" t="s">
        <v>799</v>
      </c>
      <c r="C228" s="76" t="s">
        <v>27</v>
      </c>
      <c r="D228" s="76" t="s">
        <v>774</v>
      </c>
      <c r="E228" s="54" t="s">
        <v>794</v>
      </c>
      <c r="F228" s="76" t="s">
        <v>1036</v>
      </c>
      <c r="G228" s="54" t="s">
        <v>795</v>
      </c>
      <c r="H228" s="54" t="s">
        <v>269</v>
      </c>
      <c r="I228" s="129" t="s">
        <v>3065</v>
      </c>
      <c r="J228" s="78">
        <v>5.6899999999989594</v>
      </c>
      <c r="K228" s="76" t="s">
        <v>131</v>
      </c>
      <c r="L228" s="77">
        <v>8.1250000000000003E-2</v>
      </c>
      <c r="M228" s="77">
        <v>6.5299999999989852E-2</v>
      </c>
      <c r="N228" s="78">
        <v>383752.63299999997</v>
      </c>
      <c r="O228" s="86">
        <v>111.16779</v>
      </c>
      <c r="P228" s="129" t="s">
        <v>3065</v>
      </c>
      <c r="Q228" s="78">
        <v>1547.3120312689998</v>
      </c>
      <c r="R228" s="79">
        <v>7.6750526599999994E-4</v>
      </c>
      <c r="S228" s="79">
        <f t="shared" si="3"/>
        <v>3.5782319460670102E-3</v>
      </c>
      <c r="T228" s="79">
        <f>Q228/'סכום נכסי הקרן'!$C$41</f>
        <v>4.9730521468791975E-4</v>
      </c>
    </row>
    <row r="229" spans="1:20">
      <c r="A229" s="130" t="s">
        <v>3065</v>
      </c>
      <c r="B229" s="129" t="s">
        <v>3065</v>
      </c>
      <c r="C229" s="129" t="s">
        <v>3065</v>
      </c>
      <c r="D229" s="129" t="s">
        <v>3065</v>
      </c>
      <c r="E229" s="129" t="s">
        <v>3065</v>
      </c>
      <c r="F229" s="129" t="s">
        <v>3065</v>
      </c>
      <c r="G229" s="129" t="s">
        <v>3065</v>
      </c>
      <c r="H229" s="129" t="s">
        <v>3065</v>
      </c>
      <c r="I229" s="129" t="s">
        <v>3065</v>
      </c>
      <c r="J229" s="129" t="s">
        <v>3065</v>
      </c>
      <c r="K229" s="129" t="s">
        <v>3065</v>
      </c>
      <c r="L229" s="129" t="s">
        <v>3065</v>
      </c>
      <c r="M229" s="129" t="s">
        <v>3065</v>
      </c>
      <c r="N229" s="129" t="s">
        <v>3065</v>
      </c>
      <c r="O229" s="129" t="s">
        <v>3065</v>
      </c>
      <c r="P229" s="129" t="s">
        <v>3065</v>
      </c>
      <c r="Q229" s="129" t="s">
        <v>3065</v>
      </c>
      <c r="R229" s="129" t="s">
        <v>3065</v>
      </c>
      <c r="S229" s="129" t="s">
        <v>3065</v>
      </c>
      <c r="T229" s="129" t="s">
        <v>3065</v>
      </c>
    </row>
    <row r="230" spans="1:20">
      <c r="A230" s="74" t="s">
        <v>66</v>
      </c>
      <c r="B230" s="128" t="s">
        <v>3065</v>
      </c>
      <c r="C230" s="128" t="s">
        <v>3065</v>
      </c>
      <c r="D230" s="128" t="s">
        <v>3065</v>
      </c>
      <c r="E230" s="128" t="s">
        <v>3065</v>
      </c>
      <c r="F230" s="128" t="s">
        <v>3065</v>
      </c>
      <c r="G230" s="128" t="s">
        <v>3065</v>
      </c>
      <c r="H230" s="128" t="s">
        <v>3065</v>
      </c>
      <c r="I230" s="128" t="s">
        <v>3065</v>
      </c>
      <c r="J230" s="72">
        <v>4.7017396274726684</v>
      </c>
      <c r="K230" s="128" t="s">
        <v>3065</v>
      </c>
      <c r="L230" s="128" t="s">
        <v>3065</v>
      </c>
      <c r="M230" s="71">
        <v>6.1954300927888353E-2</v>
      </c>
      <c r="N230" s="128" t="s">
        <v>3065</v>
      </c>
      <c r="O230" s="128" t="s">
        <v>3065</v>
      </c>
      <c r="P230" s="128" t="s">
        <v>3065</v>
      </c>
      <c r="Q230" s="72">
        <v>138340.42206599098</v>
      </c>
      <c r="R230" s="128" t="s">
        <v>3065</v>
      </c>
      <c r="S230" s="73">
        <f t="shared" si="3"/>
        <v>0.31991874144670457</v>
      </c>
      <c r="T230" s="73">
        <f>Q230/'סכום נכסי הקרן'!$C$41</f>
        <v>4.4462533674686243E-2</v>
      </c>
    </row>
    <row r="231" spans="1:20">
      <c r="A231" s="75" t="s">
        <v>800</v>
      </c>
      <c r="B231" s="54" t="s">
        <v>801</v>
      </c>
      <c r="C231" s="76" t="s">
        <v>27</v>
      </c>
      <c r="D231" s="76" t="s">
        <v>774</v>
      </c>
      <c r="E231" s="129" t="s">
        <v>3065</v>
      </c>
      <c r="F231" s="76" t="s">
        <v>802</v>
      </c>
      <c r="G231" s="54" t="s">
        <v>268</v>
      </c>
      <c r="H231" s="54" t="s">
        <v>776</v>
      </c>
      <c r="I231" s="129" t="s">
        <v>3065</v>
      </c>
      <c r="J231" s="78">
        <v>7.1599999999987762</v>
      </c>
      <c r="K231" s="76" t="s">
        <v>133</v>
      </c>
      <c r="L231" s="77">
        <v>4.2519999999999995E-2</v>
      </c>
      <c r="M231" s="77">
        <v>4.3599999999993887E-2</v>
      </c>
      <c r="N231" s="78">
        <v>403950.14</v>
      </c>
      <c r="O231" s="86">
        <v>100.85723</v>
      </c>
      <c r="P231" s="129" t="s">
        <v>3065</v>
      </c>
      <c r="Q231" s="78">
        <v>1634.3776349500001</v>
      </c>
      <c r="R231" s="79">
        <v>3.23160112E-4</v>
      </c>
      <c r="S231" s="79">
        <f t="shared" si="3"/>
        <v>3.7795752551082122E-3</v>
      </c>
      <c r="T231" s="79">
        <f>Q231/'סכום נכסי הקרן'!$C$41</f>
        <v>5.2528805063536792E-4</v>
      </c>
    </row>
    <row r="232" spans="1:20">
      <c r="A232" s="75" t="s">
        <v>803</v>
      </c>
      <c r="B232" s="54" t="s">
        <v>804</v>
      </c>
      <c r="C232" s="76" t="s">
        <v>27</v>
      </c>
      <c r="D232" s="76" t="s">
        <v>774</v>
      </c>
      <c r="E232" s="129" t="s">
        <v>3065</v>
      </c>
      <c r="F232" s="76" t="s">
        <v>802</v>
      </c>
      <c r="G232" s="54" t="s">
        <v>805</v>
      </c>
      <c r="H232" s="54" t="s">
        <v>776</v>
      </c>
      <c r="I232" s="129" t="s">
        <v>3065</v>
      </c>
      <c r="J232" s="78">
        <v>0.69000000032572817</v>
      </c>
      <c r="K232" s="76" t="s">
        <v>131</v>
      </c>
      <c r="L232" s="77">
        <v>4.4999999999999998E-2</v>
      </c>
      <c r="M232" s="77">
        <v>6.0699999999264495E-2</v>
      </c>
      <c r="N232" s="78">
        <v>262.56759099999999</v>
      </c>
      <c r="O232" s="86">
        <v>99.935000000000002</v>
      </c>
      <c r="P232" s="129" t="s">
        <v>3065</v>
      </c>
      <c r="Q232" s="78">
        <v>0.95171380100000003</v>
      </c>
      <c r="R232" s="79">
        <v>5.25135182E-7</v>
      </c>
      <c r="S232" s="79">
        <f t="shared" si="3"/>
        <v>2.2008829876790534E-6</v>
      </c>
      <c r="T232" s="79">
        <f>Q232/'סכום נכסי הקרן'!$C$41</f>
        <v>3.0588027919591575E-7</v>
      </c>
    </row>
    <row r="233" spans="1:20">
      <c r="A233" s="75" t="s">
        <v>806</v>
      </c>
      <c r="B233" s="54" t="s">
        <v>807</v>
      </c>
      <c r="C233" s="76" t="s">
        <v>27</v>
      </c>
      <c r="D233" s="76" t="s">
        <v>774</v>
      </c>
      <c r="E233" s="129" t="s">
        <v>3065</v>
      </c>
      <c r="F233" s="76" t="s">
        <v>802</v>
      </c>
      <c r="G233" s="54" t="s">
        <v>808</v>
      </c>
      <c r="H233" s="54" t="s">
        <v>809</v>
      </c>
      <c r="I233" s="129" t="s">
        <v>3065</v>
      </c>
      <c r="J233" s="78">
        <v>6.4100000000006654</v>
      </c>
      <c r="K233" s="76" t="s">
        <v>131</v>
      </c>
      <c r="L233" s="77">
        <v>0.03</v>
      </c>
      <c r="M233" s="77">
        <v>6.2900000000003606E-2</v>
      </c>
      <c r="N233" s="78">
        <v>747307.75899999996</v>
      </c>
      <c r="O233" s="86">
        <v>82.705669999999998</v>
      </c>
      <c r="P233" s="129" t="s">
        <v>3065</v>
      </c>
      <c r="Q233" s="78">
        <v>2241.7248894110003</v>
      </c>
      <c r="R233" s="79">
        <v>4.2703300514285712E-4</v>
      </c>
      <c r="S233" s="79">
        <f t="shared" si="3"/>
        <v>5.1840943852839829E-3</v>
      </c>
      <c r="T233" s="79">
        <f>Q233/'סכום נכסי הקרן'!$C$41</f>
        <v>7.2048911588019524E-4</v>
      </c>
    </row>
    <row r="234" spans="1:20">
      <c r="A234" s="75" t="s">
        <v>810</v>
      </c>
      <c r="B234" s="54" t="s">
        <v>811</v>
      </c>
      <c r="C234" s="76" t="s">
        <v>27</v>
      </c>
      <c r="D234" s="76" t="s">
        <v>774</v>
      </c>
      <c r="E234" s="129" t="s">
        <v>3065</v>
      </c>
      <c r="F234" s="76" t="s">
        <v>802</v>
      </c>
      <c r="G234" s="54" t="s">
        <v>808</v>
      </c>
      <c r="H234" s="54" t="s">
        <v>809</v>
      </c>
      <c r="I234" s="129" t="s">
        <v>3065</v>
      </c>
      <c r="J234" s="78">
        <v>7.0499999999975511</v>
      </c>
      <c r="K234" s="76" t="s">
        <v>131</v>
      </c>
      <c r="L234" s="77">
        <v>3.5000000000000003E-2</v>
      </c>
      <c r="M234" s="77">
        <v>6.3599999999982587E-2</v>
      </c>
      <c r="N234" s="78">
        <v>302962.60499999998</v>
      </c>
      <c r="O234" s="86">
        <v>83.612889999999993</v>
      </c>
      <c r="P234" s="129" t="s">
        <v>3065</v>
      </c>
      <c r="Q234" s="78">
        <v>918.776356685</v>
      </c>
      <c r="R234" s="79">
        <v>6.0592520999999992E-4</v>
      </c>
      <c r="S234" s="79">
        <f t="shared" si="3"/>
        <v>2.1247135964457434E-3</v>
      </c>
      <c r="T234" s="79">
        <f>Q234/'סכום נכסי הקרן'!$C$41</f>
        <v>2.9529420315868056E-4</v>
      </c>
    </row>
    <row r="235" spans="1:20">
      <c r="A235" s="75" t="s">
        <v>812</v>
      </c>
      <c r="B235" s="54" t="s">
        <v>813</v>
      </c>
      <c r="C235" s="76" t="s">
        <v>27</v>
      </c>
      <c r="D235" s="76" t="s">
        <v>774</v>
      </c>
      <c r="E235" s="129" t="s">
        <v>3065</v>
      </c>
      <c r="F235" s="76" t="s">
        <v>802</v>
      </c>
      <c r="G235" s="54" t="s">
        <v>814</v>
      </c>
      <c r="H235" s="54" t="s">
        <v>809</v>
      </c>
      <c r="I235" s="129" t="s">
        <v>3065</v>
      </c>
      <c r="J235" s="78">
        <v>3.5400000000002625</v>
      </c>
      <c r="K235" s="76" t="s">
        <v>131</v>
      </c>
      <c r="L235" s="77">
        <v>3.2000000000000001E-2</v>
      </c>
      <c r="M235" s="77">
        <v>9.8799999999999985E-2</v>
      </c>
      <c r="N235" s="78">
        <v>646320.22400000005</v>
      </c>
      <c r="O235" s="86">
        <v>81.108329999999995</v>
      </c>
      <c r="P235" s="129" t="s">
        <v>3065</v>
      </c>
      <c r="Q235" s="78">
        <v>1901.3443504250004</v>
      </c>
      <c r="R235" s="79">
        <v>5.170561792E-4</v>
      </c>
      <c r="S235" s="79">
        <f t="shared" si="3"/>
        <v>4.3969483579760172E-3</v>
      </c>
      <c r="T235" s="79">
        <f>Q235/'סכום נכסי הקרן'!$C$41</f>
        <v>6.1109100250987764E-4</v>
      </c>
    </row>
    <row r="236" spans="1:20">
      <c r="A236" s="75" t="s">
        <v>815</v>
      </c>
      <c r="B236" s="54" t="s">
        <v>816</v>
      </c>
      <c r="C236" s="76" t="s">
        <v>27</v>
      </c>
      <c r="D236" s="76" t="s">
        <v>774</v>
      </c>
      <c r="E236" s="129" t="s">
        <v>3065</v>
      </c>
      <c r="F236" s="76" t="s">
        <v>802</v>
      </c>
      <c r="G236" s="54" t="s">
        <v>817</v>
      </c>
      <c r="H236" s="54" t="s">
        <v>776</v>
      </c>
      <c r="I236" s="129" t="s">
        <v>3065</v>
      </c>
      <c r="J236" s="78">
        <v>7.1799999999999953</v>
      </c>
      <c r="K236" s="76" t="s">
        <v>133</v>
      </c>
      <c r="L236" s="77">
        <v>4.2500000000000003E-2</v>
      </c>
      <c r="M236" s="77">
        <v>4.3899999999997864E-2</v>
      </c>
      <c r="N236" s="78">
        <v>807900.28</v>
      </c>
      <c r="O236" s="86">
        <v>102.01258</v>
      </c>
      <c r="P236" s="129" t="s">
        <v>3065</v>
      </c>
      <c r="Q236" s="78">
        <v>3306.1997821889995</v>
      </c>
      <c r="R236" s="79">
        <v>6.46320224E-4</v>
      </c>
      <c r="S236" s="79">
        <f t="shared" si="3"/>
        <v>7.645742708408996E-3</v>
      </c>
      <c r="T236" s="79">
        <f>Q236/'סכום נכסי הקרן'!$C$41</f>
        <v>1.0626107464143488E-3</v>
      </c>
    </row>
    <row r="237" spans="1:20">
      <c r="A237" s="75" t="s">
        <v>818</v>
      </c>
      <c r="B237" s="54" t="s">
        <v>819</v>
      </c>
      <c r="C237" s="76" t="s">
        <v>27</v>
      </c>
      <c r="D237" s="76" t="s">
        <v>774</v>
      </c>
      <c r="E237" s="129" t="s">
        <v>3065</v>
      </c>
      <c r="F237" s="76" t="s">
        <v>820</v>
      </c>
      <c r="G237" s="54" t="s">
        <v>817</v>
      </c>
      <c r="H237" s="54" t="s">
        <v>776</v>
      </c>
      <c r="I237" s="129" t="s">
        <v>3065</v>
      </c>
      <c r="J237" s="78">
        <v>7.3700000000011316</v>
      </c>
      <c r="K237" s="76" t="s">
        <v>131</v>
      </c>
      <c r="L237" s="77">
        <v>5.8749999999999997E-2</v>
      </c>
      <c r="M237" s="77">
        <v>5.4800000000006684E-2</v>
      </c>
      <c r="N237" s="78">
        <v>403950.14</v>
      </c>
      <c r="O237" s="86">
        <v>106.23860000000001</v>
      </c>
      <c r="P237" s="129" t="s">
        <v>3065</v>
      </c>
      <c r="Q237" s="78">
        <v>1556.530540452</v>
      </c>
      <c r="R237" s="79">
        <v>3.672274E-4</v>
      </c>
      <c r="S237" s="79">
        <f t="shared" si="3"/>
        <v>3.5995501827168412E-3</v>
      </c>
      <c r="T237" s="79">
        <f>Q237/'סכום נכסי הקרן'!$C$41</f>
        <v>5.0026803834320708E-4</v>
      </c>
    </row>
    <row r="238" spans="1:20">
      <c r="A238" s="75" t="s">
        <v>821</v>
      </c>
      <c r="B238" s="54" t="s">
        <v>822</v>
      </c>
      <c r="C238" s="76" t="s">
        <v>27</v>
      </c>
      <c r="D238" s="76" t="s">
        <v>774</v>
      </c>
      <c r="E238" s="129" t="s">
        <v>3065</v>
      </c>
      <c r="F238" s="76" t="s">
        <v>779</v>
      </c>
      <c r="G238" s="54" t="s">
        <v>817</v>
      </c>
      <c r="H238" s="54" t="s">
        <v>776</v>
      </c>
      <c r="I238" s="129" t="s">
        <v>3065</v>
      </c>
      <c r="J238" s="78">
        <v>3.3300000000000325</v>
      </c>
      <c r="K238" s="76" t="s">
        <v>134</v>
      </c>
      <c r="L238" s="77">
        <v>4.6249999999999999E-2</v>
      </c>
      <c r="M238" s="77">
        <v>5.8299999999998492E-2</v>
      </c>
      <c r="N238" s="78">
        <v>605925.21</v>
      </c>
      <c r="O238" s="86">
        <v>97.506600000000006</v>
      </c>
      <c r="P238" s="129" t="s">
        <v>3065</v>
      </c>
      <c r="Q238" s="78">
        <v>2730.1065251270002</v>
      </c>
      <c r="R238" s="79">
        <v>1.2118504199999998E-3</v>
      </c>
      <c r="S238" s="79">
        <f t="shared" si="3"/>
        <v>6.3134999191879855E-3</v>
      </c>
      <c r="T238" s="79">
        <f>Q238/'סכום נכסי הקרן'!$C$41</f>
        <v>8.7745469831685058E-4</v>
      </c>
    </row>
    <row r="239" spans="1:20">
      <c r="A239" s="75" t="s">
        <v>823</v>
      </c>
      <c r="B239" s="54" t="s">
        <v>824</v>
      </c>
      <c r="C239" s="76" t="s">
        <v>27</v>
      </c>
      <c r="D239" s="76" t="s">
        <v>774</v>
      </c>
      <c r="E239" s="129" t="s">
        <v>3065</v>
      </c>
      <c r="F239" s="76" t="s">
        <v>779</v>
      </c>
      <c r="G239" s="54" t="s">
        <v>775</v>
      </c>
      <c r="H239" s="54" t="s">
        <v>776</v>
      </c>
      <c r="I239" s="129" t="s">
        <v>3065</v>
      </c>
      <c r="J239" s="78">
        <v>6.9100000000029009</v>
      </c>
      <c r="K239" s="76" t="s">
        <v>131</v>
      </c>
      <c r="L239" s="77">
        <v>6.7419999999999994E-2</v>
      </c>
      <c r="M239" s="77">
        <v>5.6400000000023001E-2</v>
      </c>
      <c r="N239" s="78">
        <v>302962.60499999998</v>
      </c>
      <c r="O239" s="86">
        <v>107.58701000000001</v>
      </c>
      <c r="P239" s="129" t="s">
        <v>3065</v>
      </c>
      <c r="Q239" s="78">
        <v>1182.2148888270001</v>
      </c>
      <c r="R239" s="79">
        <v>2.4237008399999999E-4</v>
      </c>
      <c r="S239" s="79">
        <f t="shared" si="3"/>
        <v>2.7339276091891285E-3</v>
      </c>
      <c r="T239" s="79">
        <f>Q239/'סכום נכסי הקרן'!$C$41</f>
        <v>3.79963198898669E-4</v>
      </c>
    </row>
    <row r="240" spans="1:20">
      <c r="A240" s="75" t="s">
        <v>825</v>
      </c>
      <c r="B240" s="54" t="s">
        <v>826</v>
      </c>
      <c r="C240" s="76" t="s">
        <v>27</v>
      </c>
      <c r="D240" s="76" t="s">
        <v>774</v>
      </c>
      <c r="E240" s="129" t="s">
        <v>3065</v>
      </c>
      <c r="F240" s="76" t="s">
        <v>779</v>
      </c>
      <c r="G240" s="54" t="s">
        <v>775</v>
      </c>
      <c r="H240" s="54" t="s">
        <v>776</v>
      </c>
      <c r="I240" s="129" t="s">
        <v>3065</v>
      </c>
      <c r="J240" s="78">
        <v>4.9499999999992292</v>
      </c>
      <c r="K240" s="76" t="s">
        <v>131</v>
      </c>
      <c r="L240" s="77">
        <v>3.9329999999999997E-2</v>
      </c>
      <c r="M240" s="77">
        <v>5.8699999999993979E-2</v>
      </c>
      <c r="N240" s="78">
        <v>427177.27305000002</v>
      </c>
      <c r="O240" s="86">
        <v>92.249899999999997</v>
      </c>
      <c r="P240" s="129" t="s">
        <v>3065</v>
      </c>
      <c r="Q240" s="78">
        <v>1429.2940924780003</v>
      </c>
      <c r="R240" s="79">
        <v>2.8478484870000004E-4</v>
      </c>
      <c r="S240" s="79">
        <f t="shared" si="3"/>
        <v>3.3053099043217535E-3</v>
      </c>
      <c r="T240" s="79">
        <f>Q240/'סכום נכסי הקרן'!$C$41</f>
        <v>4.5937431568279183E-4</v>
      </c>
    </row>
    <row r="241" spans="1:20">
      <c r="A241" s="75" t="s">
        <v>827</v>
      </c>
      <c r="B241" s="54" t="s">
        <v>828</v>
      </c>
      <c r="C241" s="76" t="s">
        <v>27</v>
      </c>
      <c r="D241" s="76" t="s">
        <v>774</v>
      </c>
      <c r="E241" s="129" t="s">
        <v>3065</v>
      </c>
      <c r="F241" s="76" t="s">
        <v>2877</v>
      </c>
      <c r="G241" s="54" t="s">
        <v>775</v>
      </c>
      <c r="H241" s="54" t="s">
        <v>269</v>
      </c>
      <c r="I241" s="129" t="s">
        <v>3065</v>
      </c>
      <c r="J241" s="78">
        <v>2.5499999999997804</v>
      </c>
      <c r="K241" s="76" t="s">
        <v>131</v>
      </c>
      <c r="L241" s="77">
        <v>4.7500000000000001E-2</v>
      </c>
      <c r="M241" s="77">
        <v>7.3500000000000329E-2</v>
      </c>
      <c r="N241" s="78">
        <v>464542.66100000002</v>
      </c>
      <c r="O241" s="86">
        <v>94.50067</v>
      </c>
      <c r="P241" s="129" t="s">
        <v>3065</v>
      </c>
      <c r="Q241" s="78">
        <v>1592.2381711569997</v>
      </c>
      <c r="R241" s="79">
        <v>3.3469576535262311E-4</v>
      </c>
      <c r="S241" s="79">
        <f t="shared" si="3"/>
        <v>3.6821257604444987E-3</v>
      </c>
      <c r="T241" s="79">
        <f>Q241/'סכום נכסי הקרן'!$C$41</f>
        <v>5.1174445072473776E-4</v>
      </c>
    </row>
    <row r="242" spans="1:20">
      <c r="A242" s="75" t="s">
        <v>829</v>
      </c>
      <c r="B242" s="54" t="s">
        <v>830</v>
      </c>
      <c r="C242" s="76" t="s">
        <v>27</v>
      </c>
      <c r="D242" s="76" t="s">
        <v>774</v>
      </c>
      <c r="E242" s="129" t="s">
        <v>3065</v>
      </c>
      <c r="F242" s="76" t="s">
        <v>2877</v>
      </c>
      <c r="G242" s="54" t="s">
        <v>775</v>
      </c>
      <c r="H242" s="54" t="s">
        <v>269</v>
      </c>
      <c r="I242" s="129" t="s">
        <v>3065</v>
      </c>
      <c r="J242" s="78">
        <v>5.6199999999971588</v>
      </c>
      <c r="K242" s="76" t="s">
        <v>131</v>
      </c>
      <c r="L242" s="77">
        <v>5.1249999999999997E-2</v>
      </c>
      <c r="M242" s="77">
        <v>7.2099999999971048E-2</v>
      </c>
      <c r="N242" s="78">
        <v>332248.99015000003</v>
      </c>
      <c r="O242" s="86">
        <v>89.959670000000003</v>
      </c>
      <c r="P242" s="129" t="s">
        <v>3065</v>
      </c>
      <c r="Q242" s="78">
        <v>1084.0743350339999</v>
      </c>
      <c r="R242" s="79">
        <v>2.5322775106397899E-4</v>
      </c>
      <c r="S242" s="79">
        <f t="shared" si="3"/>
        <v>2.5069729564169813E-3</v>
      </c>
      <c r="T242" s="79">
        <f>Q242/'סכום נכסי הקרן'!$C$41</f>
        <v>3.4842088022775933E-4</v>
      </c>
    </row>
    <row r="243" spans="1:20">
      <c r="A243" s="75" t="s">
        <v>831</v>
      </c>
      <c r="B243" s="54" t="s">
        <v>832</v>
      </c>
      <c r="C243" s="76" t="s">
        <v>27</v>
      </c>
      <c r="D243" s="76" t="s">
        <v>774</v>
      </c>
      <c r="E243" s="129" t="s">
        <v>3065</v>
      </c>
      <c r="F243" s="76" t="s">
        <v>2878</v>
      </c>
      <c r="G243" s="54" t="s">
        <v>780</v>
      </c>
      <c r="H243" s="54" t="s">
        <v>269</v>
      </c>
      <c r="I243" s="129" t="s">
        <v>3065</v>
      </c>
      <c r="J243" s="78">
        <v>6.9600000000018341</v>
      </c>
      <c r="K243" s="76" t="s">
        <v>131</v>
      </c>
      <c r="L243" s="77">
        <v>3.3000000000000002E-2</v>
      </c>
      <c r="M243" s="77">
        <v>5.2700000000012723E-2</v>
      </c>
      <c r="N243" s="78">
        <v>605925.21</v>
      </c>
      <c r="O243" s="86">
        <v>88.376000000000005</v>
      </c>
      <c r="P243" s="129" t="s">
        <v>3065</v>
      </c>
      <c r="Q243" s="78">
        <v>1942.2311654389998</v>
      </c>
      <c r="R243" s="79">
        <v>1.5148130249999998E-4</v>
      </c>
      <c r="S243" s="79">
        <f t="shared" si="3"/>
        <v>4.4915010433422891E-3</v>
      </c>
      <c r="T243" s="79">
        <f>Q243/'סכום נכסי הקרן'!$C$41</f>
        <v>6.2423200180900819E-4</v>
      </c>
    </row>
    <row r="244" spans="1:20">
      <c r="A244" s="75" t="s">
        <v>833</v>
      </c>
      <c r="B244" s="54" t="s">
        <v>834</v>
      </c>
      <c r="C244" s="76" t="s">
        <v>27</v>
      </c>
      <c r="D244" s="76" t="s">
        <v>774</v>
      </c>
      <c r="E244" s="129" t="s">
        <v>3065</v>
      </c>
      <c r="F244" s="76" t="s">
        <v>802</v>
      </c>
      <c r="G244" s="54" t="s">
        <v>835</v>
      </c>
      <c r="H244" s="54" t="s">
        <v>809</v>
      </c>
      <c r="I244" s="129" t="s">
        <v>3065</v>
      </c>
      <c r="J244" s="78">
        <v>6.5200000000022387</v>
      </c>
      <c r="K244" s="76" t="s">
        <v>133</v>
      </c>
      <c r="L244" s="77">
        <v>5.7999999999999996E-2</v>
      </c>
      <c r="M244" s="77">
        <v>4.5800000000011193E-2</v>
      </c>
      <c r="N244" s="78">
        <v>302962.60499999998</v>
      </c>
      <c r="O244" s="86">
        <v>110.29677</v>
      </c>
      <c r="P244" s="129" t="s">
        <v>3065</v>
      </c>
      <c r="Q244" s="78">
        <v>1340.508042125</v>
      </c>
      <c r="R244" s="79">
        <v>6.0592520999999992E-4</v>
      </c>
      <c r="S244" s="79">
        <f t="shared" si="3"/>
        <v>3.0999879813236714E-3</v>
      </c>
      <c r="T244" s="79">
        <f>Q244/'סכום נכסי הקרן'!$C$41</f>
        <v>4.3083852914471438E-4</v>
      </c>
    </row>
    <row r="245" spans="1:20">
      <c r="A245" s="75" t="s">
        <v>836</v>
      </c>
      <c r="B245" s="54" t="s">
        <v>837</v>
      </c>
      <c r="C245" s="76" t="s">
        <v>27</v>
      </c>
      <c r="D245" s="76" t="s">
        <v>774</v>
      </c>
      <c r="E245" s="129" t="s">
        <v>3065</v>
      </c>
      <c r="F245" s="76" t="s">
        <v>779</v>
      </c>
      <c r="G245" s="54" t="s">
        <v>780</v>
      </c>
      <c r="H245" s="54" t="s">
        <v>776</v>
      </c>
      <c r="I245" s="129" t="s">
        <v>3065</v>
      </c>
      <c r="J245" s="78">
        <v>7.2600000000013125</v>
      </c>
      <c r="K245" s="76" t="s">
        <v>131</v>
      </c>
      <c r="L245" s="77">
        <v>6.1740000000000003E-2</v>
      </c>
      <c r="M245" s="77">
        <v>5.6800000000008753E-2</v>
      </c>
      <c r="N245" s="78">
        <v>302962.60499999998</v>
      </c>
      <c r="O245" s="86">
        <v>103.84925</v>
      </c>
      <c r="P245" s="129" t="s">
        <v>3065</v>
      </c>
      <c r="Q245" s="78">
        <v>1141.142673625</v>
      </c>
      <c r="R245" s="79">
        <v>9.4675814062499997E-5</v>
      </c>
      <c r="S245" s="79">
        <f t="shared" si="3"/>
        <v>2.6389461771563118E-3</v>
      </c>
      <c r="T245" s="79">
        <f>Q245/'סכום נכסי הקרן'!$C$41</f>
        <v>3.6676261208361819E-4</v>
      </c>
    </row>
    <row r="246" spans="1:20">
      <c r="A246" s="75" t="s">
        <v>838</v>
      </c>
      <c r="B246" s="54" t="s">
        <v>839</v>
      </c>
      <c r="C246" s="76" t="s">
        <v>27</v>
      </c>
      <c r="D246" s="76" t="s">
        <v>774</v>
      </c>
      <c r="E246" s="129" t="s">
        <v>3065</v>
      </c>
      <c r="F246" s="76" t="s">
        <v>2879</v>
      </c>
      <c r="G246" s="54" t="s">
        <v>780</v>
      </c>
      <c r="H246" s="54" t="s">
        <v>269</v>
      </c>
      <c r="I246" s="129" t="s">
        <v>3065</v>
      </c>
      <c r="J246" s="78">
        <v>6.7199999999990769</v>
      </c>
      <c r="K246" s="76" t="s">
        <v>131</v>
      </c>
      <c r="L246" s="77">
        <v>6.4000000000000001E-2</v>
      </c>
      <c r="M246" s="77">
        <v>5.4599999999987679E-2</v>
      </c>
      <c r="N246" s="78">
        <v>262567.59100000001</v>
      </c>
      <c r="O246" s="86">
        <v>109.184</v>
      </c>
      <c r="P246" s="129" t="s">
        <v>3065</v>
      </c>
      <c r="Q246" s="78">
        <v>1039.794883368</v>
      </c>
      <c r="R246" s="79">
        <v>2.6256759100000003E-4</v>
      </c>
      <c r="S246" s="79">
        <f t="shared" si="3"/>
        <v>2.404574639009944E-3</v>
      </c>
      <c r="T246" s="79">
        <f>Q246/'סכום נכסי הקרן'!$C$41</f>
        <v>3.3418948942097823E-4</v>
      </c>
    </row>
    <row r="247" spans="1:20">
      <c r="A247" s="75" t="s">
        <v>840</v>
      </c>
      <c r="B247" s="54" t="s">
        <v>841</v>
      </c>
      <c r="C247" s="76" t="s">
        <v>27</v>
      </c>
      <c r="D247" s="76" t="s">
        <v>774</v>
      </c>
      <c r="E247" s="129" t="s">
        <v>3065</v>
      </c>
      <c r="F247" s="76" t="s">
        <v>779</v>
      </c>
      <c r="G247" s="54" t="s">
        <v>780</v>
      </c>
      <c r="H247" s="54" t="s">
        <v>776</v>
      </c>
      <c r="I247" s="129" t="s">
        <v>3065</v>
      </c>
      <c r="J247" s="78">
        <v>4.050000000000245</v>
      </c>
      <c r="K247" s="76" t="s">
        <v>133</v>
      </c>
      <c r="L247" s="77">
        <v>4.1250000000000002E-2</v>
      </c>
      <c r="M247" s="77">
        <v>0.04</v>
      </c>
      <c r="N247" s="78">
        <v>599865.95790000004</v>
      </c>
      <c r="O247" s="86">
        <v>101.70789000000001</v>
      </c>
      <c r="P247" s="129" t="s">
        <v>3065</v>
      </c>
      <c r="Q247" s="78">
        <v>2447.5214046880001</v>
      </c>
      <c r="R247" s="79">
        <v>5.9986595790000009E-4</v>
      </c>
      <c r="S247" s="79">
        <f t="shared" si="3"/>
        <v>5.6600085192608854E-3</v>
      </c>
      <c r="T247" s="79">
        <f>Q247/'סכום נכסי הקרן'!$C$41</f>
        <v>7.8663199989042229E-4</v>
      </c>
    </row>
    <row r="248" spans="1:20">
      <c r="A248" s="75" t="s">
        <v>842</v>
      </c>
      <c r="B248" s="54" t="s">
        <v>843</v>
      </c>
      <c r="C248" s="76" t="s">
        <v>27</v>
      </c>
      <c r="D248" s="76" t="s">
        <v>774</v>
      </c>
      <c r="E248" s="129" t="s">
        <v>3065</v>
      </c>
      <c r="F248" s="76" t="s">
        <v>2880</v>
      </c>
      <c r="G248" s="54" t="s">
        <v>780</v>
      </c>
      <c r="H248" s="54" t="s">
        <v>776</v>
      </c>
      <c r="I248" s="129" t="s">
        <v>3065</v>
      </c>
      <c r="J248" s="78">
        <v>6.7800000000008911</v>
      </c>
      <c r="K248" s="76" t="s">
        <v>131</v>
      </c>
      <c r="L248" s="77">
        <v>6.7979999999999999E-2</v>
      </c>
      <c r="M248" s="77">
        <v>5.8300000000009539E-2</v>
      </c>
      <c r="N248" s="78">
        <v>605925.21</v>
      </c>
      <c r="O248" s="86">
        <v>109.3091</v>
      </c>
      <c r="P248" s="129" t="s">
        <v>3065</v>
      </c>
      <c r="Q248" s="78">
        <v>2402.2759650369999</v>
      </c>
      <c r="R248" s="79">
        <v>6.0592520999999992E-4</v>
      </c>
      <c r="S248" s="79">
        <f t="shared" si="3"/>
        <v>5.5553763091433965E-3</v>
      </c>
      <c r="T248" s="79">
        <f>Q248/'סכום נכסי הקרן'!$C$41</f>
        <v>7.7209014108975339E-4</v>
      </c>
    </row>
    <row r="249" spans="1:20">
      <c r="A249" s="75" t="s">
        <v>844</v>
      </c>
      <c r="B249" s="54" t="s">
        <v>845</v>
      </c>
      <c r="C249" s="76" t="s">
        <v>27</v>
      </c>
      <c r="D249" s="76" t="s">
        <v>774</v>
      </c>
      <c r="E249" s="129" t="s">
        <v>3065</v>
      </c>
      <c r="F249" s="76" t="s">
        <v>802</v>
      </c>
      <c r="G249" s="54" t="s">
        <v>780</v>
      </c>
      <c r="H249" s="54" t="s">
        <v>269</v>
      </c>
      <c r="I249" s="129" t="s">
        <v>3065</v>
      </c>
      <c r="J249" s="78">
        <v>6.5899999999998107</v>
      </c>
      <c r="K249" s="76" t="s">
        <v>131</v>
      </c>
      <c r="L249" s="77">
        <v>0.06</v>
      </c>
      <c r="M249" s="77">
        <v>6.0300000000000263E-2</v>
      </c>
      <c r="N249" s="78">
        <v>504937.67499999999</v>
      </c>
      <c r="O249" s="86">
        <v>101.31632999999999</v>
      </c>
      <c r="P249" s="129" t="s">
        <v>3065</v>
      </c>
      <c r="Q249" s="78">
        <v>1855.5163934650002</v>
      </c>
      <c r="R249" s="79">
        <v>4.2078139583333335E-4</v>
      </c>
      <c r="S249" s="79">
        <f t="shared" si="3"/>
        <v>4.2909690491466472E-3</v>
      </c>
      <c r="T249" s="79">
        <f>Q249/'סכום נכסי הקרן'!$C$41</f>
        <v>5.9636192297443939E-4</v>
      </c>
    </row>
    <row r="250" spans="1:20">
      <c r="A250" s="75" t="s">
        <v>846</v>
      </c>
      <c r="B250" s="54" t="s">
        <v>847</v>
      </c>
      <c r="C250" s="76" t="s">
        <v>27</v>
      </c>
      <c r="D250" s="76" t="s">
        <v>774</v>
      </c>
      <c r="E250" s="129" t="s">
        <v>3065</v>
      </c>
      <c r="F250" s="76" t="s">
        <v>779</v>
      </c>
      <c r="G250" s="54" t="s">
        <v>780</v>
      </c>
      <c r="H250" s="54" t="s">
        <v>776</v>
      </c>
      <c r="I250" s="129" t="s">
        <v>3065</v>
      </c>
      <c r="J250" s="78">
        <v>3.290000000000123</v>
      </c>
      <c r="K250" s="76" t="s">
        <v>131</v>
      </c>
      <c r="L250" s="77">
        <v>8.1250000000000003E-2</v>
      </c>
      <c r="M250" s="77">
        <v>6.7400000000007371E-2</v>
      </c>
      <c r="N250" s="78">
        <v>403950.14</v>
      </c>
      <c r="O250" s="86">
        <v>105.57917</v>
      </c>
      <c r="P250" s="129" t="s">
        <v>3065</v>
      </c>
      <c r="Q250" s="78">
        <v>1546.8690435889998</v>
      </c>
      <c r="R250" s="79">
        <v>2.3082865142857144E-4</v>
      </c>
      <c r="S250" s="79">
        <f t="shared" si="3"/>
        <v>3.5772075161936184E-3</v>
      </c>
      <c r="T250" s="79">
        <f>Q250/'סכום נכסי הקרן'!$C$41</f>
        <v>4.9716283869726343E-4</v>
      </c>
    </row>
    <row r="251" spans="1:20">
      <c r="A251" s="75" t="s">
        <v>848</v>
      </c>
      <c r="B251" s="54" t="s">
        <v>849</v>
      </c>
      <c r="C251" s="76" t="s">
        <v>27</v>
      </c>
      <c r="D251" s="76" t="s">
        <v>774</v>
      </c>
      <c r="E251" s="129" t="s">
        <v>3065</v>
      </c>
      <c r="F251" s="76" t="s">
        <v>2881</v>
      </c>
      <c r="G251" s="54" t="s">
        <v>780</v>
      </c>
      <c r="H251" s="54" t="s">
        <v>776</v>
      </c>
      <c r="I251" s="129" t="s">
        <v>3065</v>
      </c>
      <c r="J251" s="78">
        <v>6.9900000000000597</v>
      </c>
      <c r="K251" s="76" t="s">
        <v>131</v>
      </c>
      <c r="L251" s="77">
        <v>7.85E-2</v>
      </c>
      <c r="M251" s="77">
        <v>6.8700000000001135E-2</v>
      </c>
      <c r="N251" s="78">
        <v>383752.63299999997</v>
      </c>
      <c r="O251" s="86">
        <v>107.25458</v>
      </c>
      <c r="P251" s="129" t="s">
        <v>3065</v>
      </c>
      <c r="Q251" s="78">
        <v>1492.8452267090001</v>
      </c>
      <c r="R251" s="79">
        <v>3.0700210639999999E-4</v>
      </c>
      <c r="S251" s="79">
        <f t="shared" si="3"/>
        <v>3.4522748952988212E-3</v>
      </c>
      <c r="T251" s="79">
        <f>Q251/'סכום נכסי הקרן'!$C$41</f>
        <v>4.797996144032371E-4</v>
      </c>
    </row>
    <row r="252" spans="1:20">
      <c r="A252" s="75" t="s">
        <v>850</v>
      </c>
      <c r="B252" s="54" t="s">
        <v>851</v>
      </c>
      <c r="C252" s="76" t="s">
        <v>27</v>
      </c>
      <c r="D252" s="76" t="s">
        <v>774</v>
      </c>
      <c r="E252" s="129" t="s">
        <v>3065</v>
      </c>
      <c r="F252" s="76" t="s">
        <v>779</v>
      </c>
      <c r="G252" s="54" t="s">
        <v>788</v>
      </c>
      <c r="H252" s="54" t="s">
        <v>776</v>
      </c>
      <c r="I252" s="129" t="s">
        <v>3065</v>
      </c>
      <c r="J252" s="78">
        <v>4.0499999999995753</v>
      </c>
      <c r="K252" s="76" t="s">
        <v>133</v>
      </c>
      <c r="L252" s="77">
        <v>7.2499999999999995E-2</v>
      </c>
      <c r="M252" s="77">
        <v>5.7499999999995097E-2</v>
      </c>
      <c r="N252" s="78">
        <v>721050.99990000005</v>
      </c>
      <c r="O252" s="86">
        <v>105.85034</v>
      </c>
      <c r="P252" s="129" t="s">
        <v>3065</v>
      </c>
      <c r="Q252" s="78">
        <v>3061.793284546</v>
      </c>
      <c r="R252" s="79">
        <v>5.7684079992000004E-4</v>
      </c>
      <c r="S252" s="79">
        <f t="shared" si="3"/>
        <v>7.0805411717963125E-3</v>
      </c>
      <c r="T252" s="79">
        <f>Q252/'סכום נכסי הקרן'!$C$41</f>
        <v>9.8405863583469295E-4</v>
      </c>
    </row>
    <row r="253" spans="1:20">
      <c r="A253" s="75" t="s">
        <v>852</v>
      </c>
      <c r="B253" s="54" t="s">
        <v>853</v>
      </c>
      <c r="C253" s="76" t="s">
        <v>27</v>
      </c>
      <c r="D253" s="76" t="s">
        <v>774</v>
      </c>
      <c r="E253" s="129" t="s">
        <v>3065</v>
      </c>
      <c r="F253" s="76" t="s">
        <v>779</v>
      </c>
      <c r="G253" s="54" t="s">
        <v>788</v>
      </c>
      <c r="H253" s="54" t="s">
        <v>776</v>
      </c>
      <c r="I253" s="129" t="s">
        <v>3065</v>
      </c>
      <c r="J253" s="78">
        <v>7.1300000000005976</v>
      </c>
      <c r="K253" s="76" t="s">
        <v>131</v>
      </c>
      <c r="L253" s="77">
        <v>7.1190000000000003E-2</v>
      </c>
      <c r="M253" s="77">
        <v>6.1900000000003799E-2</v>
      </c>
      <c r="N253" s="78">
        <v>403950.14</v>
      </c>
      <c r="O253" s="86">
        <v>106.28433</v>
      </c>
      <c r="P253" s="129" t="s">
        <v>3065</v>
      </c>
      <c r="Q253" s="78">
        <v>1557.200510139</v>
      </c>
      <c r="R253" s="79">
        <v>2.6930009333333334E-4</v>
      </c>
      <c r="S253" s="79">
        <f t="shared" si="3"/>
        <v>3.601099519171592E-3</v>
      </c>
      <c r="T253" s="79">
        <f>Q253/'סכום נכסי הקרן'!$C$41</f>
        <v>5.0048336622297211E-4</v>
      </c>
    </row>
    <row r="254" spans="1:20">
      <c r="A254" s="75" t="s">
        <v>854</v>
      </c>
      <c r="B254" s="54" t="s">
        <v>855</v>
      </c>
      <c r="C254" s="76" t="s">
        <v>27</v>
      </c>
      <c r="D254" s="76" t="s">
        <v>774</v>
      </c>
      <c r="E254" s="129" t="s">
        <v>3065</v>
      </c>
      <c r="F254" s="76" t="s">
        <v>2880</v>
      </c>
      <c r="G254" s="54" t="s">
        <v>788</v>
      </c>
      <c r="H254" s="54" t="s">
        <v>776</v>
      </c>
      <c r="I254" s="129" t="s">
        <v>3065</v>
      </c>
      <c r="J254" s="78">
        <v>2.8500000000001782</v>
      </c>
      <c r="K254" s="76" t="s">
        <v>131</v>
      </c>
      <c r="L254" s="77">
        <v>2.6249999999999999E-2</v>
      </c>
      <c r="M254" s="77">
        <v>6.1400000000003091E-2</v>
      </c>
      <c r="N254" s="78">
        <v>512107.78998499998</v>
      </c>
      <c r="O254" s="86">
        <v>90.603380000000001</v>
      </c>
      <c r="P254" s="129" t="s">
        <v>3065</v>
      </c>
      <c r="Q254" s="78">
        <v>1682.880636182</v>
      </c>
      <c r="R254" s="79">
        <v>4.1243370032609228E-4</v>
      </c>
      <c r="S254" s="79">
        <f t="shared" si="3"/>
        <v>3.8917407298031462E-3</v>
      </c>
      <c r="T254" s="79">
        <f>Q254/'סכום נכסי הקרן'!$C$41</f>
        <v>5.4087688789200452E-4</v>
      </c>
    </row>
    <row r="255" spans="1:20">
      <c r="A255" s="75" t="s">
        <v>856</v>
      </c>
      <c r="B255" s="54" t="s">
        <v>857</v>
      </c>
      <c r="C255" s="76" t="s">
        <v>27</v>
      </c>
      <c r="D255" s="76" t="s">
        <v>774</v>
      </c>
      <c r="E255" s="129" t="s">
        <v>3065</v>
      </c>
      <c r="F255" s="76" t="s">
        <v>2880</v>
      </c>
      <c r="G255" s="54" t="s">
        <v>788</v>
      </c>
      <c r="H255" s="54" t="s">
        <v>776</v>
      </c>
      <c r="I255" s="129" t="s">
        <v>3065</v>
      </c>
      <c r="J255" s="78">
        <v>1.6400000000003694</v>
      </c>
      <c r="K255" s="76" t="s">
        <v>131</v>
      </c>
      <c r="L255" s="77">
        <v>7.0499999999999993E-2</v>
      </c>
      <c r="M255" s="77">
        <v>5.8700000000029541E-2</v>
      </c>
      <c r="N255" s="78">
        <v>201975.07</v>
      </c>
      <c r="O255" s="86">
        <v>103.52607999999999</v>
      </c>
      <c r="P255" s="129" t="s">
        <v>3065</v>
      </c>
      <c r="Q255" s="78">
        <v>758.39438084799997</v>
      </c>
      <c r="R255" s="79">
        <v>2.5444011226981035E-4</v>
      </c>
      <c r="S255" s="79">
        <f t="shared" si="3"/>
        <v>1.7538227238124836E-3</v>
      </c>
      <c r="T255" s="79">
        <f>Q255/'סכום נכסי הקרן'!$C$41</f>
        <v>2.4374752652599169E-4</v>
      </c>
    </row>
    <row r="256" spans="1:20">
      <c r="A256" s="75" t="s">
        <v>858</v>
      </c>
      <c r="B256" s="54" t="s">
        <v>859</v>
      </c>
      <c r="C256" s="76" t="s">
        <v>27</v>
      </c>
      <c r="D256" s="76" t="s">
        <v>774</v>
      </c>
      <c r="E256" s="129" t="s">
        <v>3065</v>
      </c>
      <c r="F256" s="76" t="s">
        <v>2882</v>
      </c>
      <c r="G256" s="54" t="s">
        <v>788</v>
      </c>
      <c r="H256" s="54" t="s">
        <v>269</v>
      </c>
      <c r="I256" s="129" t="s">
        <v>3065</v>
      </c>
      <c r="J256" s="78">
        <v>3.1600000000024036</v>
      </c>
      <c r="K256" s="76" t="s">
        <v>131</v>
      </c>
      <c r="L256" s="77">
        <v>5.5E-2</v>
      </c>
      <c r="M256" s="77">
        <v>8.1200000000064651E-2</v>
      </c>
      <c r="N256" s="78">
        <v>141382.549</v>
      </c>
      <c r="O256" s="86">
        <v>94.118110000000001</v>
      </c>
      <c r="P256" s="129" t="s">
        <v>3065</v>
      </c>
      <c r="Q256" s="78">
        <v>482.63250239899997</v>
      </c>
      <c r="R256" s="79">
        <v>1.4138254900000001E-4</v>
      </c>
      <c r="S256" s="79">
        <f t="shared" si="3"/>
        <v>1.1161103923414987E-3</v>
      </c>
      <c r="T256" s="79">
        <f>Q256/'סכום נכסי הקרן'!$C$41</f>
        <v>1.5511781422914301E-4</v>
      </c>
    </row>
    <row r="257" spans="1:20">
      <c r="A257" s="75" t="s">
        <v>860</v>
      </c>
      <c r="B257" s="54" t="s">
        <v>861</v>
      </c>
      <c r="C257" s="76" t="s">
        <v>27</v>
      </c>
      <c r="D257" s="76" t="s">
        <v>774</v>
      </c>
      <c r="E257" s="129" t="s">
        <v>3065</v>
      </c>
      <c r="F257" s="76" t="s">
        <v>2882</v>
      </c>
      <c r="G257" s="54" t="s">
        <v>788</v>
      </c>
      <c r="H257" s="54" t="s">
        <v>269</v>
      </c>
      <c r="I257" s="129" t="s">
        <v>3065</v>
      </c>
      <c r="J257" s="78">
        <v>2.7300000000001203</v>
      </c>
      <c r="K257" s="76" t="s">
        <v>131</v>
      </c>
      <c r="L257" s="77">
        <v>0.06</v>
      </c>
      <c r="M257" s="77">
        <v>7.7400000000005617E-2</v>
      </c>
      <c r="N257" s="78">
        <v>636423.44556999998</v>
      </c>
      <c r="O257" s="86">
        <v>97.244669999999999</v>
      </c>
      <c r="P257" s="129" t="s">
        <v>3065</v>
      </c>
      <c r="Q257" s="78">
        <v>2244.7062620009997</v>
      </c>
      <c r="R257" s="79">
        <v>8.4856459409333334E-4</v>
      </c>
      <c r="S257" s="79">
        <f t="shared" si="3"/>
        <v>5.1909889498120663E-3</v>
      </c>
      <c r="T257" s="79">
        <f>Q257/'סכום נכסי הקרן'!$C$41</f>
        <v>7.2144732735013285E-4</v>
      </c>
    </row>
    <row r="258" spans="1:20">
      <c r="A258" s="75" t="s">
        <v>862</v>
      </c>
      <c r="B258" s="54" t="s">
        <v>863</v>
      </c>
      <c r="C258" s="76" t="s">
        <v>27</v>
      </c>
      <c r="D258" s="76" t="s">
        <v>774</v>
      </c>
      <c r="E258" s="129" t="s">
        <v>3065</v>
      </c>
      <c r="F258" s="76" t="s">
        <v>2880</v>
      </c>
      <c r="G258" s="54" t="s">
        <v>788</v>
      </c>
      <c r="H258" s="54" t="s">
        <v>269</v>
      </c>
      <c r="I258" s="129" t="s">
        <v>3065</v>
      </c>
      <c r="J258" s="78">
        <v>1.0799999999996985</v>
      </c>
      <c r="K258" s="76" t="s">
        <v>131</v>
      </c>
      <c r="L258" s="77">
        <v>4.2500000000000003E-2</v>
      </c>
      <c r="M258" s="77">
        <v>6.8200000000000496E-2</v>
      </c>
      <c r="N258" s="78">
        <v>444345.15399999998</v>
      </c>
      <c r="O258" s="86">
        <v>98.778559999999999</v>
      </c>
      <c r="P258" s="129" t="s">
        <v>3065</v>
      </c>
      <c r="Q258" s="78">
        <v>1591.9545876559998</v>
      </c>
      <c r="R258" s="79">
        <v>9.3546348210526314E-4</v>
      </c>
      <c r="S258" s="79">
        <f t="shared" si="3"/>
        <v>3.6814699602425041E-3</v>
      </c>
      <c r="T258" s="79">
        <f>Q258/'סכום נכסי הקרן'!$C$41</f>
        <v>5.1165330714736184E-4</v>
      </c>
    </row>
    <row r="259" spans="1:20">
      <c r="A259" s="75" t="s">
        <v>864</v>
      </c>
      <c r="B259" s="54" t="s">
        <v>865</v>
      </c>
      <c r="C259" s="76" t="s">
        <v>27</v>
      </c>
      <c r="D259" s="76" t="s">
        <v>774</v>
      </c>
      <c r="E259" s="129" t="s">
        <v>3065</v>
      </c>
      <c r="F259" s="76" t="s">
        <v>2880</v>
      </c>
      <c r="G259" s="54" t="s">
        <v>788</v>
      </c>
      <c r="H259" s="54" t="s">
        <v>269</v>
      </c>
      <c r="I259" s="129" t="s">
        <v>3065</v>
      </c>
      <c r="J259" s="78">
        <v>4.1900000000005129</v>
      </c>
      <c r="K259" s="76" t="s">
        <v>131</v>
      </c>
      <c r="L259" s="77">
        <v>7.8750000000000001E-2</v>
      </c>
      <c r="M259" s="77">
        <v>6.4100000000007679E-2</v>
      </c>
      <c r="N259" s="78">
        <v>201975.07</v>
      </c>
      <c r="O259" s="86">
        <v>106.73112999999999</v>
      </c>
      <c r="P259" s="129" t="s">
        <v>3065</v>
      </c>
      <c r="Q259" s="78">
        <v>781.87334913999996</v>
      </c>
      <c r="R259" s="79">
        <v>5.0493767500000002E-4</v>
      </c>
      <c r="S259" s="79">
        <f t="shared" si="3"/>
        <v>1.8081189437767443E-3</v>
      </c>
      <c r="T259" s="79">
        <f>Q259/'סכום נכסי הקרן'!$C$41</f>
        <v>2.5129365370082398E-4</v>
      </c>
    </row>
    <row r="260" spans="1:20">
      <c r="A260" s="75" t="s">
        <v>866</v>
      </c>
      <c r="B260" s="54" t="s">
        <v>867</v>
      </c>
      <c r="C260" s="76" t="s">
        <v>27</v>
      </c>
      <c r="D260" s="76" t="s">
        <v>774</v>
      </c>
      <c r="E260" s="129" t="s">
        <v>3065</v>
      </c>
      <c r="F260" s="76" t="s">
        <v>2883</v>
      </c>
      <c r="G260" s="54" t="s">
        <v>788</v>
      </c>
      <c r="H260" s="54" t="s">
        <v>776</v>
      </c>
      <c r="I260" s="129" t="s">
        <v>3065</v>
      </c>
      <c r="J260" s="78">
        <v>4.1199999999996493</v>
      </c>
      <c r="K260" s="76" t="s">
        <v>133</v>
      </c>
      <c r="L260" s="77">
        <v>4.8750000000000002E-2</v>
      </c>
      <c r="M260" s="77">
        <v>4.6299999999996934E-2</v>
      </c>
      <c r="N260" s="78">
        <v>553411.69180000003</v>
      </c>
      <c r="O260" s="86">
        <v>102.81483</v>
      </c>
      <c r="P260" s="129" t="s">
        <v>3065</v>
      </c>
      <c r="Q260" s="78">
        <v>2282.5573892899997</v>
      </c>
      <c r="R260" s="79">
        <v>5.5341169180000006E-4</v>
      </c>
      <c r="S260" s="79">
        <f t="shared" si="3"/>
        <v>5.2785214643424876E-3</v>
      </c>
      <c r="T260" s="79">
        <f>Q260/'סכום נכסי הקרן'!$C$41</f>
        <v>7.336126583255523E-4</v>
      </c>
    </row>
    <row r="261" spans="1:20">
      <c r="A261" s="75" t="s">
        <v>869</v>
      </c>
      <c r="B261" s="54" t="s">
        <v>870</v>
      </c>
      <c r="C261" s="76" t="s">
        <v>27</v>
      </c>
      <c r="D261" s="76" t="s">
        <v>774</v>
      </c>
      <c r="E261" s="129" t="s">
        <v>3065</v>
      </c>
      <c r="F261" s="76" t="s">
        <v>2884</v>
      </c>
      <c r="G261" s="54" t="s">
        <v>788</v>
      </c>
      <c r="H261" s="54" t="s">
        <v>776</v>
      </c>
      <c r="I261" s="129" t="s">
        <v>3065</v>
      </c>
      <c r="J261" s="78">
        <v>6.9499999999992728</v>
      </c>
      <c r="K261" s="76" t="s">
        <v>131</v>
      </c>
      <c r="L261" s="77">
        <v>5.9000000000000004E-2</v>
      </c>
      <c r="M261" s="77">
        <v>5.5799999999994271E-2</v>
      </c>
      <c r="N261" s="78">
        <v>565530.196</v>
      </c>
      <c r="O261" s="86">
        <v>103.72427999999999</v>
      </c>
      <c r="P261" s="129" t="s">
        <v>3065</v>
      </c>
      <c r="Q261" s="78">
        <v>2127.5695883089998</v>
      </c>
      <c r="R261" s="79">
        <v>1.1310603920000001E-3</v>
      </c>
      <c r="S261" s="79">
        <f t="shared" si="3"/>
        <v>4.9201048751131909E-3</v>
      </c>
      <c r="T261" s="79">
        <f>Q261/'סכום נכסי הקרן'!$C$41</f>
        <v>6.8379966645108715E-4</v>
      </c>
    </row>
    <row r="262" spans="1:20">
      <c r="A262" s="75" t="s">
        <v>871</v>
      </c>
      <c r="B262" s="54" t="s">
        <v>872</v>
      </c>
      <c r="C262" s="76" t="s">
        <v>27</v>
      </c>
      <c r="D262" s="76" t="s">
        <v>774</v>
      </c>
      <c r="E262" s="129" t="s">
        <v>3065</v>
      </c>
      <c r="F262" s="76" t="s">
        <v>2885</v>
      </c>
      <c r="G262" s="54" t="s">
        <v>788</v>
      </c>
      <c r="H262" s="54" t="s">
        <v>776</v>
      </c>
      <c r="I262" s="129" t="s">
        <v>3065</v>
      </c>
      <c r="J262" s="78">
        <v>6.8200000000021168</v>
      </c>
      <c r="K262" s="76" t="s">
        <v>131</v>
      </c>
      <c r="L262" s="77">
        <v>3.15E-2</v>
      </c>
      <c r="M262" s="77">
        <v>5.7100000000021092E-2</v>
      </c>
      <c r="N262" s="78">
        <v>403950.14</v>
      </c>
      <c r="O262" s="86">
        <v>84.473249999999993</v>
      </c>
      <c r="P262" s="129" t="s">
        <v>3065</v>
      </c>
      <c r="Q262" s="78">
        <v>1237.640526809</v>
      </c>
      <c r="R262" s="79">
        <v>6.2302698934399805E-4</v>
      </c>
      <c r="S262" s="79">
        <f t="shared" si="3"/>
        <v>2.8621020074038723E-3</v>
      </c>
      <c r="T262" s="79">
        <f>Q262/'סכום נכסי הקרן'!$C$41</f>
        <v>3.9777696770472405E-4</v>
      </c>
    </row>
    <row r="263" spans="1:20">
      <c r="A263" s="75" t="s">
        <v>873</v>
      </c>
      <c r="B263" s="54" t="s">
        <v>874</v>
      </c>
      <c r="C263" s="76" t="s">
        <v>27</v>
      </c>
      <c r="D263" s="76" t="s">
        <v>774</v>
      </c>
      <c r="E263" s="129" t="s">
        <v>3065</v>
      </c>
      <c r="F263" s="76" t="s">
        <v>2881</v>
      </c>
      <c r="G263" s="54" t="s">
        <v>788</v>
      </c>
      <c r="H263" s="54" t="s">
        <v>269</v>
      </c>
      <c r="I263" s="129" t="s">
        <v>3065</v>
      </c>
      <c r="J263" s="78">
        <v>7.1699999999991935</v>
      </c>
      <c r="K263" s="76" t="s">
        <v>131</v>
      </c>
      <c r="L263" s="77">
        <v>6.25E-2</v>
      </c>
      <c r="M263" s="77">
        <v>5.6099999999995702E-2</v>
      </c>
      <c r="N263" s="78">
        <v>504937.67499999999</v>
      </c>
      <c r="O263" s="86">
        <v>104.44441999999999</v>
      </c>
      <c r="P263" s="129" t="s">
        <v>3065</v>
      </c>
      <c r="Q263" s="78">
        <v>1912.8043918620003</v>
      </c>
      <c r="R263" s="79">
        <v>8.4197957155458618E-4</v>
      </c>
      <c r="S263" s="79">
        <f t="shared" si="3"/>
        <v>4.4234502435326712E-3</v>
      </c>
      <c r="T263" s="79">
        <f>Q263/'סכום נכסי הקרן'!$C$41</f>
        <v>6.1477425336813258E-4</v>
      </c>
    </row>
    <row r="264" spans="1:20">
      <c r="A264" s="75" t="s">
        <v>875</v>
      </c>
      <c r="B264" s="54" t="s">
        <v>876</v>
      </c>
      <c r="C264" s="76" t="s">
        <v>27</v>
      </c>
      <c r="D264" s="76" t="s">
        <v>774</v>
      </c>
      <c r="E264" s="129" t="s">
        <v>3065</v>
      </c>
      <c r="F264" s="76" t="s">
        <v>2878</v>
      </c>
      <c r="G264" s="54" t="s">
        <v>788</v>
      </c>
      <c r="H264" s="54" t="s">
        <v>269</v>
      </c>
      <c r="I264" s="129" t="s">
        <v>3065</v>
      </c>
      <c r="J264" s="78">
        <v>4.1299999999997157</v>
      </c>
      <c r="K264" s="76" t="s">
        <v>131</v>
      </c>
      <c r="L264" s="77">
        <v>4.4999999999999998E-2</v>
      </c>
      <c r="M264" s="77">
        <v>5.9399999999996206E-2</v>
      </c>
      <c r="N264" s="78">
        <v>609096.21859900001</v>
      </c>
      <c r="O264" s="86">
        <v>95.608500000000006</v>
      </c>
      <c r="P264" s="129" t="s">
        <v>3065</v>
      </c>
      <c r="Q264" s="78">
        <v>2112.17531912</v>
      </c>
      <c r="R264" s="79">
        <v>1.0151603643316666E-3</v>
      </c>
      <c r="S264" s="79">
        <f t="shared" si="3"/>
        <v>4.8845049025897057E-3</v>
      </c>
      <c r="T264" s="79">
        <f>Q264/'סכום נכסי הקרן'!$C$41</f>
        <v>6.7885195701091665E-4</v>
      </c>
    </row>
    <row r="265" spans="1:20">
      <c r="A265" s="75" t="s">
        <v>877</v>
      </c>
      <c r="B265" s="54" t="s">
        <v>878</v>
      </c>
      <c r="C265" s="76" t="s">
        <v>27</v>
      </c>
      <c r="D265" s="76" t="s">
        <v>774</v>
      </c>
      <c r="E265" s="129" t="s">
        <v>3065</v>
      </c>
      <c r="F265" s="76" t="s">
        <v>2882</v>
      </c>
      <c r="G265" s="54" t="s">
        <v>788</v>
      </c>
      <c r="H265" s="54" t="s">
        <v>269</v>
      </c>
      <c r="I265" s="129" t="s">
        <v>3065</v>
      </c>
      <c r="J265" s="78">
        <v>2.710000000000103</v>
      </c>
      <c r="K265" s="76" t="s">
        <v>131</v>
      </c>
      <c r="L265" s="77">
        <v>6.8750000000000006E-2</v>
      </c>
      <c r="M265" s="77">
        <v>5.7299999999997943E-2</v>
      </c>
      <c r="N265" s="78">
        <v>504937.67499999999</v>
      </c>
      <c r="O265" s="86">
        <v>106.19404</v>
      </c>
      <c r="P265" s="129" t="s">
        <v>3065</v>
      </c>
      <c r="Q265" s="78">
        <v>1944.8471806800001</v>
      </c>
      <c r="R265" s="79">
        <v>7.4328338490344957E-4</v>
      </c>
      <c r="S265" s="79">
        <f t="shared" si="3"/>
        <v>4.4975507017935767E-3</v>
      </c>
      <c r="T265" s="79">
        <f>Q265/'סכום נכסי הקרן'!$C$41</f>
        <v>6.2507278763291577E-4</v>
      </c>
    </row>
    <row r="266" spans="1:20">
      <c r="A266" s="75" t="s">
        <v>879</v>
      </c>
      <c r="B266" s="54" t="s">
        <v>880</v>
      </c>
      <c r="C266" s="76" t="s">
        <v>27</v>
      </c>
      <c r="D266" s="76" t="s">
        <v>774</v>
      </c>
      <c r="E266" s="129" t="s">
        <v>3065</v>
      </c>
      <c r="F266" s="76" t="s">
        <v>779</v>
      </c>
      <c r="G266" s="54" t="s">
        <v>788</v>
      </c>
      <c r="H266" s="54" t="s">
        <v>776</v>
      </c>
      <c r="I266" s="129" t="s">
        <v>3065</v>
      </c>
      <c r="J266" s="78">
        <v>3.6600000000001804</v>
      </c>
      <c r="K266" s="76" t="s">
        <v>134</v>
      </c>
      <c r="L266" s="77">
        <v>7.4160000000000004E-2</v>
      </c>
      <c r="M266" s="77">
        <v>6.1500000000004509E-2</v>
      </c>
      <c r="N266" s="78">
        <v>686715.23800000001</v>
      </c>
      <c r="O266" s="86">
        <v>104.88656</v>
      </c>
      <c r="P266" s="129" t="s">
        <v>3065</v>
      </c>
      <c r="Q266" s="78">
        <v>3328.30475609</v>
      </c>
      <c r="R266" s="79">
        <v>1.0564849815384615E-3</v>
      </c>
      <c r="S266" s="79">
        <f t="shared" ref="S266:S312" si="4">IFERROR(Q266/$Q$9,0)</f>
        <v>7.6968615016330547E-3</v>
      </c>
      <c r="T266" s="79">
        <f>Q266/'סכום נכסי הקרן'!$C$41</f>
        <v>1.069715272566383E-3</v>
      </c>
    </row>
    <row r="267" spans="1:20">
      <c r="A267" s="75" t="s">
        <v>881</v>
      </c>
      <c r="B267" s="54" t="s">
        <v>882</v>
      </c>
      <c r="C267" s="76" t="s">
        <v>27</v>
      </c>
      <c r="D267" s="76" t="s">
        <v>774</v>
      </c>
      <c r="E267" s="129" t="s">
        <v>3065</v>
      </c>
      <c r="F267" s="76" t="s">
        <v>820</v>
      </c>
      <c r="G267" s="54" t="s">
        <v>788</v>
      </c>
      <c r="H267" s="54" t="s">
        <v>776</v>
      </c>
      <c r="I267" s="129" t="s">
        <v>3065</v>
      </c>
      <c r="J267" s="78">
        <v>2.8599999999994337</v>
      </c>
      <c r="K267" s="76" t="s">
        <v>131</v>
      </c>
      <c r="L267" s="77">
        <v>4.7E-2</v>
      </c>
      <c r="M267" s="77">
        <v>6.5799999999990463E-2</v>
      </c>
      <c r="N267" s="78">
        <v>383752.63299999997</v>
      </c>
      <c r="O267" s="86">
        <v>96.442890000000006</v>
      </c>
      <c r="P267" s="129" t="s">
        <v>3065</v>
      </c>
      <c r="Q267" s="78">
        <v>1342.3604090160002</v>
      </c>
      <c r="R267" s="79">
        <v>7.7385084291187731E-4</v>
      </c>
      <c r="S267" s="79">
        <f t="shared" si="4"/>
        <v>3.104271667000036E-3</v>
      </c>
      <c r="T267" s="79">
        <f>Q267/'סכום נכסי הקרן'!$C$41</f>
        <v>4.3143387881937188E-4</v>
      </c>
    </row>
    <row r="268" spans="1:20">
      <c r="A268" s="75" t="s">
        <v>883</v>
      </c>
      <c r="B268" s="54" t="s">
        <v>884</v>
      </c>
      <c r="C268" s="76" t="s">
        <v>27</v>
      </c>
      <c r="D268" s="76" t="s">
        <v>774</v>
      </c>
      <c r="E268" s="129" t="s">
        <v>3065</v>
      </c>
      <c r="F268" s="76" t="s">
        <v>2880</v>
      </c>
      <c r="G268" s="54" t="s">
        <v>788</v>
      </c>
      <c r="H268" s="54" t="s">
        <v>776</v>
      </c>
      <c r="I268" s="129" t="s">
        <v>3065</v>
      </c>
      <c r="J268" s="78">
        <v>3.7700000000016538</v>
      </c>
      <c r="K268" s="76" t="s">
        <v>131</v>
      </c>
      <c r="L268" s="77">
        <v>7.9500000000000001E-2</v>
      </c>
      <c r="M268" s="77">
        <v>6.9200000000021356E-2</v>
      </c>
      <c r="N268" s="78">
        <v>302962.60499999998</v>
      </c>
      <c r="O268" s="86">
        <v>103.98742</v>
      </c>
      <c r="P268" s="129" t="s">
        <v>3065</v>
      </c>
      <c r="Q268" s="78">
        <v>1142.6609117429998</v>
      </c>
      <c r="R268" s="79">
        <v>4.6609631538461533E-4</v>
      </c>
      <c r="S268" s="79">
        <f t="shared" si="4"/>
        <v>2.6424571743086495E-3</v>
      </c>
      <c r="T268" s="79">
        <f>Q268/'סכום נכסי הקרן'!$C$41</f>
        <v>3.6725057295896923E-4</v>
      </c>
    </row>
    <row r="269" spans="1:20">
      <c r="A269" s="75" t="s">
        <v>885</v>
      </c>
      <c r="B269" s="54" t="s">
        <v>886</v>
      </c>
      <c r="C269" s="76" t="s">
        <v>27</v>
      </c>
      <c r="D269" s="76" t="s">
        <v>774</v>
      </c>
      <c r="E269" s="129" t="s">
        <v>3065</v>
      </c>
      <c r="F269" s="76" t="s">
        <v>779</v>
      </c>
      <c r="G269" s="54" t="s">
        <v>887</v>
      </c>
      <c r="H269" s="54" t="s">
        <v>809</v>
      </c>
      <c r="I269" s="129" t="s">
        <v>3065</v>
      </c>
      <c r="J269" s="78">
        <v>3.1600000000006188</v>
      </c>
      <c r="K269" s="76" t="s">
        <v>131</v>
      </c>
      <c r="L269" s="77">
        <v>6.8750000000000006E-2</v>
      </c>
      <c r="M269" s="77">
        <v>7.4000000000002591E-2</v>
      </c>
      <c r="N269" s="78">
        <v>218133.07560000001</v>
      </c>
      <c r="O269" s="86">
        <v>98.033000000000001</v>
      </c>
      <c r="P269" s="129" t="s">
        <v>3065</v>
      </c>
      <c r="Q269" s="78">
        <v>775.60637759700001</v>
      </c>
      <c r="R269" s="79">
        <v>4.3626615120000004E-4</v>
      </c>
      <c r="S269" s="79">
        <f t="shared" si="4"/>
        <v>1.7936262769279873E-3</v>
      </c>
      <c r="T269" s="79">
        <f>Q269/'סכום נכסי הקרן'!$C$41</f>
        <v>2.4927945257936134E-4</v>
      </c>
    </row>
    <row r="270" spans="1:20">
      <c r="A270" s="75" t="s">
        <v>888</v>
      </c>
      <c r="B270" s="54" t="s">
        <v>889</v>
      </c>
      <c r="C270" s="76" t="s">
        <v>27</v>
      </c>
      <c r="D270" s="76" t="s">
        <v>774</v>
      </c>
      <c r="E270" s="129" t="s">
        <v>3065</v>
      </c>
      <c r="F270" s="76" t="s">
        <v>802</v>
      </c>
      <c r="G270" s="54" t="s">
        <v>788</v>
      </c>
      <c r="H270" s="54" t="s">
        <v>269</v>
      </c>
      <c r="I270" s="129" t="s">
        <v>3065</v>
      </c>
      <c r="J270" s="78">
        <v>1.559999999999359</v>
      </c>
      <c r="K270" s="76" t="s">
        <v>131</v>
      </c>
      <c r="L270" s="77">
        <v>5.7500000000000002E-2</v>
      </c>
      <c r="M270" s="77">
        <v>6.489999999994632E-2</v>
      </c>
      <c r="N270" s="78">
        <v>171173.87182500001</v>
      </c>
      <c r="O270" s="86">
        <v>100.52222</v>
      </c>
      <c r="P270" s="129" t="s">
        <v>3065</v>
      </c>
      <c r="Q270" s="78">
        <v>624.08983731500007</v>
      </c>
      <c r="R270" s="79">
        <v>2.4453410260714286E-4</v>
      </c>
      <c r="S270" s="79">
        <f t="shared" si="4"/>
        <v>1.4432371415510992E-3</v>
      </c>
      <c r="T270" s="79">
        <f>Q270/'סכום נכסי הקרן'!$C$41</f>
        <v>2.0058212193693498E-4</v>
      </c>
    </row>
    <row r="271" spans="1:20">
      <c r="A271" s="75" t="s">
        <v>890</v>
      </c>
      <c r="B271" s="54" t="s">
        <v>891</v>
      </c>
      <c r="C271" s="76" t="s">
        <v>27</v>
      </c>
      <c r="D271" s="76" t="s">
        <v>774</v>
      </c>
      <c r="E271" s="129" t="s">
        <v>3065</v>
      </c>
      <c r="F271" s="76" t="s">
        <v>2883</v>
      </c>
      <c r="G271" s="54" t="s">
        <v>788</v>
      </c>
      <c r="H271" s="54" t="s">
        <v>776</v>
      </c>
      <c r="I271" s="129" t="s">
        <v>3065</v>
      </c>
      <c r="J271" s="78">
        <v>3.7100000000005067</v>
      </c>
      <c r="K271" s="76" t="s">
        <v>133</v>
      </c>
      <c r="L271" s="77">
        <v>0.04</v>
      </c>
      <c r="M271" s="77">
        <v>4.8000000000007238E-2</v>
      </c>
      <c r="N271" s="78">
        <v>484740.16799999995</v>
      </c>
      <c r="O271" s="86">
        <v>99.467669999999998</v>
      </c>
      <c r="P271" s="129" t="s">
        <v>3065</v>
      </c>
      <c r="Q271" s="78">
        <v>1934.231990862</v>
      </c>
      <c r="R271" s="79">
        <v>4.8474016799999992E-4</v>
      </c>
      <c r="S271" s="79">
        <f t="shared" si="4"/>
        <v>4.473002575395838E-3</v>
      </c>
      <c r="T271" s="79">
        <f>Q271/'סכום נכסי הקרן'!$C$41</f>
        <v>6.2166107160879606E-4</v>
      </c>
    </row>
    <row r="272" spans="1:20">
      <c r="A272" s="75" t="s">
        <v>892</v>
      </c>
      <c r="B272" s="54" t="s">
        <v>893</v>
      </c>
      <c r="C272" s="76" t="s">
        <v>27</v>
      </c>
      <c r="D272" s="76" t="s">
        <v>774</v>
      </c>
      <c r="E272" s="129" t="s">
        <v>3065</v>
      </c>
      <c r="F272" s="76" t="s">
        <v>2886</v>
      </c>
      <c r="G272" s="54" t="s">
        <v>788</v>
      </c>
      <c r="H272" s="54" t="s">
        <v>776</v>
      </c>
      <c r="I272" s="129" t="s">
        <v>3065</v>
      </c>
      <c r="J272" s="78">
        <v>3.7100000000007358</v>
      </c>
      <c r="K272" s="76" t="s">
        <v>133</v>
      </c>
      <c r="L272" s="77">
        <v>4.6249999999999999E-2</v>
      </c>
      <c r="M272" s="77">
        <v>4.6500000000007848E-2</v>
      </c>
      <c r="N272" s="78">
        <v>414048.89350000001</v>
      </c>
      <c r="O272" s="86">
        <v>99.669370000000001</v>
      </c>
      <c r="P272" s="129" t="s">
        <v>3065</v>
      </c>
      <c r="Q272" s="78">
        <v>1655.506717018</v>
      </c>
      <c r="R272" s="79">
        <v>6.9008148916666664E-4</v>
      </c>
      <c r="S272" s="79">
        <f t="shared" si="4"/>
        <v>3.8284372525068775E-3</v>
      </c>
      <c r="T272" s="79">
        <f>Q272/'סכום נכסי הקרן'!$C$41</f>
        <v>5.3207892570234958E-4</v>
      </c>
    </row>
    <row r="273" spans="1:20">
      <c r="A273" s="75" t="s">
        <v>894</v>
      </c>
      <c r="B273" s="54" t="s">
        <v>895</v>
      </c>
      <c r="C273" s="76" t="s">
        <v>27</v>
      </c>
      <c r="D273" s="76" t="s">
        <v>774</v>
      </c>
      <c r="E273" s="129" t="s">
        <v>3065</v>
      </c>
      <c r="F273" s="76" t="s">
        <v>2879</v>
      </c>
      <c r="G273" s="54" t="s">
        <v>788</v>
      </c>
      <c r="H273" s="54" t="s">
        <v>776</v>
      </c>
      <c r="I273" s="129" t="s">
        <v>3065</v>
      </c>
      <c r="J273" s="78">
        <v>4.0500000000001322</v>
      </c>
      <c r="K273" s="76" t="s">
        <v>133</v>
      </c>
      <c r="L273" s="77">
        <v>4.6249999999999999E-2</v>
      </c>
      <c r="M273" s="77">
        <v>5.360000000000778E-2</v>
      </c>
      <c r="N273" s="78">
        <v>284784.84869999997</v>
      </c>
      <c r="O273" s="86">
        <v>99.122050000000002</v>
      </c>
      <c r="P273" s="129" t="s">
        <v>3065</v>
      </c>
      <c r="Q273" s="78">
        <v>1132.4127811169999</v>
      </c>
      <c r="R273" s="79">
        <v>1.8985656579999997E-4</v>
      </c>
      <c r="S273" s="79">
        <f t="shared" si="4"/>
        <v>2.6187578895797989E-3</v>
      </c>
      <c r="T273" s="79">
        <f>Q273/'סכום נכסי הקרן'!$C$41</f>
        <v>3.6395682955226089E-4</v>
      </c>
    </row>
    <row r="274" spans="1:20">
      <c r="A274" s="75" t="s">
        <v>896</v>
      </c>
      <c r="B274" s="54" t="s">
        <v>897</v>
      </c>
      <c r="C274" s="76" t="s">
        <v>27</v>
      </c>
      <c r="D274" s="76" t="s">
        <v>774</v>
      </c>
      <c r="E274" s="129" t="s">
        <v>3065</v>
      </c>
      <c r="F274" s="76" t="s">
        <v>2883</v>
      </c>
      <c r="G274" s="54" t="s">
        <v>788</v>
      </c>
      <c r="H274" s="54" t="s">
        <v>776</v>
      </c>
      <c r="I274" s="129" t="s">
        <v>3065</v>
      </c>
      <c r="J274" s="78">
        <v>6.5899999999997814</v>
      </c>
      <c r="K274" s="76" t="s">
        <v>133</v>
      </c>
      <c r="L274" s="77">
        <v>7.8750000000000001E-2</v>
      </c>
      <c r="M274" s="77">
        <v>5.9399999999998794E-2</v>
      </c>
      <c r="N274" s="78">
        <v>545332.68900000001</v>
      </c>
      <c r="O274" s="86">
        <v>114.7979</v>
      </c>
      <c r="P274" s="129" t="s">
        <v>3065</v>
      </c>
      <c r="Q274" s="78">
        <v>2511.383889145</v>
      </c>
      <c r="R274" s="79">
        <v>7.2711025199999996E-4</v>
      </c>
      <c r="S274" s="79">
        <f t="shared" si="4"/>
        <v>5.8076935222992404E-3</v>
      </c>
      <c r="T274" s="79">
        <f>Q274/'סכום נכסי הקרן'!$C$41</f>
        <v>8.0715736639800739E-4</v>
      </c>
    </row>
    <row r="275" spans="1:20">
      <c r="A275" s="75" t="s">
        <v>898</v>
      </c>
      <c r="B275" s="54" t="s">
        <v>899</v>
      </c>
      <c r="C275" s="76" t="s">
        <v>27</v>
      </c>
      <c r="D275" s="76" t="s">
        <v>774</v>
      </c>
      <c r="E275" s="129" t="s">
        <v>3065</v>
      </c>
      <c r="F275" s="76" t="s">
        <v>923</v>
      </c>
      <c r="G275" s="54" t="s">
        <v>788</v>
      </c>
      <c r="H275" s="54" t="s">
        <v>269</v>
      </c>
      <c r="I275" s="129" t="s">
        <v>3065</v>
      </c>
      <c r="J275" s="78">
        <v>6.840000000000944</v>
      </c>
      <c r="K275" s="76" t="s">
        <v>131</v>
      </c>
      <c r="L275" s="77">
        <v>4.2790000000000002E-2</v>
      </c>
      <c r="M275" s="77">
        <v>5.5600000000011203E-2</v>
      </c>
      <c r="N275" s="78">
        <v>605925.21</v>
      </c>
      <c r="O275" s="86">
        <v>92.668040000000005</v>
      </c>
      <c r="P275" s="129" t="s">
        <v>3065</v>
      </c>
      <c r="Q275" s="78">
        <v>2036.5569676119997</v>
      </c>
      <c r="R275" s="79">
        <v>1.2146840349166536E-4</v>
      </c>
      <c r="S275" s="79">
        <f t="shared" si="4"/>
        <v>4.7096339033298211E-3</v>
      </c>
      <c r="T275" s="79">
        <f>Q275/'סכום נכסי הקרן'!$C$41</f>
        <v>6.5454826145948256E-4</v>
      </c>
    </row>
    <row r="276" spans="1:20">
      <c r="A276" s="75" t="s">
        <v>900</v>
      </c>
      <c r="B276" s="54" t="s">
        <v>901</v>
      </c>
      <c r="C276" s="76" t="s">
        <v>27</v>
      </c>
      <c r="D276" s="76" t="s">
        <v>774</v>
      </c>
      <c r="E276" s="129" t="s">
        <v>3065</v>
      </c>
      <c r="F276" s="76" t="s">
        <v>2878</v>
      </c>
      <c r="G276" s="54" t="s">
        <v>902</v>
      </c>
      <c r="H276" s="54" t="s">
        <v>269</v>
      </c>
      <c r="I276" s="129" t="s">
        <v>3065</v>
      </c>
      <c r="J276" s="78">
        <v>1.4000000000008204</v>
      </c>
      <c r="K276" s="76" t="s">
        <v>131</v>
      </c>
      <c r="L276" s="77">
        <v>6.5000000000000002E-2</v>
      </c>
      <c r="M276" s="77">
        <v>6.4600000000019697E-2</v>
      </c>
      <c r="N276" s="78">
        <v>201975.07</v>
      </c>
      <c r="O276" s="86">
        <v>99.831829999999997</v>
      </c>
      <c r="P276" s="129" t="s">
        <v>3065</v>
      </c>
      <c r="Q276" s="78">
        <v>731.33165093600007</v>
      </c>
      <c r="R276" s="79">
        <v>4.0395014000000002E-4</v>
      </c>
      <c r="S276" s="79">
        <f t="shared" si="4"/>
        <v>1.6912388863175457E-3</v>
      </c>
      <c r="T276" s="79">
        <f>Q276/'סכום נכסי הקרן'!$C$41</f>
        <v>2.3504958038652389E-4</v>
      </c>
    </row>
    <row r="277" spans="1:20">
      <c r="A277" s="75" t="s">
        <v>903</v>
      </c>
      <c r="B277" s="54" t="s">
        <v>904</v>
      </c>
      <c r="C277" s="76" t="s">
        <v>27</v>
      </c>
      <c r="D277" s="76" t="s">
        <v>774</v>
      </c>
      <c r="E277" s="129" t="s">
        <v>3065</v>
      </c>
      <c r="F277" s="76" t="s">
        <v>2883</v>
      </c>
      <c r="G277" s="54" t="s">
        <v>902</v>
      </c>
      <c r="H277" s="54" t="s">
        <v>269</v>
      </c>
      <c r="I277" s="129" t="s">
        <v>3065</v>
      </c>
      <c r="J277" s="78">
        <v>4.0900000000012104</v>
      </c>
      <c r="K277" s="76" t="s">
        <v>131</v>
      </c>
      <c r="L277" s="77">
        <v>4.1250000000000002E-2</v>
      </c>
      <c r="M277" s="77">
        <v>5.7800000000019051E-2</v>
      </c>
      <c r="N277" s="78">
        <v>343357.61900000001</v>
      </c>
      <c r="O277" s="86">
        <v>93.508880000000005</v>
      </c>
      <c r="P277" s="129" t="s">
        <v>3065</v>
      </c>
      <c r="Q277" s="78">
        <v>1164.5203342510001</v>
      </c>
      <c r="R277" s="79">
        <v>8.5839404749999998E-4</v>
      </c>
      <c r="S277" s="79">
        <f t="shared" si="4"/>
        <v>2.6930081183716603E-3</v>
      </c>
      <c r="T277" s="79">
        <f>Q277/'סכום נכסי הקרן'!$C$41</f>
        <v>3.742761790317014E-4</v>
      </c>
    </row>
    <row r="278" spans="1:20">
      <c r="A278" s="75" t="s">
        <v>906</v>
      </c>
      <c r="B278" s="54" t="s">
        <v>907</v>
      </c>
      <c r="C278" s="76" t="s">
        <v>27</v>
      </c>
      <c r="D278" s="76" t="s">
        <v>774</v>
      </c>
      <c r="E278" s="129" t="s">
        <v>3065</v>
      </c>
      <c r="F278" s="76" t="s">
        <v>2887</v>
      </c>
      <c r="G278" s="54" t="s">
        <v>902</v>
      </c>
      <c r="H278" s="54" t="s">
        <v>776</v>
      </c>
      <c r="I278" s="129" t="s">
        <v>3065</v>
      </c>
      <c r="J278" s="78">
        <v>4.3999999999987152</v>
      </c>
      <c r="K278" s="76" t="s">
        <v>133</v>
      </c>
      <c r="L278" s="77">
        <v>6.6250000000000003E-2</v>
      </c>
      <c r="M278" s="77">
        <v>6.1399999999986576E-2</v>
      </c>
      <c r="N278" s="78">
        <v>343357.61900000001</v>
      </c>
      <c r="O278" s="86">
        <v>101.70061</v>
      </c>
      <c r="P278" s="129" t="s">
        <v>3065</v>
      </c>
      <c r="Q278" s="78">
        <v>1400.837807092</v>
      </c>
      <c r="R278" s="79">
        <v>4.5781015866666667E-4</v>
      </c>
      <c r="S278" s="79">
        <f t="shared" si="4"/>
        <v>3.2395034041609052E-3</v>
      </c>
      <c r="T278" s="79">
        <f>Q278/'סכום נכסי הקרן'!$C$41</f>
        <v>4.5022848159947547E-4</v>
      </c>
    </row>
    <row r="279" spans="1:20">
      <c r="A279" s="75" t="s">
        <v>908</v>
      </c>
      <c r="B279" s="54" t="s">
        <v>909</v>
      </c>
      <c r="C279" s="76" t="s">
        <v>27</v>
      </c>
      <c r="D279" s="76" t="s">
        <v>774</v>
      </c>
      <c r="E279" s="129" t="s">
        <v>3065</v>
      </c>
      <c r="F279" s="76" t="s">
        <v>779</v>
      </c>
      <c r="G279" s="54" t="s">
        <v>910</v>
      </c>
      <c r="H279" s="54" t="s">
        <v>809</v>
      </c>
      <c r="I279" s="129" t="s">
        <v>3065</v>
      </c>
      <c r="J279" s="78">
        <v>4.5400000000006679</v>
      </c>
      <c r="K279" s="76" t="s">
        <v>131</v>
      </c>
      <c r="L279" s="77">
        <v>7.7499999999999999E-2</v>
      </c>
      <c r="M279" s="77">
        <v>7.2200000000016279E-2</v>
      </c>
      <c r="N279" s="78">
        <v>417017.92702900001</v>
      </c>
      <c r="O279" s="86">
        <v>104.81171999999999</v>
      </c>
      <c r="P279" s="129" t="s">
        <v>3065</v>
      </c>
      <c r="Q279" s="78">
        <v>1585.3024759110001</v>
      </c>
      <c r="R279" s="79">
        <v>2.085089635145E-4</v>
      </c>
      <c r="S279" s="79">
        <f t="shared" si="4"/>
        <v>3.6660866385376735E-3</v>
      </c>
      <c r="T279" s="79">
        <f>Q279/'סכום נכסי הקרן'!$C$41</f>
        <v>5.0951532218206552E-4</v>
      </c>
    </row>
    <row r="280" spans="1:20">
      <c r="A280" s="75" t="s">
        <v>911</v>
      </c>
      <c r="B280" s="54" t="s">
        <v>912</v>
      </c>
      <c r="C280" s="76" t="s">
        <v>27</v>
      </c>
      <c r="D280" s="76" t="s">
        <v>774</v>
      </c>
      <c r="E280" s="129" t="s">
        <v>3065</v>
      </c>
      <c r="F280" s="76" t="s">
        <v>2886</v>
      </c>
      <c r="G280" s="54" t="s">
        <v>902</v>
      </c>
      <c r="H280" s="54" t="s">
        <v>269</v>
      </c>
      <c r="I280" s="129" t="s">
        <v>3065</v>
      </c>
      <c r="J280" s="78">
        <v>4.2700000000003682</v>
      </c>
      <c r="K280" s="76" t="s">
        <v>134</v>
      </c>
      <c r="L280" s="77">
        <v>8.3750000000000005E-2</v>
      </c>
      <c r="M280" s="77">
        <v>6.9300000000004414E-2</v>
      </c>
      <c r="N280" s="78">
        <v>605925.21</v>
      </c>
      <c r="O280" s="86">
        <v>105.74071000000001</v>
      </c>
      <c r="P280" s="129" t="s">
        <v>3065</v>
      </c>
      <c r="Q280" s="78">
        <v>2960.655013733</v>
      </c>
      <c r="R280" s="79">
        <v>8.6560744285714278E-4</v>
      </c>
      <c r="S280" s="79">
        <f t="shared" si="4"/>
        <v>6.8466541572319321E-3</v>
      </c>
      <c r="T280" s="79">
        <f>Q280/'סכום נכסי הקרן'!$C$41</f>
        <v>9.5155285260325637E-4</v>
      </c>
    </row>
    <row r="281" spans="1:20">
      <c r="A281" s="75" t="s">
        <v>913</v>
      </c>
      <c r="B281" s="54" t="s">
        <v>914</v>
      </c>
      <c r="C281" s="76" t="s">
        <v>27</v>
      </c>
      <c r="D281" s="76" t="s">
        <v>774</v>
      </c>
      <c r="E281" s="129" t="s">
        <v>3065</v>
      </c>
      <c r="F281" s="76" t="s">
        <v>2883</v>
      </c>
      <c r="G281" s="54" t="s">
        <v>902</v>
      </c>
      <c r="H281" s="54" t="s">
        <v>776</v>
      </c>
      <c r="I281" s="129" t="s">
        <v>3065</v>
      </c>
      <c r="J281" s="78">
        <v>5.8900000000002999</v>
      </c>
      <c r="K281" s="76" t="s">
        <v>133</v>
      </c>
      <c r="L281" s="77">
        <v>6.6250000000000003E-2</v>
      </c>
      <c r="M281" s="77">
        <v>5.5000000000002824E-2</v>
      </c>
      <c r="N281" s="78">
        <v>807900.28</v>
      </c>
      <c r="O281" s="86">
        <v>109.26631999999999</v>
      </c>
      <c r="P281" s="129" t="s">
        <v>3065</v>
      </c>
      <c r="Q281" s="78">
        <v>3541.291510946</v>
      </c>
      <c r="R281" s="79">
        <v>1.0772003733333334E-3</v>
      </c>
      <c r="S281" s="79">
        <f t="shared" si="4"/>
        <v>8.1894034032751212E-3</v>
      </c>
      <c r="T281" s="79">
        <f>Q281/'סכום נכסי הקרן'!$C$41</f>
        <v>1.1381690955244315E-3</v>
      </c>
    </row>
    <row r="282" spans="1:20">
      <c r="A282" s="75" t="s">
        <v>915</v>
      </c>
      <c r="B282" s="54" t="s">
        <v>916</v>
      </c>
      <c r="C282" s="76" t="s">
        <v>27</v>
      </c>
      <c r="D282" s="76" t="s">
        <v>774</v>
      </c>
      <c r="E282" s="129" t="s">
        <v>3065</v>
      </c>
      <c r="F282" s="76" t="s">
        <v>2879</v>
      </c>
      <c r="G282" s="54" t="s">
        <v>910</v>
      </c>
      <c r="H282" s="54" t="s">
        <v>809</v>
      </c>
      <c r="I282" s="129" t="s">
        <v>3065</v>
      </c>
      <c r="J282" s="78">
        <v>3.8499999999990338</v>
      </c>
      <c r="K282" s="76" t="s">
        <v>133</v>
      </c>
      <c r="L282" s="77">
        <v>6.1249999999999999E-2</v>
      </c>
      <c r="M282" s="77">
        <v>4.0399999999992275E-2</v>
      </c>
      <c r="N282" s="78">
        <v>403950.14</v>
      </c>
      <c r="O282" s="86">
        <v>111.74012999999999</v>
      </c>
      <c r="P282" s="129" t="s">
        <v>3065</v>
      </c>
      <c r="Q282" s="78">
        <v>1810.733508435</v>
      </c>
      <c r="R282" s="79">
        <v>6.7325023333333336E-4</v>
      </c>
      <c r="S282" s="79">
        <f t="shared" si="4"/>
        <v>4.1874065183751573E-3</v>
      </c>
      <c r="T282" s="79">
        <f>Q282/'סכום נכסי הקרן'!$C$41</f>
        <v>5.8196872896823515E-4</v>
      </c>
    </row>
    <row r="283" spans="1:20">
      <c r="A283" s="75" t="s">
        <v>917</v>
      </c>
      <c r="B283" s="54" t="s">
        <v>918</v>
      </c>
      <c r="C283" s="76" t="s">
        <v>27</v>
      </c>
      <c r="D283" s="76" t="s">
        <v>774</v>
      </c>
      <c r="E283" s="129" t="s">
        <v>3065</v>
      </c>
      <c r="F283" s="76" t="s">
        <v>2879</v>
      </c>
      <c r="G283" s="54" t="s">
        <v>910</v>
      </c>
      <c r="H283" s="54" t="s">
        <v>809</v>
      </c>
      <c r="I283" s="129" t="s">
        <v>3065</v>
      </c>
      <c r="J283" s="78">
        <v>3.3200000000006407</v>
      </c>
      <c r="K283" s="76" t="s">
        <v>131</v>
      </c>
      <c r="L283" s="77">
        <v>7.3499999999999996E-2</v>
      </c>
      <c r="M283" s="77">
        <v>5.7100000000015222E-2</v>
      </c>
      <c r="N283" s="78">
        <v>323160.11200000002</v>
      </c>
      <c r="O283" s="86">
        <v>106.43532999999999</v>
      </c>
      <c r="P283" s="129" t="s">
        <v>3065</v>
      </c>
      <c r="Q283" s="78">
        <v>1247.53037911</v>
      </c>
      <c r="R283" s="79">
        <v>2.1544007466666669E-4</v>
      </c>
      <c r="S283" s="79">
        <f t="shared" si="4"/>
        <v>2.8849727566323258E-3</v>
      </c>
      <c r="T283" s="79">
        <f>Q283/'סכום נכסי הקרן'!$C$41</f>
        <v>4.009555606597255E-4</v>
      </c>
    </row>
    <row r="284" spans="1:20">
      <c r="A284" s="75" t="s">
        <v>919</v>
      </c>
      <c r="B284" s="54" t="s">
        <v>920</v>
      </c>
      <c r="C284" s="76" t="s">
        <v>27</v>
      </c>
      <c r="D284" s="76" t="s">
        <v>774</v>
      </c>
      <c r="E284" s="129" t="s">
        <v>3065</v>
      </c>
      <c r="F284" s="76" t="s">
        <v>779</v>
      </c>
      <c r="G284" s="54" t="s">
        <v>910</v>
      </c>
      <c r="H284" s="54" t="s">
        <v>809</v>
      </c>
      <c r="I284" s="129" t="s">
        <v>3065</v>
      </c>
      <c r="J284" s="78">
        <v>4.1299999999993782</v>
      </c>
      <c r="K284" s="76" t="s">
        <v>131</v>
      </c>
      <c r="L284" s="77">
        <v>7.4999999999999997E-2</v>
      </c>
      <c r="M284" s="77">
        <v>7.4599999999987551E-2</v>
      </c>
      <c r="N284" s="78">
        <v>484740.16799999995</v>
      </c>
      <c r="O284" s="86">
        <v>100.63467</v>
      </c>
      <c r="P284" s="129" t="s">
        <v>3065</v>
      </c>
      <c r="Q284" s="78">
        <v>1769.3109977700001</v>
      </c>
      <c r="R284" s="79">
        <v>4.8474016799999992E-4</v>
      </c>
      <c r="S284" s="79">
        <f t="shared" si="4"/>
        <v>4.0916150115862873E-3</v>
      </c>
      <c r="T284" s="79">
        <f>Q284/'סכום נכסי הקרן'!$C$41</f>
        <v>5.686555573888246E-4</v>
      </c>
    </row>
    <row r="285" spans="1:20">
      <c r="A285" s="75" t="s">
        <v>921</v>
      </c>
      <c r="B285" s="54" t="s">
        <v>922</v>
      </c>
      <c r="C285" s="76" t="s">
        <v>27</v>
      </c>
      <c r="D285" s="76" t="s">
        <v>774</v>
      </c>
      <c r="E285" s="129" t="s">
        <v>3065</v>
      </c>
      <c r="F285" s="76" t="s">
        <v>923</v>
      </c>
      <c r="G285" s="54" t="s">
        <v>902</v>
      </c>
      <c r="H285" s="54" t="s">
        <v>776</v>
      </c>
      <c r="I285" s="129" t="s">
        <v>3065</v>
      </c>
      <c r="J285" s="78">
        <v>6.5699999999981111</v>
      </c>
      <c r="K285" s="76" t="s">
        <v>131</v>
      </c>
      <c r="L285" s="77">
        <v>5.1249999999999997E-2</v>
      </c>
      <c r="M285" s="77">
        <v>5.8299999999988715E-2</v>
      </c>
      <c r="N285" s="78">
        <v>434246.40049999999</v>
      </c>
      <c r="O285" s="86">
        <v>96.784880000000001</v>
      </c>
      <c r="P285" s="129" t="s">
        <v>3065</v>
      </c>
      <c r="Q285" s="78">
        <v>1524.373100284</v>
      </c>
      <c r="R285" s="79">
        <v>8.6849280099999995E-4</v>
      </c>
      <c r="S285" s="79">
        <f t="shared" si="4"/>
        <v>3.5251845878093253E-3</v>
      </c>
      <c r="T285" s="79">
        <f>Q285/'סכום נכסי הקרן'!$C$41</f>
        <v>4.899326551991586E-4</v>
      </c>
    </row>
    <row r="286" spans="1:20">
      <c r="A286" s="75" t="s">
        <v>924</v>
      </c>
      <c r="B286" s="54" t="s">
        <v>925</v>
      </c>
      <c r="C286" s="76" t="s">
        <v>27</v>
      </c>
      <c r="D286" s="76" t="s">
        <v>774</v>
      </c>
      <c r="E286" s="129" t="s">
        <v>3065</v>
      </c>
      <c r="F286" s="76" t="s">
        <v>2878</v>
      </c>
      <c r="G286" s="54" t="s">
        <v>902</v>
      </c>
      <c r="H286" s="54" t="s">
        <v>776</v>
      </c>
      <c r="I286" s="129" t="s">
        <v>3065</v>
      </c>
      <c r="J286" s="78">
        <v>6.9600000000014104</v>
      </c>
      <c r="K286" s="76" t="s">
        <v>131</v>
      </c>
      <c r="L286" s="77">
        <v>6.4000000000000001E-2</v>
      </c>
      <c r="M286" s="77">
        <v>5.7900000000015724E-2</v>
      </c>
      <c r="N286" s="78">
        <v>504937.67499999999</v>
      </c>
      <c r="O286" s="86">
        <v>105.33633</v>
      </c>
      <c r="P286" s="129" t="s">
        <v>3065</v>
      </c>
      <c r="Q286" s="78">
        <v>1929.139033143</v>
      </c>
      <c r="R286" s="79">
        <v>4.0395014000000002E-4</v>
      </c>
      <c r="S286" s="79">
        <f t="shared" si="4"/>
        <v>4.4612248708076115E-3</v>
      </c>
      <c r="T286" s="79">
        <f>Q286/'סכום נכסי הקרן'!$C$41</f>
        <v>6.2002419786861933E-4</v>
      </c>
    </row>
    <row r="287" spans="1:20">
      <c r="A287" s="75" t="s">
        <v>926</v>
      </c>
      <c r="B287" s="54" t="s">
        <v>927</v>
      </c>
      <c r="C287" s="76" t="s">
        <v>27</v>
      </c>
      <c r="D287" s="76" t="s">
        <v>774</v>
      </c>
      <c r="E287" s="129" t="s">
        <v>3065</v>
      </c>
      <c r="F287" s="76" t="s">
        <v>779</v>
      </c>
      <c r="G287" s="54" t="s">
        <v>910</v>
      </c>
      <c r="H287" s="54" t="s">
        <v>809</v>
      </c>
      <c r="I287" s="129" t="s">
        <v>3065</v>
      </c>
      <c r="J287" s="78">
        <v>3.9400000000001376</v>
      </c>
      <c r="K287" s="76" t="s">
        <v>131</v>
      </c>
      <c r="L287" s="77">
        <v>7.6249999999999998E-2</v>
      </c>
      <c r="M287" s="77">
        <v>8.2700000000005269E-2</v>
      </c>
      <c r="N287" s="78">
        <v>605925.21</v>
      </c>
      <c r="O287" s="86">
        <v>99.136600000000001</v>
      </c>
      <c r="P287" s="129" t="s">
        <v>3065</v>
      </c>
      <c r="Q287" s="78">
        <v>2178.715814055</v>
      </c>
      <c r="R287" s="79">
        <v>1.2118504199999998E-3</v>
      </c>
      <c r="S287" s="79">
        <f t="shared" si="4"/>
        <v>5.0383829309847E-3</v>
      </c>
      <c r="T287" s="79">
        <f>Q287/'סכום נכסי הקרן'!$C$41</f>
        <v>7.0023803457663664E-4</v>
      </c>
    </row>
    <row r="288" spans="1:20">
      <c r="A288" s="75" t="s">
        <v>928</v>
      </c>
      <c r="B288" s="54" t="s">
        <v>929</v>
      </c>
      <c r="C288" s="76" t="s">
        <v>27</v>
      </c>
      <c r="D288" s="76" t="s">
        <v>774</v>
      </c>
      <c r="E288" s="129" t="s">
        <v>3065</v>
      </c>
      <c r="F288" s="76" t="s">
        <v>2882</v>
      </c>
      <c r="G288" s="54" t="s">
        <v>910</v>
      </c>
      <c r="H288" s="54" t="s">
        <v>809</v>
      </c>
      <c r="I288" s="129" t="s">
        <v>3065</v>
      </c>
      <c r="J288" s="78">
        <v>2.9200000000003321</v>
      </c>
      <c r="K288" s="76" t="s">
        <v>131</v>
      </c>
      <c r="L288" s="77">
        <v>5.2999999999999999E-2</v>
      </c>
      <c r="M288" s="77">
        <v>9.1900000000006143E-2</v>
      </c>
      <c r="N288" s="78">
        <v>625112.84164999996</v>
      </c>
      <c r="O288" s="86">
        <v>90.461830000000006</v>
      </c>
      <c r="P288" s="129" t="s">
        <v>3065</v>
      </c>
      <c r="Q288" s="78">
        <v>2051.0269237460002</v>
      </c>
      <c r="R288" s="79">
        <v>4.1674189443333332E-4</v>
      </c>
      <c r="S288" s="79">
        <f t="shared" si="4"/>
        <v>4.743096358381247E-3</v>
      </c>
      <c r="T288" s="79">
        <f>Q288/'סכום נכסי הקרן'!$C$41</f>
        <v>6.5919889720477711E-4</v>
      </c>
    </row>
    <row r="289" spans="1:20">
      <c r="A289" s="75" t="s">
        <v>930</v>
      </c>
      <c r="B289" s="54" t="s">
        <v>931</v>
      </c>
      <c r="C289" s="76" t="s">
        <v>27</v>
      </c>
      <c r="D289" s="76" t="s">
        <v>774</v>
      </c>
      <c r="E289" s="129" t="s">
        <v>3065</v>
      </c>
      <c r="F289" s="76" t="s">
        <v>2886</v>
      </c>
      <c r="G289" s="54" t="s">
        <v>902</v>
      </c>
      <c r="H289" s="54" t="s">
        <v>269</v>
      </c>
      <c r="I289" s="129" t="s">
        <v>3065</v>
      </c>
      <c r="J289" s="78">
        <v>6.1699999999968886</v>
      </c>
      <c r="K289" s="76" t="s">
        <v>131</v>
      </c>
      <c r="L289" s="77">
        <v>4.1250000000000002E-2</v>
      </c>
      <c r="M289" s="77">
        <v>6.6599999999955986E-2</v>
      </c>
      <c r="N289" s="78">
        <v>212073.82350000003</v>
      </c>
      <c r="O289" s="86">
        <v>85.646919999999994</v>
      </c>
      <c r="P289" s="129" t="s">
        <v>3065</v>
      </c>
      <c r="Q289" s="78">
        <v>658.78902386499999</v>
      </c>
      <c r="R289" s="79">
        <v>2.1207382350000003E-4</v>
      </c>
      <c r="S289" s="79">
        <f t="shared" si="4"/>
        <v>1.5234806446756239E-3</v>
      </c>
      <c r="T289" s="79">
        <f>Q289/'סכום נכסי הקרן'!$C$41</f>
        <v>2.117344209354709E-4</v>
      </c>
    </row>
    <row r="290" spans="1:20">
      <c r="A290" s="75" t="s">
        <v>932</v>
      </c>
      <c r="B290" s="54" t="s">
        <v>933</v>
      </c>
      <c r="C290" s="76" t="s">
        <v>27</v>
      </c>
      <c r="D290" s="76" t="s">
        <v>774</v>
      </c>
      <c r="E290" s="129" t="s">
        <v>3065</v>
      </c>
      <c r="F290" s="76" t="s">
        <v>2886</v>
      </c>
      <c r="G290" s="54" t="s">
        <v>902</v>
      </c>
      <c r="H290" s="54" t="s">
        <v>269</v>
      </c>
      <c r="I290" s="129" t="s">
        <v>3065</v>
      </c>
      <c r="J290" s="78">
        <v>0.5</v>
      </c>
      <c r="K290" s="76" t="s">
        <v>131</v>
      </c>
      <c r="L290" s="77">
        <v>6.25E-2</v>
      </c>
      <c r="M290" s="77">
        <v>6.6400000000012158E-2</v>
      </c>
      <c r="N290" s="78">
        <v>539152.25185799995</v>
      </c>
      <c r="O290" s="86">
        <v>100.89442</v>
      </c>
      <c r="P290" s="129" t="s">
        <v>3065</v>
      </c>
      <c r="Q290" s="78">
        <v>1972.99558254</v>
      </c>
      <c r="R290" s="79">
        <v>5.5241462210550902E-4</v>
      </c>
      <c r="S290" s="79">
        <f t="shared" si="4"/>
        <v>4.5626452068001583E-3</v>
      </c>
      <c r="T290" s="79">
        <f>Q290/'סכום נכסי הקרן'!$C$41</f>
        <v>6.341196681245181E-4</v>
      </c>
    </row>
    <row r="291" spans="1:20">
      <c r="A291" s="75" t="s">
        <v>934</v>
      </c>
      <c r="B291" s="54" t="s">
        <v>935</v>
      </c>
      <c r="C291" s="76" t="s">
        <v>27</v>
      </c>
      <c r="D291" s="76" t="s">
        <v>774</v>
      </c>
      <c r="E291" s="129" t="s">
        <v>3065</v>
      </c>
      <c r="F291" s="76" t="s">
        <v>2886</v>
      </c>
      <c r="G291" s="54" t="s">
        <v>902</v>
      </c>
      <c r="H291" s="54" t="s">
        <v>269</v>
      </c>
      <c r="I291" s="129" t="s">
        <v>3065</v>
      </c>
      <c r="J291" s="78">
        <v>4.6600000000006236</v>
      </c>
      <c r="K291" s="76" t="s">
        <v>133</v>
      </c>
      <c r="L291" s="77">
        <v>6.5000000000000002E-2</v>
      </c>
      <c r="M291" s="77">
        <v>4.9699999999999724E-2</v>
      </c>
      <c r="N291" s="78">
        <v>242370.08399999997</v>
      </c>
      <c r="O291" s="86">
        <v>108.95943</v>
      </c>
      <c r="P291" s="129" t="s">
        <v>3065</v>
      </c>
      <c r="Q291" s="78">
        <v>1059.4035982989999</v>
      </c>
      <c r="R291" s="79">
        <v>3.2316011199999995E-4</v>
      </c>
      <c r="S291" s="79">
        <f t="shared" si="4"/>
        <v>2.4499207157995628E-3</v>
      </c>
      <c r="T291" s="79">
        <f>Q291/'סכום נכסי הקרן'!$C$41</f>
        <v>3.4049171934710218E-4</v>
      </c>
    </row>
    <row r="292" spans="1:20">
      <c r="A292" s="75" t="s">
        <v>936</v>
      </c>
      <c r="B292" s="54" t="s">
        <v>937</v>
      </c>
      <c r="C292" s="76" t="s">
        <v>27</v>
      </c>
      <c r="D292" s="76" t="s">
        <v>774</v>
      </c>
      <c r="E292" s="129" t="s">
        <v>3065</v>
      </c>
      <c r="F292" s="76" t="s">
        <v>2878</v>
      </c>
      <c r="G292" s="54" t="s">
        <v>902</v>
      </c>
      <c r="H292" s="54" t="s">
        <v>776</v>
      </c>
      <c r="I292" s="129" t="s">
        <v>3065</v>
      </c>
      <c r="J292" s="78">
        <v>2.3500000000003856</v>
      </c>
      <c r="K292" s="76" t="s">
        <v>133</v>
      </c>
      <c r="L292" s="77">
        <v>5.7500000000000002E-2</v>
      </c>
      <c r="M292" s="77">
        <v>4.2600000000003593E-2</v>
      </c>
      <c r="N292" s="78">
        <v>183797.3137</v>
      </c>
      <c r="O292" s="86">
        <v>105.49755999999999</v>
      </c>
      <c r="P292" s="129" t="s">
        <v>3065</v>
      </c>
      <c r="Q292" s="78">
        <v>777.85596522200001</v>
      </c>
      <c r="R292" s="79">
        <v>2.8276509800000002E-4</v>
      </c>
      <c r="S292" s="79">
        <f t="shared" si="4"/>
        <v>1.798828554259632E-3</v>
      </c>
      <c r="T292" s="79">
        <f>Q292/'סכום נכסי הקרן'!$C$41</f>
        <v>2.5000246877402788E-4</v>
      </c>
    </row>
    <row r="293" spans="1:20">
      <c r="A293" s="75" t="s">
        <v>938</v>
      </c>
      <c r="B293" s="54" t="s">
        <v>939</v>
      </c>
      <c r="C293" s="76" t="s">
        <v>27</v>
      </c>
      <c r="D293" s="76" t="s">
        <v>774</v>
      </c>
      <c r="E293" s="129" t="s">
        <v>3065</v>
      </c>
      <c r="F293" s="76" t="s">
        <v>2878</v>
      </c>
      <c r="G293" s="54" t="s">
        <v>902</v>
      </c>
      <c r="H293" s="54" t="s">
        <v>776</v>
      </c>
      <c r="I293" s="129" t="s">
        <v>3065</v>
      </c>
      <c r="J293" s="78">
        <v>4.3500000000002572</v>
      </c>
      <c r="K293" s="76" t="s">
        <v>133</v>
      </c>
      <c r="L293" s="77">
        <v>6.1249999999999999E-2</v>
      </c>
      <c r="M293" s="77">
        <v>4.6300000000003477E-2</v>
      </c>
      <c r="N293" s="78">
        <v>403950.14</v>
      </c>
      <c r="O293" s="86">
        <v>107.98211000000001</v>
      </c>
      <c r="P293" s="129" t="s">
        <v>3065</v>
      </c>
      <c r="Q293" s="78">
        <v>1749.8354195530001</v>
      </c>
      <c r="R293" s="79">
        <v>6.2146175384615392E-4</v>
      </c>
      <c r="S293" s="79">
        <f t="shared" si="4"/>
        <v>4.0465768197181333E-3</v>
      </c>
      <c r="T293" s="79">
        <f>Q293/'סכום נכסי הקרן'!$C$41</f>
        <v>5.6239611752753604E-4</v>
      </c>
    </row>
    <row r="294" spans="1:20">
      <c r="A294" s="75" t="s">
        <v>940</v>
      </c>
      <c r="B294" s="54" t="s">
        <v>941</v>
      </c>
      <c r="C294" s="76" t="s">
        <v>27</v>
      </c>
      <c r="D294" s="76" t="s">
        <v>774</v>
      </c>
      <c r="E294" s="129" t="s">
        <v>3065</v>
      </c>
      <c r="F294" s="76" t="s">
        <v>942</v>
      </c>
      <c r="G294" s="54" t="s">
        <v>943</v>
      </c>
      <c r="H294" s="54" t="s">
        <v>269</v>
      </c>
      <c r="I294" s="129" t="s">
        <v>3065</v>
      </c>
      <c r="J294" s="78">
        <v>4.3400000000005816</v>
      </c>
      <c r="K294" s="76" t="s">
        <v>133</v>
      </c>
      <c r="L294" s="77">
        <v>7.2499999999999995E-2</v>
      </c>
      <c r="M294" s="77">
        <v>5.1900000000006392E-2</v>
      </c>
      <c r="N294" s="78">
        <v>403950.14</v>
      </c>
      <c r="O294" s="86">
        <v>110.17251</v>
      </c>
      <c r="P294" s="129" t="s">
        <v>3065</v>
      </c>
      <c r="Q294" s="78">
        <v>1785.3304916940001</v>
      </c>
      <c r="R294" s="79">
        <v>8.0790028000000003E-4</v>
      </c>
      <c r="S294" s="79">
        <f t="shared" si="4"/>
        <v>4.1286608457556705E-3</v>
      </c>
      <c r="T294" s="79">
        <f>Q294/'סכום נכסי הקרן'!$C$41</f>
        <v>5.738042137064085E-4</v>
      </c>
    </row>
    <row r="295" spans="1:20">
      <c r="A295" s="75" t="s">
        <v>944</v>
      </c>
      <c r="B295" s="54" t="s">
        <v>945</v>
      </c>
      <c r="C295" s="76" t="s">
        <v>27</v>
      </c>
      <c r="D295" s="76" t="s">
        <v>774</v>
      </c>
      <c r="E295" s="129" t="s">
        <v>3065</v>
      </c>
      <c r="F295" s="76" t="s">
        <v>2878</v>
      </c>
      <c r="G295" s="54" t="s">
        <v>946</v>
      </c>
      <c r="H295" s="54" t="s">
        <v>809</v>
      </c>
      <c r="I295" s="129" t="s">
        <v>3065</v>
      </c>
      <c r="J295" s="78">
        <v>6.1099999999984504</v>
      </c>
      <c r="K295" s="76" t="s">
        <v>131</v>
      </c>
      <c r="L295" s="77">
        <v>3.7499999999999999E-2</v>
      </c>
      <c r="M295" s="77">
        <v>5.7599999999984976E-2</v>
      </c>
      <c r="N295" s="78">
        <v>646320.22400000005</v>
      </c>
      <c r="O295" s="86">
        <v>89.758499999999998</v>
      </c>
      <c r="P295" s="129" t="s">
        <v>3065</v>
      </c>
      <c r="Q295" s="78">
        <v>2104.1218558660003</v>
      </c>
      <c r="R295" s="79">
        <v>6.46320224E-4</v>
      </c>
      <c r="S295" s="79">
        <f t="shared" si="4"/>
        <v>4.8658808895208584E-3</v>
      </c>
      <c r="T295" s="79">
        <f>Q295/'סכום נכסי הקרן'!$C$41</f>
        <v>6.762635784605172E-4</v>
      </c>
    </row>
    <row r="296" spans="1:20">
      <c r="A296" s="75" t="s">
        <v>947</v>
      </c>
      <c r="B296" s="54" t="s">
        <v>948</v>
      </c>
      <c r="C296" s="76" t="s">
        <v>27</v>
      </c>
      <c r="D296" s="76" t="s">
        <v>774</v>
      </c>
      <c r="E296" s="129" t="s">
        <v>3065</v>
      </c>
      <c r="F296" s="76" t="s">
        <v>2888</v>
      </c>
      <c r="G296" s="54" t="s">
        <v>943</v>
      </c>
      <c r="H296" s="54" t="s">
        <v>776</v>
      </c>
      <c r="I296" s="129" t="s">
        <v>3065</v>
      </c>
      <c r="J296" s="78">
        <v>6.1899999999990243</v>
      </c>
      <c r="K296" s="76" t="s">
        <v>131</v>
      </c>
      <c r="L296" s="77">
        <v>0.04</v>
      </c>
      <c r="M296" s="77">
        <v>5.6099999999993828E-2</v>
      </c>
      <c r="N296" s="78">
        <v>605925.21</v>
      </c>
      <c r="O296" s="86">
        <v>91.413669999999996</v>
      </c>
      <c r="P296" s="129" t="s">
        <v>3065</v>
      </c>
      <c r="Q296" s="78">
        <v>2008.9896843839999</v>
      </c>
      <c r="R296" s="79">
        <v>1.2118504199999998E-3</v>
      </c>
      <c r="S296" s="79">
        <f t="shared" si="4"/>
        <v>4.6458832625286854E-3</v>
      </c>
      <c r="T296" s="79">
        <f>Q296/'סכום נכסי הקרן'!$C$41</f>
        <v>6.4568815216865024E-4</v>
      </c>
    </row>
    <row r="297" spans="1:20">
      <c r="A297" s="75" t="s">
        <v>949</v>
      </c>
      <c r="B297" s="54" t="s">
        <v>950</v>
      </c>
      <c r="C297" s="76" t="s">
        <v>27</v>
      </c>
      <c r="D297" s="76" t="s">
        <v>774</v>
      </c>
      <c r="E297" s="129" t="s">
        <v>3065</v>
      </c>
      <c r="F297" s="76" t="s">
        <v>2879</v>
      </c>
      <c r="G297" s="54" t="s">
        <v>943</v>
      </c>
      <c r="H297" s="54" t="s">
        <v>776</v>
      </c>
      <c r="I297" s="129" t="s">
        <v>3065</v>
      </c>
      <c r="J297" s="78">
        <v>5.359999999998311</v>
      </c>
      <c r="K297" s="76" t="s">
        <v>131</v>
      </c>
      <c r="L297" s="77">
        <v>3.7499999999999999E-2</v>
      </c>
      <c r="M297" s="77">
        <v>5.5699999999983041E-2</v>
      </c>
      <c r="N297" s="78">
        <v>383752.63299999997</v>
      </c>
      <c r="O297" s="86">
        <v>91.905079999999998</v>
      </c>
      <c r="P297" s="129" t="s">
        <v>3065</v>
      </c>
      <c r="Q297" s="78">
        <v>1279.2000183810001</v>
      </c>
      <c r="R297" s="79">
        <v>9.5938158249999999E-4</v>
      </c>
      <c r="S297" s="79">
        <f t="shared" si="4"/>
        <v>2.95821028899157E-3</v>
      </c>
      <c r="T297" s="79">
        <f>Q297/'סכום נכסי הקרן'!$C$41</f>
        <v>4.111341648704334E-4</v>
      </c>
    </row>
    <row r="298" spans="1:20">
      <c r="A298" s="75" t="s">
        <v>951</v>
      </c>
      <c r="B298" s="54" t="s">
        <v>952</v>
      </c>
      <c r="C298" s="76" t="s">
        <v>27</v>
      </c>
      <c r="D298" s="76" t="s">
        <v>774</v>
      </c>
      <c r="E298" s="129" t="s">
        <v>3065</v>
      </c>
      <c r="F298" s="76" t="s">
        <v>2882</v>
      </c>
      <c r="G298" s="54" t="s">
        <v>946</v>
      </c>
      <c r="H298" s="54" t="s">
        <v>809</v>
      </c>
      <c r="I298" s="129" t="s">
        <v>3065</v>
      </c>
      <c r="J298" s="78">
        <v>4.0199999999990705</v>
      </c>
      <c r="K298" s="76" t="s">
        <v>131</v>
      </c>
      <c r="L298" s="77">
        <v>5.1249999999999997E-2</v>
      </c>
      <c r="M298" s="77">
        <v>5.9699999999993432E-2</v>
      </c>
      <c r="N298" s="78">
        <v>417421.87716899998</v>
      </c>
      <c r="O298" s="86">
        <v>96.576539999999994</v>
      </c>
      <c r="P298" s="129" t="s">
        <v>3065</v>
      </c>
      <c r="Q298" s="78">
        <v>1462.1583611679998</v>
      </c>
      <c r="R298" s="79">
        <v>7.5894886757999999E-4</v>
      </c>
      <c r="S298" s="79">
        <f t="shared" si="4"/>
        <v>3.3813100734758975E-3</v>
      </c>
      <c r="T298" s="79">
        <f>Q298/'סכום נכסי הקרן'!$C$41</f>
        <v>4.6993687311539829E-4</v>
      </c>
    </row>
    <row r="299" spans="1:20">
      <c r="A299" s="75" t="s">
        <v>953</v>
      </c>
      <c r="B299" s="54" t="s">
        <v>954</v>
      </c>
      <c r="C299" s="76" t="s">
        <v>27</v>
      </c>
      <c r="D299" s="76" t="s">
        <v>774</v>
      </c>
      <c r="E299" s="129" t="s">
        <v>3065</v>
      </c>
      <c r="F299" s="76" t="s">
        <v>779</v>
      </c>
      <c r="G299" s="54" t="s">
        <v>943</v>
      </c>
      <c r="H299" s="54" t="s">
        <v>776</v>
      </c>
      <c r="I299" s="129" t="s">
        <v>3065</v>
      </c>
      <c r="J299" s="78">
        <v>4.4599999999993072</v>
      </c>
      <c r="K299" s="76" t="s">
        <v>133</v>
      </c>
      <c r="L299" s="77">
        <v>7.8750000000000001E-2</v>
      </c>
      <c r="M299" s="77">
        <v>7.1399999999988237E-2</v>
      </c>
      <c r="N299" s="78">
        <v>601885.70860000001</v>
      </c>
      <c r="O299" s="86">
        <v>106.47931</v>
      </c>
      <c r="P299" s="129" t="s">
        <v>3065</v>
      </c>
      <c r="Q299" s="78">
        <v>2570.9692444930001</v>
      </c>
      <c r="R299" s="79">
        <v>6.0188570859999999E-4</v>
      </c>
      <c r="S299" s="79">
        <f t="shared" si="4"/>
        <v>5.9454874628330759E-3</v>
      </c>
      <c r="T299" s="79">
        <f>Q299/'סכום נכסי הקרן'!$C$41</f>
        <v>8.2630806602081782E-4</v>
      </c>
    </row>
    <row r="300" spans="1:20">
      <c r="A300" s="75" t="s">
        <v>955</v>
      </c>
      <c r="B300" s="54" t="s">
        <v>956</v>
      </c>
      <c r="C300" s="76" t="s">
        <v>27</v>
      </c>
      <c r="D300" s="76" t="s">
        <v>774</v>
      </c>
      <c r="E300" s="129" t="s">
        <v>3065</v>
      </c>
      <c r="F300" s="76" t="s">
        <v>2886</v>
      </c>
      <c r="G300" s="54" t="s">
        <v>943</v>
      </c>
      <c r="H300" s="54" t="s">
        <v>776</v>
      </c>
      <c r="I300" s="129" t="s">
        <v>3065</v>
      </c>
      <c r="J300" s="78">
        <v>5.7799999999976963</v>
      </c>
      <c r="K300" s="76" t="s">
        <v>133</v>
      </c>
      <c r="L300" s="77">
        <v>6.1349999999999995E-2</v>
      </c>
      <c r="M300" s="77">
        <v>4.9699999999985971E-2</v>
      </c>
      <c r="N300" s="78">
        <v>201975.07</v>
      </c>
      <c r="O300" s="86">
        <v>108.23022</v>
      </c>
      <c r="P300" s="129" t="s">
        <v>3065</v>
      </c>
      <c r="Q300" s="78">
        <v>876.92794825900012</v>
      </c>
      <c r="R300" s="79">
        <v>2.0197507000000001E-4</v>
      </c>
      <c r="S300" s="79">
        <f t="shared" si="4"/>
        <v>2.0279371810260536E-3</v>
      </c>
      <c r="T300" s="79">
        <f>Q300/'סכום נכסי הקרן'!$C$41</f>
        <v>2.8184414827894729E-4</v>
      </c>
    </row>
    <row r="301" spans="1:20">
      <c r="A301" s="75" t="s">
        <v>957</v>
      </c>
      <c r="B301" s="54" t="s">
        <v>958</v>
      </c>
      <c r="C301" s="76" t="s">
        <v>27</v>
      </c>
      <c r="D301" s="76" t="s">
        <v>774</v>
      </c>
      <c r="E301" s="129" t="s">
        <v>3065</v>
      </c>
      <c r="F301" s="76" t="s">
        <v>2886</v>
      </c>
      <c r="G301" s="54" t="s">
        <v>943</v>
      </c>
      <c r="H301" s="54" t="s">
        <v>776</v>
      </c>
      <c r="I301" s="129" t="s">
        <v>3065</v>
      </c>
      <c r="J301" s="78">
        <v>4.0999999999995831</v>
      </c>
      <c r="K301" s="76" t="s">
        <v>133</v>
      </c>
      <c r="L301" s="77">
        <v>7.1249999999999994E-2</v>
      </c>
      <c r="M301" s="77">
        <v>5.1199999999996512E-2</v>
      </c>
      <c r="N301" s="78">
        <v>605925.21</v>
      </c>
      <c r="O301" s="86">
        <v>108.44175</v>
      </c>
      <c r="P301" s="129" t="s">
        <v>3065</v>
      </c>
      <c r="Q301" s="78">
        <v>2635.9257856909999</v>
      </c>
      <c r="R301" s="79">
        <v>8.0790027999999992E-4</v>
      </c>
      <c r="S301" s="79">
        <f t="shared" si="4"/>
        <v>6.0957025236117847E-3</v>
      </c>
      <c r="T301" s="79">
        <f>Q301/'סכום נכסי הקרן'!$C$41</f>
        <v>8.4718506174828148E-4</v>
      </c>
    </row>
    <row r="302" spans="1:20">
      <c r="A302" s="75" t="s">
        <v>959</v>
      </c>
      <c r="B302" s="54" t="s">
        <v>960</v>
      </c>
      <c r="C302" s="76" t="s">
        <v>27</v>
      </c>
      <c r="D302" s="76" t="s">
        <v>774</v>
      </c>
      <c r="E302" s="129" t="s">
        <v>3065</v>
      </c>
      <c r="F302" s="76" t="s">
        <v>2884</v>
      </c>
      <c r="G302" s="54" t="s">
        <v>795</v>
      </c>
      <c r="H302" s="54" t="s">
        <v>776</v>
      </c>
      <c r="I302" s="129" t="s">
        <v>3065</v>
      </c>
      <c r="J302" s="78">
        <v>3.9699999999993838</v>
      </c>
      <c r="K302" s="76" t="s">
        <v>131</v>
      </c>
      <c r="L302" s="77">
        <v>4.6249999999999999E-2</v>
      </c>
      <c r="M302" s="77">
        <v>5.7699999999992702E-2</v>
      </c>
      <c r="N302" s="78">
        <v>504998.267521</v>
      </c>
      <c r="O302" s="86">
        <v>95.765129999999999</v>
      </c>
      <c r="P302" s="129" t="s">
        <v>3065</v>
      </c>
      <c r="Q302" s="78">
        <v>1754.061530164</v>
      </c>
      <c r="R302" s="79">
        <v>9.1817866822000002E-4</v>
      </c>
      <c r="S302" s="79">
        <f t="shared" si="4"/>
        <v>4.0563498995432098E-3</v>
      </c>
      <c r="T302" s="79">
        <f>Q302/'סכום נכסי הקרן'!$C$41</f>
        <v>5.6375438709581089E-4</v>
      </c>
    </row>
    <row r="303" spans="1:20">
      <c r="A303" s="75" t="s">
        <v>961</v>
      </c>
      <c r="B303" s="54" t="s">
        <v>962</v>
      </c>
      <c r="C303" s="76" t="s">
        <v>27</v>
      </c>
      <c r="D303" s="76" t="s">
        <v>774</v>
      </c>
      <c r="E303" s="129" t="s">
        <v>3065</v>
      </c>
      <c r="F303" s="76" t="s">
        <v>779</v>
      </c>
      <c r="G303" s="54" t="s">
        <v>795</v>
      </c>
      <c r="H303" s="54" t="s">
        <v>776</v>
      </c>
      <c r="I303" s="129" t="s">
        <v>3065</v>
      </c>
      <c r="J303" s="78">
        <v>3.5300000000004705</v>
      </c>
      <c r="K303" s="76" t="s">
        <v>134</v>
      </c>
      <c r="L303" s="77">
        <v>8.8749999999999996E-2</v>
      </c>
      <c r="M303" s="77">
        <v>8.8900000000018867E-2</v>
      </c>
      <c r="N303" s="78">
        <v>410009.3921</v>
      </c>
      <c r="O303" s="86">
        <v>99.901110000000003</v>
      </c>
      <c r="P303" s="129" t="s">
        <v>3065</v>
      </c>
      <c r="Q303" s="78">
        <v>1892.7388159869997</v>
      </c>
      <c r="R303" s="79">
        <v>3.2800751368000002E-4</v>
      </c>
      <c r="S303" s="79">
        <f t="shared" si="4"/>
        <v>4.37704765429327E-3</v>
      </c>
      <c r="T303" s="79">
        <f>Q303/'סכום נכסי הקרן'!$C$41</f>
        <v>6.0832518859212223E-4</v>
      </c>
    </row>
    <row r="304" spans="1:20">
      <c r="A304" s="75" t="s">
        <v>963</v>
      </c>
      <c r="B304" s="54" t="s">
        <v>964</v>
      </c>
      <c r="C304" s="76" t="s">
        <v>27</v>
      </c>
      <c r="D304" s="76" t="s">
        <v>774</v>
      </c>
      <c r="E304" s="129" t="s">
        <v>3065</v>
      </c>
      <c r="F304" s="76" t="s">
        <v>2888</v>
      </c>
      <c r="G304" s="54" t="s">
        <v>965</v>
      </c>
      <c r="H304" s="54" t="s">
        <v>809</v>
      </c>
      <c r="I304" s="129" t="s">
        <v>3065</v>
      </c>
      <c r="J304" s="78">
        <v>3.5699999999998129</v>
      </c>
      <c r="K304" s="76" t="s">
        <v>131</v>
      </c>
      <c r="L304" s="77">
        <v>6.3750000000000001E-2</v>
      </c>
      <c r="M304" s="77">
        <v>5.8599999999999063E-2</v>
      </c>
      <c r="N304" s="78">
        <v>565530.196</v>
      </c>
      <c r="O304" s="86">
        <v>104.10454</v>
      </c>
      <c r="P304" s="129" t="s">
        <v>3065</v>
      </c>
      <c r="Q304" s="78">
        <v>2135.3694777199998</v>
      </c>
      <c r="R304" s="79">
        <v>1.1310603920000001E-3</v>
      </c>
      <c r="S304" s="79">
        <f t="shared" si="4"/>
        <v>4.9381424867275337E-3</v>
      </c>
      <c r="T304" s="79">
        <f>Q304/'סכום נכסי הקרן'!$C$41</f>
        <v>6.8630654651127658E-4</v>
      </c>
    </row>
    <row r="305" spans="1:20">
      <c r="A305" s="75" t="s">
        <v>966</v>
      </c>
      <c r="B305" s="54" t="s">
        <v>967</v>
      </c>
      <c r="C305" s="76" t="s">
        <v>27</v>
      </c>
      <c r="D305" s="76" t="s">
        <v>774</v>
      </c>
      <c r="E305" s="129" t="s">
        <v>3065</v>
      </c>
      <c r="F305" s="76" t="s">
        <v>2882</v>
      </c>
      <c r="G305" s="54" t="s">
        <v>795</v>
      </c>
      <c r="H305" s="54" t="s">
        <v>776</v>
      </c>
      <c r="I305" s="129" t="s">
        <v>3065</v>
      </c>
      <c r="J305" s="78">
        <v>6.4899999999990046</v>
      </c>
      <c r="K305" s="76" t="s">
        <v>131</v>
      </c>
      <c r="L305" s="77">
        <v>8.5000000000000006E-2</v>
      </c>
      <c r="M305" s="77">
        <v>9.1799999999986295E-2</v>
      </c>
      <c r="N305" s="78">
        <v>807900.28</v>
      </c>
      <c r="O305" s="86">
        <v>99.108279999999993</v>
      </c>
      <c r="P305" s="129" t="s">
        <v>3065</v>
      </c>
      <c r="Q305" s="78">
        <v>2904.1245866609997</v>
      </c>
      <c r="R305" s="79">
        <v>1.0772003733333334E-3</v>
      </c>
      <c r="S305" s="79">
        <f t="shared" si="4"/>
        <v>6.7159248822143084E-3</v>
      </c>
      <c r="T305" s="79">
        <f>Q305/'סכום נכסי הקרן'!$C$41</f>
        <v>9.3338400520640344E-4</v>
      </c>
    </row>
    <row r="306" spans="1:20">
      <c r="A306" s="75" t="s">
        <v>968</v>
      </c>
      <c r="B306" s="54" t="s">
        <v>969</v>
      </c>
      <c r="C306" s="76" t="s">
        <v>27</v>
      </c>
      <c r="D306" s="76" t="s">
        <v>774</v>
      </c>
      <c r="E306" s="129" t="s">
        <v>3065</v>
      </c>
      <c r="F306" s="76" t="s">
        <v>779</v>
      </c>
      <c r="G306" s="54" t="s">
        <v>795</v>
      </c>
      <c r="H306" s="54" t="s">
        <v>776</v>
      </c>
      <c r="I306" s="129" t="s">
        <v>3065</v>
      </c>
      <c r="J306" s="78">
        <v>3.6000000000008434</v>
      </c>
      <c r="K306" s="76" t="s">
        <v>134</v>
      </c>
      <c r="L306" s="77">
        <v>8.5000000000000006E-2</v>
      </c>
      <c r="M306" s="77">
        <v>7.9600000000015617E-2</v>
      </c>
      <c r="N306" s="78">
        <v>201975.07</v>
      </c>
      <c r="O306" s="86">
        <v>101.61441000000001</v>
      </c>
      <c r="P306" s="129" t="s">
        <v>3065</v>
      </c>
      <c r="Q306" s="78">
        <v>948.37396441200008</v>
      </c>
      <c r="R306" s="79">
        <v>2.6930009333333334E-4</v>
      </c>
      <c r="S306" s="79">
        <f t="shared" si="4"/>
        <v>2.1931594582730138E-3</v>
      </c>
      <c r="T306" s="79">
        <f>Q306/'סכום נכסי הקרן'!$C$41</f>
        <v>3.0480685759907359E-4</v>
      </c>
    </row>
    <row r="307" spans="1:20">
      <c r="A307" s="75" t="s">
        <v>970</v>
      </c>
      <c r="B307" s="54" t="s">
        <v>971</v>
      </c>
      <c r="C307" s="76" t="s">
        <v>27</v>
      </c>
      <c r="D307" s="76" t="s">
        <v>774</v>
      </c>
      <c r="E307" s="129" t="s">
        <v>3065</v>
      </c>
      <c r="F307" s="76" t="s">
        <v>779</v>
      </c>
      <c r="G307" s="54" t="s">
        <v>795</v>
      </c>
      <c r="H307" s="54" t="s">
        <v>776</v>
      </c>
      <c r="I307" s="129" t="s">
        <v>3065</v>
      </c>
      <c r="J307" s="78">
        <v>3.9400000000007434</v>
      </c>
      <c r="K307" s="76" t="s">
        <v>134</v>
      </c>
      <c r="L307" s="77">
        <v>8.5000000000000006E-2</v>
      </c>
      <c r="M307" s="77">
        <v>8.2000000000021236E-2</v>
      </c>
      <c r="N307" s="78">
        <v>201975.07</v>
      </c>
      <c r="O307" s="86">
        <v>100.90441</v>
      </c>
      <c r="P307" s="129" t="s">
        <v>3065</v>
      </c>
      <c r="Q307" s="78">
        <v>941.74748754500001</v>
      </c>
      <c r="R307" s="79">
        <v>2.6930009333333334E-4</v>
      </c>
      <c r="S307" s="79">
        <f t="shared" si="4"/>
        <v>2.1778354184308836E-3</v>
      </c>
      <c r="T307" s="79">
        <f>Q307/'סכום נכסי הקרן'!$C$41</f>
        <v>3.0267711166911699E-4</v>
      </c>
    </row>
    <row r="308" spans="1:20">
      <c r="A308" s="75" t="s">
        <v>972</v>
      </c>
      <c r="B308" s="54" t="s">
        <v>973</v>
      </c>
      <c r="C308" s="76" t="s">
        <v>27</v>
      </c>
      <c r="D308" s="76" t="s">
        <v>774</v>
      </c>
      <c r="E308" s="129" t="s">
        <v>3065</v>
      </c>
      <c r="F308" s="76" t="s">
        <v>2877</v>
      </c>
      <c r="G308" s="54" t="s">
        <v>974</v>
      </c>
      <c r="H308" s="54" t="s">
        <v>809</v>
      </c>
      <c r="I308" s="129" t="s">
        <v>3065</v>
      </c>
      <c r="J308" s="78">
        <v>3.4999999999991274</v>
      </c>
      <c r="K308" s="76" t="s">
        <v>133</v>
      </c>
      <c r="L308" s="77">
        <v>2.6249999999999999E-2</v>
      </c>
      <c r="M308" s="77">
        <v>0.10039999999996999</v>
      </c>
      <c r="N308" s="78">
        <v>364565.00134999998</v>
      </c>
      <c r="O308" s="86">
        <v>78.332139999999995</v>
      </c>
      <c r="P308" s="129" t="s">
        <v>3065</v>
      </c>
      <c r="Q308" s="78">
        <v>1145.598889586</v>
      </c>
      <c r="R308" s="79">
        <v>1.5235788791049889E-3</v>
      </c>
      <c r="S308" s="79">
        <f t="shared" si="4"/>
        <v>2.6492513864405354E-3</v>
      </c>
      <c r="T308" s="79">
        <f>Q308/'סכום נכסי הקרן'!$C$41</f>
        <v>3.6819483738168127E-4</v>
      </c>
    </row>
    <row r="309" spans="1:20">
      <c r="A309" s="75" t="s">
        <v>975</v>
      </c>
      <c r="B309" s="54" t="s">
        <v>976</v>
      </c>
      <c r="C309" s="76" t="s">
        <v>27</v>
      </c>
      <c r="D309" s="76" t="s">
        <v>774</v>
      </c>
      <c r="E309" s="129" t="s">
        <v>3065</v>
      </c>
      <c r="F309" s="76" t="s">
        <v>923</v>
      </c>
      <c r="G309" s="54" t="s">
        <v>974</v>
      </c>
      <c r="H309" s="54" t="s">
        <v>809</v>
      </c>
      <c r="I309" s="129" t="s">
        <v>3065</v>
      </c>
      <c r="J309" s="78">
        <v>3.5799999999994183</v>
      </c>
      <c r="K309" s="76" t="s">
        <v>131</v>
      </c>
      <c r="L309" s="77">
        <v>7.3749999999999996E-2</v>
      </c>
      <c r="M309" s="77">
        <v>6.6199999999990183E-2</v>
      </c>
      <c r="N309" s="78">
        <v>605925.21</v>
      </c>
      <c r="O309" s="86">
        <v>104.84385</v>
      </c>
      <c r="P309" s="129" t="s">
        <v>3065</v>
      </c>
      <c r="Q309" s="78">
        <v>2304.1435185230002</v>
      </c>
      <c r="R309" s="79">
        <v>5.5084109999999997E-4</v>
      </c>
      <c r="S309" s="79">
        <f t="shared" si="4"/>
        <v>5.3284404048357676E-3</v>
      </c>
      <c r="T309" s="79">
        <f>Q309/'סכום נכסי הקרן'!$C$41</f>
        <v>7.4055042809374478E-4</v>
      </c>
    </row>
    <row r="310" spans="1:20">
      <c r="A310" s="75" t="s">
        <v>977</v>
      </c>
      <c r="B310" s="54" t="s">
        <v>978</v>
      </c>
      <c r="C310" s="76" t="s">
        <v>27</v>
      </c>
      <c r="D310" s="76" t="s">
        <v>774</v>
      </c>
      <c r="E310" s="129" t="s">
        <v>3065</v>
      </c>
      <c r="F310" s="76" t="s">
        <v>2883</v>
      </c>
      <c r="G310" s="54" t="s">
        <v>979</v>
      </c>
      <c r="H310" s="54" t="s">
        <v>776</v>
      </c>
      <c r="I310" s="129" t="s">
        <v>3065</v>
      </c>
      <c r="J310" s="78">
        <v>1.9300000000000184</v>
      </c>
      <c r="K310" s="76" t="s">
        <v>134</v>
      </c>
      <c r="L310" s="77">
        <v>0.06</v>
      </c>
      <c r="M310" s="77">
        <v>7.2499999999995457E-2</v>
      </c>
      <c r="N310" s="78">
        <v>478680.91590000002</v>
      </c>
      <c r="O310" s="86">
        <v>99.523330000000001</v>
      </c>
      <c r="P310" s="129" t="s">
        <v>3065</v>
      </c>
      <c r="Q310" s="78">
        <v>2201.3930796720001</v>
      </c>
      <c r="R310" s="79">
        <v>3.8294473272000004E-4</v>
      </c>
      <c r="S310" s="79">
        <f t="shared" si="4"/>
        <v>5.0908251757552309E-3</v>
      </c>
      <c r="T310" s="79">
        <f>Q310/'סכום נכסי הקרן'!$C$41</f>
        <v>7.075264949636137E-4</v>
      </c>
    </row>
    <row r="311" spans="1:20">
      <c r="A311" s="75" t="s">
        <v>980</v>
      </c>
      <c r="B311" s="54" t="s">
        <v>981</v>
      </c>
      <c r="C311" s="76" t="s">
        <v>27</v>
      </c>
      <c r="D311" s="76" t="s">
        <v>774</v>
      </c>
      <c r="E311" s="129" t="s">
        <v>3065</v>
      </c>
      <c r="F311" s="76" t="s">
        <v>2883</v>
      </c>
      <c r="G311" s="54" t="s">
        <v>979</v>
      </c>
      <c r="H311" s="54" t="s">
        <v>776</v>
      </c>
      <c r="I311" s="129" t="s">
        <v>3065</v>
      </c>
      <c r="J311" s="78">
        <v>1.9100000000003194</v>
      </c>
      <c r="K311" s="76" t="s">
        <v>133</v>
      </c>
      <c r="L311" s="77">
        <v>0.05</v>
      </c>
      <c r="M311" s="77">
        <v>5.0099999999999645E-2</v>
      </c>
      <c r="N311" s="78">
        <v>201975.07</v>
      </c>
      <c r="O311" s="86">
        <v>104.23363000000001</v>
      </c>
      <c r="P311" s="129" t="s">
        <v>3065</v>
      </c>
      <c r="Q311" s="78">
        <v>844.54589040300016</v>
      </c>
      <c r="R311" s="79">
        <v>2.0197507000000001E-4</v>
      </c>
      <c r="S311" s="79">
        <f t="shared" si="4"/>
        <v>1.953052147136218E-3</v>
      </c>
      <c r="T311" s="79">
        <f>Q311/'סכום נכסי הקרן'!$C$41</f>
        <v>2.714365731365841E-4</v>
      </c>
    </row>
    <row r="312" spans="1:20">
      <c r="A312" s="75" t="s">
        <v>982</v>
      </c>
      <c r="B312" s="54" t="s">
        <v>983</v>
      </c>
      <c r="C312" s="76" t="s">
        <v>27</v>
      </c>
      <c r="D312" s="76" t="s">
        <v>774</v>
      </c>
      <c r="E312" s="129" t="s">
        <v>3065</v>
      </c>
      <c r="F312" s="76" t="s">
        <v>2888</v>
      </c>
      <c r="G312" s="54" t="s">
        <v>974</v>
      </c>
      <c r="H312" s="54" t="s">
        <v>809</v>
      </c>
      <c r="I312" s="129" t="s">
        <v>3065</v>
      </c>
      <c r="J312" s="78">
        <v>6.0200000000005209</v>
      </c>
      <c r="K312" s="76" t="s">
        <v>131</v>
      </c>
      <c r="L312" s="77">
        <v>5.1249999999999997E-2</v>
      </c>
      <c r="M312" s="77">
        <v>7.8000000000005801E-2</v>
      </c>
      <c r="N312" s="78">
        <v>444345.15399999998</v>
      </c>
      <c r="O312" s="86">
        <v>85.774169999999998</v>
      </c>
      <c r="P312" s="129" t="s">
        <v>3065</v>
      </c>
      <c r="Q312" s="78">
        <v>1382.3706714140001</v>
      </c>
      <c r="R312" s="79">
        <v>2.22172577E-4</v>
      </c>
      <c r="S312" s="79">
        <f t="shared" si="4"/>
        <v>3.1967972831588088E-3</v>
      </c>
      <c r="T312" s="79">
        <f>Q312/'סכום נכסי הקרן'!$C$41</f>
        <v>4.4429315460180012E-4</v>
      </c>
    </row>
    <row r="313" spans="1:20">
      <c r="A313" s="132" t="s">
        <v>3065</v>
      </c>
      <c r="B313" s="133" t="s">
        <v>3065</v>
      </c>
      <c r="C313" s="133" t="s">
        <v>3065</v>
      </c>
      <c r="D313" s="133" t="s">
        <v>3065</v>
      </c>
      <c r="E313" s="133" t="s">
        <v>3065</v>
      </c>
      <c r="F313" s="133" t="s">
        <v>3065</v>
      </c>
      <c r="G313" s="133" t="s">
        <v>3065</v>
      </c>
      <c r="H313" s="133" t="s">
        <v>3065</v>
      </c>
      <c r="I313" s="133" t="s">
        <v>3065</v>
      </c>
      <c r="J313" s="133" t="s">
        <v>3065</v>
      </c>
      <c r="K313" s="133" t="s">
        <v>3065</v>
      </c>
      <c r="L313" s="133" t="s">
        <v>3065</v>
      </c>
      <c r="M313" s="133" t="s">
        <v>3065</v>
      </c>
      <c r="N313" s="133" t="s">
        <v>3065</v>
      </c>
      <c r="O313" s="133" t="s">
        <v>3065</v>
      </c>
      <c r="P313" s="133" t="s">
        <v>3065</v>
      </c>
      <c r="Q313" s="133" t="s">
        <v>3065</v>
      </c>
      <c r="R313" s="133" t="s">
        <v>3065</v>
      </c>
      <c r="S313" s="133" t="s">
        <v>3065</v>
      </c>
      <c r="T313" s="133" t="s">
        <v>3065</v>
      </c>
    </row>
    <row r="314" spans="1:20">
      <c r="A314" s="132" t="s">
        <v>3065</v>
      </c>
      <c r="B314" s="133" t="s">
        <v>3065</v>
      </c>
      <c r="C314" s="133" t="s">
        <v>3065</v>
      </c>
      <c r="D314" s="133" t="s">
        <v>3065</v>
      </c>
      <c r="E314" s="133" t="s">
        <v>3065</v>
      </c>
      <c r="F314" s="133" t="s">
        <v>3065</v>
      </c>
      <c r="G314" s="133" t="s">
        <v>3065</v>
      </c>
      <c r="H314" s="133" t="s">
        <v>3065</v>
      </c>
      <c r="I314" s="133" t="s">
        <v>3065</v>
      </c>
      <c r="J314" s="133" t="s">
        <v>3065</v>
      </c>
      <c r="K314" s="133" t="s">
        <v>3065</v>
      </c>
      <c r="L314" s="133" t="s">
        <v>3065</v>
      </c>
      <c r="M314" s="133" t="s">
        <v>3065</v>
      </c>
      <c r="N314" s="133" t="s">
        <v>3065</v>
      </c>
      <c r="O314" s="133" t="s">
        <v>3065</v>
      </c>
      <c r="P314" s="133" t="s">
        <v>3065</v>
      </c>
      <c r="Q314" s="133" t="s">
        <v>3065</v>
      </c>
      <c r="R314" s="133" t="s">
        <v>3065</v>
      </c>
      <c r="S314" s="133" t="s">
        <v>3065</v>
      </c>
      <c r="T314" s="133" t="s">
        <v>3065</v>
      </c>
    </row>
    <row r="315" spans="1:20">
      <c r="A315" s="132" t="s">
        <v>3065</v>
      </c>
      <c r="B315" s="133" t="s">
        <v>3065</v>
      </c>
      <c r="C315" s="133" t="s">
        <v>3065</v>
      </c>
      <c r="D315" s="133" t="s">
        <v>3065</v>
      </c>
      <c r="E315" s="133" t="s">
        <v>3065</v>
      </c>
      <c r="F315" s="133" t="s">
        <v>3065</v>
      </c>
      <c r="G315" s="133" t="s">
        <v>3065</v>
      </c>
      <c r="H315" s="133" t="s">
        <v>3065</v>
      </c>
      <c r="I315" s="133" t="s">
        <v>3065</v>
      </c>
      <c r="J315" s="133" t="s">
        <v>3065</v>
      </c>
      <c r="K315" s="133" t="s">
        <v>3065</v>
      </c>
      <c r="L315" s="133" t="s">
        <v>3065</v>
      </c>
      <c r="M315" s="133" t="s">
        <v>3065</v>
      </c>
      <c r="N315" s="133" t="s">
        <v>3065</v>
      </c>
      <c r="O315" s="133" t="s">
        <v>3065</v>
      </c>
      <c r="P315" s="133" t="s">
        <v>3065</v>
      </c>
      <c r="Q315" s="133" t="s">
        <v>3065</v>
      </c>
      <c r="R315" s="133" t="s">
        <v>3065</v>
      </c>
      <c r="S315" s="133" t="s">
        <v>3065</v>
      </c>
      <c r="T315" s="133" t="s">
        <v>3065</v>
      </c>
    </row>
    <row r="316" spans="1:20">
      <c r="A316" s="81" t="s">
        <v>208</v>
      </c>
      <c r="B316" s="136" t="s">
        <v>3065</v>
      </c>
      <c r="C316" s="136" t="s">
        <v>3065</v>
      </c>
      <c r="D316" s="136" t="s">
        <v>3065</v>
      </c>
      <c r="E316" s="136" t="s">
        <v>3065</v>
      </c>
      <c r="F316" s="136" t="s">
        <v>3065</v>
      </c>
      <c r="G316" s="136" t="s">
        <v>3065</v>
      </c>
      <c r="H316" s="136" t="s">
        <v>3065</v>
      </c>
      <c r="I316" s="136" t="s">
        <v>3065</v>
      </c>
      <c r="J316" s="136" t="s">
        <v>3065</v>
      </c>
      <c r="K316" s="133" t="s">
        <v>3065</v>
      </c>
      <c r="L316" s="133" t="s">
        <v>3065</v>
      </c>
      <c r="M316" s="133" t="s">
        <v>3065</v>
      </c>
      <c r="N316" s="133" t="s">
        <v>3065</v>
      </c>
      <c r="O316" s="133" t="s">
        <v>3065</v>
      </c>
      <c r="P316" s="133" t="s">
        <v>3065</v>
      </c>
      <c r="Q316" s="133" t="s">
        <v>3065</v>
      </c>
      <c r="R316" s="133" t="s">
        <v>3065</v>
      </c>
      <c r="S316" s="133" t="s">
        <v>3065</v>
      </c>
      <c r="T316" s="133" t="s">
        <v>3065</v>
      </c>
    </row>
    <row r="317" spans="1:20">
      <c r="A317" s="81" t="s">
        <v>112</v>
      </c>
      <c r="B317" s="136" t="s">
        <v>3065</v>
      </c>
      <c r="C317" s="136" t="s">
        <v>3065</v>
      </c>
      <c r="D317" s="136" t="s">
        <v>3065</v>
      </c>
      <c r="E317" s="136" t="s">
        <v>3065</v>
      </c>
      <c r="F317" s="136" t="s">
        <v>3065</v>
      </c>
      <c r="G317" s="136" t="s">
        <v>3065</v>
      </c>
      <c r="H317" s="136" t="s">
        <v>3065</v>
      </c>
      <c r="I317" s="136" t="s">
        <v>3065</v>
      </c>
      <c r="J317" s="136" t="s">
        <v>3065</v>
      </c>
      <c r="K317" s="133" t="s">
        <v>3065</v>
      </c>
      <c r="L317" s="133" t="s">
        <v>3065</v>
      </c>
      <c r="M317" s="133" t="s">
        <v>3065</v>
      </c>
      <c r="N317" s="133" t="s">
        <v>3065</v>
      </c>
      <c r="O317" s="133" t="s">
        <v>3065</v>
      </c>
      <c r="P317" s="133" t="s">
        <v>3065</v>
      </c>
      <c r="Q317" s="133" t="s">
        <v>3065</v>
      </c>
      <c r="R317" s="133" t="s">
        <v>3065</v>
      </c>
      <c r="S317" s="133" t="s">
        <v>3065</v>
      </c>
      <c r="T317" s="133" t="s">
        <v>3065</v>
      </c>
    </row>
    <row r="318" spans="1:20">
      <c r="A318" s="81" t="s">
        <v>191</v>
      </c>
      <c r="B318" s="136" t="s">
        <v>3065</v>
      </c>
      <c r="C318" s="136" t="s">
        <v>3065</v>
      </c>
      <c r="D318" s="136" t="s">
        <v>3065</v>
      </c>
      <c r="E318" s="136" t="s">
        <v>3065</v>
      </c>
      <c r="F318" s="136" t="s">
        <v>3065</v>
      </c>
      <c r="G318" s="136" t="s">
        <v>3065</v>
      </c>
      <c r="H318" s="136" t="s">
        <v>3065</v>
      </c>
      <c r="I318" s="136" t="s">
        <v>3065</v>
      </c>
      <c r="J318" s="136" t="s">
        <v>3065</v>
      </c>
      <c r="K318" s="133" t="s">
        <v>3065</v>
      </c>
      <c r="L318" s="133" t="s">
        <v>3065</v>
      </c>
      <c r="M318" s="133" t="s">
        <v>3065</v>
      </c>
      <c r="N318" s="133" t="s">
        <v>3065</v>
      </c>
      <c r="O318" s="133" t="s">
        <v>3065</v>
      </c>
      <c r="P318" s="133" t="s">
        <v>3065</v>
      </c>
      <c r="Q318" s="133" t="s">
        <v>3065</v>
      </c>
      <c r="R318" s="133" t="s">
        <v>3065</v>
      </c>
      <c r="S318" s="133" t="s">
        <v>3065</v>
      </c>
      <c r="T318" s="133" t="s">
        <v>3065</v>
      </c>
    </row>
    <row r="319" spans="1:20">
      <c r="A319" s="81" t="s">
        <v>199</v>
      </c>
      <c r="B319" s="136" t="s">
        <v>3065</v>
      </c>
      <c r="C319" s="136" t="s">
        <v>3065</v>
      </c>
      <c r="D319" s="136" t="s">
        <v>3065</v>
      </c>
      <c r="E319" s="136" t="s">
        <v>3065</v>
      </c>
      <c r="F319" s="136" t="s">
        <v>3065</v>
      </c>
      <c r="G319" s="136" t="s">
        <v>3065</v>
      </c>
      <c r="H319" s="136" t="s">
        <v>3065</v>
      </c>
      <c r="I319" s="136" t="s">
        <v>3065</v>
      </c>
      <c r="J319" s="136" t="s">
        <v>3065</v>
      </c>
      <c r="K319" s="133" t="s">
        <v>3065</v>
      </c>
      <c r="L319" s="133" t="s">
        <v>3065</v>
      </c>
      <c r="M319" s="133" t="s">
        <v>3065</v>
      </c>
      <c r="N319" s="133" t="s">
        <v>3065</v>
      </c>
      <c r="O319" s="133" t="s">
        <v>3065</v>
      </c>
      <c r="P319" s="133" t="s">
        <v>3065</v>
      </c>
      <c r="Q319" s="133" t="s">
        <v>3065</v>
      </c>
      <c r="R319" s="133" t="s">
        <v>3065</v>
      </c>
      <c r="S319" s="133" t="s">
        <v>3065</v>
      </c>
      <c r="T319" s="133" t="s">
        <v>3065</v>
      </c>
    </row>
    <row r="320" spans="1:20">
      <c r="A320" s="81" t="s">
        <v>204</v>
      </c>
      <c r="B320" s="137" t="s">
        <v>3065</v>
      </c>
      <c r="C320" s="137" t="s">
        <v>3065</v>
      </c>
      <c r="D320" s="137" t="s">
        <v>3065</v>
      </c>
      <c r="E320" s="137" t="s">
        <v>3065</v>
      </c>
      <c r="F320" s="137" t="s">
        <v>3065</v>
      </c>
      <c r="G320" s="137" t="s">
        <v>3065</v>
      </c>
      <c r="H320" s="137" t="s">
        <v>3065</v>
      </c>
      <c r="I320" s="137" t="s">
        <v>3065</v>
      </c>
      <c r="J320" s="137" t="s">
        <v>3065</v>
      </c>
      <c r="K320" s="133" t="s">
        <v>3065</v>
      </c>
      <c r="L320" s="133" t="s">
        <v>3065</v>
      </c>
      <c r="M320" s="133" t="s">
        <v>3065</v>
      </c>
      <c r="N320" s="133" t="s">
        <v>3065</v>
      </c>
      <c r="O320" s="133" t="s">
        <v>3065</v>
      </c>
      <c r="P320" s="133" t="s">
        <v>3065</v>
      </c>
      <c r="Q320" s="133" t="s">
        <v>3065</v>
      </c>
      <c r="R320" s="133" t="s">
        <v>3065</v>
      </c>
      <c r="S320" s="133" t="s">
        <v>3065</v>
      </c>
      <c r="T320" s="133" t="s">
        <v>3065</v>
      </c>
    </row>
    <row r="321" spans="2:5" hidden="1">
      <c r="B321" s="1"/>
      <c r="C321" s="1"/>
      <c r="D321" s="1"/>
      <c r="E321" s="1"/>
    </row>
    <row r="322" spans="2:5" hidden="1">
      <c r="B322" s="1"/>
      <c r="C322" s="1"/>
      <c r="D322" s="1"/>
      <c r="E322" s="1"/>
    </row>
    <row r="323" spans="2:5" hidden="1">
      <c r="B323" s="1"/>
      <c r="C323" s="1"/>
      <c r="D323" s="1"/>
      <c r="E323" s="1"/>
    </row>
    <row r="324" spans="2:5" hidden="1">
      <c r="B324" s="1"/>
      <c r="C324" s="1"/>
      <c r="D324" s="1"/>
      <c r="E324" s="1"/>
    </row>
    <row r="325" spans="2:5" hidden="1">
      <c r="B325" s="1"/>
      <c r="C325" s="1"/>
      <c r="D325" s="1"/>
      <c r="E325" s="1"/>
    </row>
    <row r="326" spans="2:5" hidden="1">
      <c r="B326" s="1"/>
      <c r="C326" s="1"/>
      <c r="D326" s="1"/>
      <c r="E326" s="1"/>
    </row>
    <row r="327" spans="2:5" hidden="1">
      <c r="B327" s="1"/>
      <c r="C327" s="1"/>
      <c r="D327" s="1"/>
      <c r="E327" s="1"/>
    </row>
    <row r="328" spans="2:5" hidden="1">
      <c r="B328" s="1"/>
      <c r="C328" s="1"/>
      <c r="D328" s="1"/>
      <c r="E328" s="1"/>
    </row>
    <row r="329" spans="2:5" hidden="1">
      <c r="B329" s="1"/>
      <c r="C329" s="1"/>
      <c r="D329" s="1"/>
      <c r="E329" s="1"/>
    </row>
    <row r="330" spans="2:5" hidden="1">
      <c r="B330" s="1"/>
      <c r="C330" s="1"/>
      <c r="D330" s="1"/>
      <c r="E330" s="1"/>
    </row>
    <row r="331" spans="2:5" hidden="1">
      <c r="B331" s="1"/>
      <c r="C331" s="1"/>
      <c r="D331" s="1"/>
      <c r="E331" s="1"/>
    </row>
    <row r="332" spans="2:5" hidden="1">
      <c r="B332" s="1"/>
      <c r="C332" s="1"/>
      <c r="D332" s="1"/>
      <c r="E332" s="1"/>
    </row>
    <row r="333" spans="2:5" hidden="1">
      <c r="B333" s="1"/>
      <c r="C333" s="1"/>
      <c r="D333" s="1"/>
      <c r="E333" s="1"/>
    </row>
    <row r="334" spans="2:5" hidden="1">
      <c r="B334" s="1"/>
      <c r="C334" s="1"/>
      <c r="D334" s="1"/>
      <c r="E334" s="1"/>
    </row>
    <row r="335" spans="2:5" hidden="1">
      <c r="B335" s="1"/>
      <c r="C335" s="1"/>
      <c r="D335" s="1"/>
      <c r="E335" s="1"/>
    </row>
    <row r="336" spans="2:5" hidden="1">
      <c r="B336" s="1"/>
      <c r="C336" s="1"/>
      <c r="D336" s="1"/>
      <c r="E336" s="1"/>
    </row>
    <row r="337" spans="2:5" hidden="1">
      <c r="B337" s="1"/>
      <c r="C337" s="1"/>
      <c r="D337" s="1"/>
      <c r="E337" s="1"/>
    </row>
    <row r="338" spans="2:5" hidden="1">
      <c r="B338" s="1"/>
      <c r="C338" s="1"/>
      <c r="D338" s="1"/>
      <c r="E338" s="1"/>
    </row>
    <row r="339" spans="2:5" hidden="1">
      <c r="B339" s="1"/>
      <c r="C339" s="1"/>
      <c r="D339" s="1"/>
      <c r="E339" s="1"/>
    </row>
    <row r="340" spans="2:5" hidden="1">
      <c r="B340" s="1"/>
      <c r="C340" s="1"/>
      <c r="D340" s="1"/>
      <c r="E340" s="1"/>
    </row>
    <row r="341" spans="2:5" hidden="1">
      <c r="B341" s="1"/>
      <c r="C341" s="1"/>
      <c r="D341" s="1"/>
      <c r="E341" s="1"/>
    </row>
    <row r="342" spans="2:5" hidden="1">
      <c r="B342" s="1"/>
      <c r="C342" s="1"/>
      <c r="D342" s="1"/>
      <c r="E342" s="1"/>
    </row>
    <row r="343" spans="2:5" hidden="1">
      <c r="B343" s="1"/>
      <c r="C343" s="1"/>
      <c r="D343" s="1"/>
      <c r="E343" s="1"/>
    </row>
    <row r="344" spans="2:5" hidden="1">
      <c r="B344" s="1"/>
      <c r="C344" s="1"/>
      <c r="D344" s="1"/>
      <c r="E344" s="1"/>
    </row>
    <row r="345" spans="2:5" hidden="1">
      <c r="B345" s="1"/>
      <c r="C345" s="1"/>
      <c r="D345" s="1"/>
      <c r="E345" s="1"/>
    </row>
    <row r="346" spans="2:5" hidden="1">
      <c r="B346" s="1"/>
      <c r="C346" s="1"/>
      <c r="D346" s="1"/>
      <c r="E346" s="1"/>
    </row>
    <row r="347" spans="2:5" hidden="1">
      <c r="B347" s="1"/>
      <c r="C347" s="1"/>
      <c r="D347" s="1"/>
      <c r="E347" s="1"/>
    </row>
    <row r="348" spans="2:5" hidden="1">
      <c r="B348" s="1"/>
      <c r="C348" s="1"/>
      <c r="D348" s="1"/>
      <c r="E348" s="1"/>
    </row>
    <row r="349" spans="2:5" hidden="1">
      <c r="B349" s="1"/>
      <c r="C349" s="1"/>
      <c r="D349" s="1"/>
      <c r="E349" s="1"/>
    </row>
    <row r="350" spans="2:5" hidden="1">
      <c r="B350" s="1"/>
      <c r="C350" s="1"/>
      <c r="D350" s="1"/>
      <c r="E350" s="1"/>
    </row>
    <row r="351" spans="2:5" hidden="1">
      <c r="B351" s="1"/>
      <c r="C351" s="1"/>
      <c r="D351" s="1"/>
      <c r="E351" s="1"/>
    </row>
    <row r="352" spans="2:5" hidden="1">
      <c r="B352" s="1"/>
      <c r="C352" s="1"/>
      <c r="D352" s="1"/>
      <c r="E352" s="1"/>
    </row>
    <row r="353" spans="2:5" hidden="1">
      <c r="B353" s="1"/>
      <c r="C353" s="1"/>
      <c r="D353" s="1"/>
      <c r="E353" s="1"/>
    </row>
    <row r="354" spans="2:5" hidden="1">
      <c r="B354" s="1"/>
      <c r="C354" s="1"/>
      <c r="D354" s="1"/>
      <c r="E354" s="1"/>
    </row>
    <row r="355" spans="2:5" hidden="1">
      <c r="B355" s="1"/>
      <c r="C355" s="1"/>
      <c r="D355" s="1"/>
      <c r="E355" s="1"/>
    </row>
    <row r="356" spans="2:5" hidden="1">
      <c r="B356" s="1"/>
      <c r="C356" s="1"/>
      <c r="D356" s="1"/>
      <c r="E356" s="1"/>
    </row>
    <row r="357" spans="2:5" hidden="1">
      <c r="B357" s="1"/>
      <c r="C357" s="1"/>
      <c r="D357" s="1"/>
      <c r="E357" s="1"/>
    </row>
    <row r="358" spans="2:5" hidden="1">
      <c r="B358" s="1"/>
      <c r="C358" s="1"/>
      <c r="D358" s="1"/>
      <c r="E358" s="1"/>
    </row>
    <row r="359" spans="2:5" hidden="1">
      <c r="B359" s="1"/>
      <c r="C359" s="1"/>
      <c r="D359" s="1"/>
      <c r="E359" s="1"/>
    </row>
    <row r="360" spans="2:5" hidden="1">
      <c r="B360" s="1"/>
      <c r="C360" s="1"/>
      <c r="D360" s="1"/>
      <c r="E360" s="1"/>
    </row>
    <row r="361" spans="2:5" hidden="1">
      <c r="B361" s="1"/>
      <c r="C361" s="1"/>
      <c r="D361" s="1"/>
      <c r="E361" s="1"/>
    </row>
    <row r="362" spans="2:5" hidden="1">
      <c r="B362" s="1"/>
      <c r="C362" s="1"/>
      <c r="D362" s="1"/>
      <c r="E362" s="1"/>
    </row>
    <row r="363" spans="2:5" hidden="1">
      <c r="B363" s="1"/>
      <c r="C363" s="1"/>
      <c r="D363" s="1"/>
      <c r="E363" s="1"/>
    </row>
    <row r="364" spans="2:5" hidden="1">
      <c r="B364" s="1"/>
      <c r="C364" s="1"/>
      <c r="D364" s="1"/>
      <c r="E364" s="1"/>
    </row>
    <row r="365" spans="2:5" hidden="1">
      <c r="B365" s="1"/>
      <c r="C365" s="1"/>
      <c r="D365" s="1"/>
      <c r="E365" s="1"/>
    </row>
    <row r="366" spans="2:5" hidden="1">
      <c r="B366" s="1"/>
      <c r="C366" s="1"/>
      <c r="D366" s="1"/>
      <c r="E366" s="1"/>
    </row>
    <row r="367" spans="2:5" hidden="1">
      <c r="B367" s="1"/>
      <c r="C367" s="1"/>
      <c r="D367" s="1"/>
      <c r="E367" s="1"/>
    </row>
    <row r="368" spans="2:5" hidden="1">
      <c r="B368" s="1"/>
      <c r="C368" s="1"/>
      <c r="D368" s="1"/>
      <c r="E368" s="1"/>
    </row>
    <row r="369" spans="2:5" hidden="1">
      <c r="B369" s="1"/>
      <c r="C369" s="1"/>
      <c r="D369" s="1"/>
      <c r="E369" s="1"/>
    </row>
    <row r="370" spans="2:5" hidden="1">
      <c r="B370" s="1"/>
      <c r="C370" s="1"/>
      <c r="D370" s="1"/>
      <c r="E370" s="1"/>
    </row>
    <row r="371" spans="2:5" hidden="1">
      <c r="B371" s="1"/>
      <c r="C371" s="1"/>
      <c r="D371" s="1"/>
      <c r="E371" s="1"/>
    </row>
    <row r="372" spans="2:5" hidden="1">
      <c r="B372" s="1"/>
      <c r="C372" s="1"/>
      <c r="D372" s="1"/>
      <c r="E372" s="1"/>
    </row>
    <row r="373" spans="2:5" hidden="1">
      <c r="B373" s="1"/>
      <c r="C373" s="1"/>
      <c r="D373" s="1"/>
      <c r="E373" s="1"/>
    </row>
    <row r="374" spans="2:5" hidden="1">
      <c r="B374" s="1"/>
      <c r="C374" s="1"/>
      <c r="D374" s="1"/>
      <c r="E374" s="1"/>
    </row>
    <row r="375" spans="2:5" hidden="1">
      <c r="B375" s="1"/>
      <c r="C375" s="1"/>
      <c r="D375" s="1"/>
      <c r="E375" s="1"/>
    </row>
    <row r="376" spans="2:5" hidden="1">
      <c r="B376" s="1"/>
      <c r="C376" s="1"/>
      <c r="D376" s="1"/>
      <c r="E376" s="1"/>
    </row>
    <row r="377" spans="2:5" hidden="1">
      <c r="B377" s="1"/>
      <c r="C377" s="1"/>
      <c r="D377" s="1"/>
      <c r="E377" s="1"/>
    </row>
    <row r="378" spans="2:5" hidden="1">
      <c r="B378" s="1"/>
      <c r="C378" s="1"/>
      <c r="D378" s="1"/>
      <c r="E378" s="1"/>
    </row>
    <row r="379" spans="2:5" hidden="1">
      <c r="B379" s="1"/>
      <c r="C379" s="1"/>
      <c r="D379" s="1"/>
      <c r="E379" s="1"/>
    </row>
    <row r="380" spans="2:5" hidden="1">
      <c r="B380" s="1"/>
      <c r="C380" s="1"/>
      <c r="D380" s="1"/>
      <c r="E380" s="1"/>
    </row>
    <row r="381" spans="2:5" hidden="1">
      <c r="B381" s="1"/>
      <c r="C381" s="1"/>
      <c r="D381" s="1"/>
      <c r="E381" s="1"/>
    </row>
    <row r="382" spans="2:5" hidden="1">
      <c r="B382" s="1"/>
      <c r="C382" s="1"/>
      <c r="D382" s="1"/>
      <c r="E382" s="1"/>
    </row>
    <row r="383" spans="2:5" hidden="1">
      <c r="B383" s="1"/>
      <c r="C383" s="1"/>
      <c r="D383" s="1"/>
      <c r="E383" s="1"/>
    </row>
    <row r="384" spans="2:5" hidden="1">
      <c r="B384" s="1"/>
      <c r="C384" s="1"/>
      <c r="D384" s="1"/>
      <c r="E384" s="1"/>
    </row>
    <row r="385" spans="2:5" hidden="1">
      <c r="B385" s="1"/>
      <c r="C385" s="1"/>
      <c r="D385" s="1"/>
      <c r="E385" s="1"/>
    </row>
    <row r="386" spans="2:5" hidden="1">
      <c r="B386" s="1"/>
      <c r="C386" s="1"/>
      <c r="D386" s="1"/>
      <c r="E386" s="1"/>
    </row>
    <row r="387" spans="2:5" hidden="1">
      <c r="B387" s="1"/>
      <c r="C387" s="1"/>
      <c r="D387" s="1"/>
      <c r="E387" s="1"/>
    </row>
    <row r="388" spans="2:5" hidden="1">
      <c r="B388" s="1"/>
      <c r="C388" s="1"/>
      <c r="D388" s="1"/>
      <c r="E388" s="1"/>
    </row>
    <row r="389" spans="2:5" hidden="1">
      <c r="B389" s="1"/>
      <c r="C389" s="1"/>
      <c r="D389" s="1"/>
      <c r="E389" s="1"/>
    </row>
    <row r="390" spans="2:5" hidden="1">
      <c r="B390" s="1"/>
      <c r="C390" s="1"/>
      <c r="D390" s="1"/>
      <c r="E390" s="1"/>
    </row>
    <row r="391" spans="2:5" hidden="1">
      <c r="B391" s="1"/>
      <c r="C391" s="1"/>
      <c r="D391" s="1"/>
      <c r="E391" s="1"/>
    </row>
    <row r="392" spans="2:5" hidden="1">
      <c r="B392" s="1"/>
      <c r="C392" s="1"/>
      <c r="D392" s="1"/>
      <c r="E392" s="1"/>
    </row>
    <row r="393" spans="2:5" hidden="1">
      <c r="B393" s="1"/>
      <c r="C393" s="1"/>
      <c r="D393" s="1"/>
      <c r="E393" s="1"/>
    </row>
    <row r="394" spans="2:5" hidden="1">
      <c r="B394" s="1"/>
      <c r="C394" s="1"/>
      <c r="D394" s="1"/>
      <c r="E394" s="1"/>
    </row>
    <row r="395" spans="2:5" hidden="1">
      <c r="B395" s="1"/>
      <c r="C395" s="1"/>
      <c r="D395" s="1"/>
      <c r="E395" s="1"/>
    </row>
    <row r="396" spans="2:5" hidden="1">
      <c r="B396" s="1"/>
      <c r="C396" s="1"/>
      <c r="D396" s="1"/>
      <c r="E396" s="1"/>
    </row>
    <row r="397" spans="2:5" hidden="1">
      <c r="B397" s="1"/>
      <c r="C397" s="1"/>
      <c r="D397" s="1"/>
      <c r="E397" s="1"/>
    </row>
    <row r="398" spans="2:5" hidden="1">
      <c r="B398" s="1"/>
      <c r="C398" s="1"/>
      <c r="D398" s="1"/>
      <c r="E398" s="1"/>
    </row>
    <row r="399" spans="2:5" hidden="1">
      <c r="B399" s="1"/>
      <c r="C399" s="1"/>
      <c r="D399" s="1"/>
      <c r="E399" s="1"/>
    </row>
    <row r="400" spans="2:5" hidden="1">
      <c r="B400" s="1"/>
      <c r="C400" s="1"/>
      <c r="D400" s="1"/>
      <c r="E400" s="1"/>
    </row>
    <row r="401" spans="2:5" hidden="1">
      <c r="B401" s="1"/>
      <c r="C401" s="1"/>
      <c r="D401" s="1"/>
      <c r="E401" s="1"/>
    </row>
    <row r="402" spans="2:5" hidden="1">
      <c r="B402" s="1"/>
      <c r="C402" s="1"/>
      <c r="D402" s="1"/>
      <c r="E402" s="1"/>
    </row>
    <row r="403" spans="2:5" hidden="1">
      <c r="B403" s="1"/>
      <c r="C403" s="1"/>
      <c r="D403" s="1"/>
      <c r="E403" s="1"/>
    </row>
    <row r="404" spans="2:5" hidden="1">
      <c r="B404" s="1"/>
      <c r="C404" s="1"/>
      <c r="D404" s="1"/>
      <c r="E404" s="1"/>
    </row>
    <row r="405" spans="2:5" hidden="1">
      <c r="B405" s="1"/>
      <c r="C405" s="1"/>
      <c r="D405" s="1"/>
      <c r="E405" s="1"/>
    </row>
    <row r="406" spans="2:5" hidden="1">
      <c r="B406" s="1"/>
      <c r="C406" s="1"/>
      <c r="D406" s="1"/>
      <c r="E406" s="1"/>
    </row>
    <row r="407" spans="2:5" hidden="1">
      <c r="B407" s="1"/>
      <c r="C407" s="1"/>
      <c r="D407" s="1"/>
      <c r="E407" s="1"/>
    </row>
    <row r="408" spans="2:5" hidden="1">
      <c r="B408" s="1"/>
      <c r="C408" s="1"/>
      <c r="D408" s="1"/>
      <c r="E408" s="1"/>
    </row>
    <row r="409" spans="2:5" hidden="1">
      <c r="B409" s="1"/>
      <c r="C409" s="1"/>
      <c r="D409" s="1"/>
      <c r="E409" s="1"/>
    </row>
    <row r="410" spans="2:5" hidden="1">
      <c r="B410" s="1"/>
      <c r="C410" s="1"/>
      <c r="D410" s="1"/>
      <c r="E410" s="1"/>
    </row>
    <row r="411" spans="2:5" hidden="1">
      <c r="B411" s="1"/>
      <c r="C411" s="1"/>
      <c r="D411" s="1"/>
      <c r="E411" s="1"/>
    </row>
    <row r="412" spans="2:5" hidden="1">
      <c r="B412" s="1"/>
      <c r="C412" s="1"/>
      <c r="D412" s="1"/>
      <c r="E412" s="1"/>
    </row>
    <row r="413" spans="2:5" hidden="1">
      <c r="B413" s="1"/>
      <c r="C413" s="1"/>
      <c r="D413" s="1"/>
      <c r="E413" s="1"/>
    </row>
    <row r="414" spans="2:5" hidden="1">
      <c r="B414" s="1"/>
      <c r="C414" s="1"/>
      <c r="D414" s="1"/>
      <c r="E414" s="1"/>
    </row>
    <row r="415" spans="2:5" hidden="1">
      <c r="B415" s="1"/>
      <c r="C415" s="1"/>
      <c r="D415" s="1"/>
      <c r="E415" s="1"/>
    </row>
    <row r="416" spans="2:5" hidden="1">
      <c r="B416" s="1"/>
      <c r="C416" s="1"/>
      <c r="D416" s="1"/>
      <c r="E416" s="1"/>
    </row>
    <row r="417" spans="2:5" hidden="1">
      <c r="B417" s="1"/>
      <c r="C417" s="1"/>
      <c r="D417" s="1"/>
      <c r="E417" s="1"/>
    </row>
    <row r="418" spans="2:5" hidden="1">
      <c r="B418" s="1"/>
      <c r="C418" s="1"/>
      <c r="D418" s="1"/>
      <c r="E418" s="1"/>
    </row>
    <row r="419" spans="2:5" hidden="1">
      <c r="B419" s="1"/>
      <c r="C419" s="1"/>
      <c r="D419" s="1"/>
      <c r="E419" s="1"/>
    </row>
    <row r="420" spans="2:5" hidden="1">
      <c r="B420" s="1"/>
      <c r="C420" s="1"/>
      <c r="D420" s="1"/>
      <c r="E420" s="1"/>
    </row>
    <row r="421" spans="2:5" hidden="1">
      <c r="B421" s="1"/>
      <c r="C421" s="1"/>
      <c r="D421" s="1"/>
      <c r="E421" s="1"/>
    </row>
    <row r="422" spans="2:5" hidden="1">
      <c r="B422" s="1"/>
      <c r="C422" s="1"/>
      <c r="D422" s="1"/>
      <c r="E422" s="1"/>
    </row>
    <row r="423" spans="2:5" hidden="1">
      <c r="B423" s="1"/>
      <c r="C423" s="1"/>
      <c r="D423" s="1"/>
      <c r="E423" s="1"/>
    </row>
    <row r="424" spans="2:5" hidden="1">
      <c r="B424" s="1"/>
      <c r="C424" s="1"/>
      <c r="D424" s="1"/>
      <c r="E424" s="1"/>
    </row>
    <row r="425" spans="2:5" hidden="1">
      <c r="B425" s="1"/>
      <c r="C425" s="1"/>
      <c r="D425" s="1"/>
      <c r="E425" s="1"/>
    </row>
    <row r="426" spans="2:5" hidden="1">
      <c r="B426" s="1"/>
      <c r="C426" s="1"/>
      <c r="D426" s="1"/>
      <c r="E426" s="1"/>
    </row>
    <row r="427" spans="2:5" hidden="1">
      <c r="B427" s="1"/>
      <c r="C427" s="1"/>
      <c r="D427" s="1"/>
      <c r="E427" s="1"/>
    </row>
    <row r="428" spans="2:5" hidden="1">
      <c r="B428" s="1"/>
      <c r="C428" s="1"/>
      <c r="D428" s="1"/>
      <c r="E428" s="1"/>
    </row>
    <row r="429" spans="2:5" hidden="1">
      <c r="B429" s="1"/>
      <c r="C429" s="1"/>
      <c r="D429" s="1"/>
      <c r="E429" s="1"/>
    </row>
    <row r="430" spans="2:5" hidden="1">
      <c r="B430" s="1"/>
      <c r="C430" s="1"/>
      <c r="D430" s="1"/>
      <c r="E430" s="1"/>
    </row>
    <row r="431" spans="2:5" hidden="1">
      <c r="B431" s="1"/>
      <c r="C431" s="1"/>
      <c r="D431" s="1"/>
      <c r="E431" s="1"/>
    </row>
    <row r="432" spans="2:5" hidden="1">
      <c r="B432" s="1"/>
      <c r="C432" s="1"/>
      <c r="D432" s="1"/>
      <c r="E432" s="1"/>
    </row>
    <row r="433" spans="2:5" hidden="1">
      <c r="B433" s="1"/>
      <c r="C433" s="1"/>
      <c r="D433" s="1"/>
      <c r="E433" s="1"/>
    </row>
    <row r="434" spans="2:5" hidden="1">
      <c r="B434" s="1"/>
      <c r="C434" s="1"/>
      <c r="D434" s="1"/>
      <c r="E434" s="1"/>
    </row>
    <row r="435" spans="2:5" hidden="1">
      <c r="B435" s="1"/>
      <c r="C435" s="1"/>
      <c r="D435" s="1"/>
      <c r="E435" s="1"/>
    </row>
    <row r="436" spans="2:5" hidden="1">
      <c r="B436" s="1"/>
      <c r="C436" s="1"/>
      <c r="D436" s="1"/>
      <c r="E436" s="1"/>
    </row>
    <row r="437" spans="2:5" hidden="1">
      <c r="B437" s="1"/>
      <c r="C437" s="1"/>
      <c r="D437" s="1"/>
      <c r="E437" s="1"/>
    </row>
    <row r="438" spans="2:5" hidden="1">
      <c r="B438" s="1"/>
      <c r="C438" s="1"/>
      <c r="D438" s="1"/>
      <c r="E438" s="1"/>
    </row>
    <row r="439" spans="2:5" hidden="1">
      <c r="B439" s="1"/>
      <c r="C439" s="1"/>
      <c r="D439" s="1"/>
      <c r="E439" s="1"/>
    </row>
    <row r="440" spans="2:5" hidden="1">
      <c r="B440" s="1"/>
      <c r="C440" s="1"/>
      <c r="D440" s="1"/>
      <c r="E440" s="1"/>
    </row>
    <row r="441" spans="2:5" hidden="1">
      <c r="B441" s="1"/>
      <c r="C441" s="1"/>
      <c r="D441" s="1"/>
      <c r="E441" s="1"/>
    </row>
    <row r="442" spans="2:5" hidden="1">
      <c r="B442" s="1"/>
      <c r="C442" s="1"/>
      <c r="D442" s="1"/>
      <c r="E442" s="1"/>
    </row>
    <row r="443" spans="2:5" hidden="1">
      <c r="B443" s="1"/>
      <c r="C443" s="1"/>
      <c r="D443" s="1"/>
      <c r="E443" s="1"/>
    </row>
    <row r="444" spans="2:5" hidden="1">
      <c r="B444" s="1"/>
      <c r="C444" s="1"/>
      <c r="D444" s="1"/>
      <c r="E444" s="1"/>
    </row>
    <row r="445" spans="2:5" hidden="1">
      <c r="B445" s="1"/>
      <c r="C445" s="1"/>
      <c r="D445" s="1"/>
      <c r="E445" s="1"/>
    </row>
    <row r="446" spans="2:5" hidden="1">
      <c r="B446" s="1"/>
      <c r="C446" s="1"/>
      <c r="D446" s="1"/>
      <c r="E446" s="1"/>
    </row>
    <row r="447" spans="2:5" hidden="1">
      <c r="B447" s="1"/>
      <c r="C447" s="1"/>
      <c r="D447" s="1"/>
      <c r="E447" s="1"/>
    </row>
    <row r="448" spans="2:5" hidden="1">
      <c r="B448" s="1"/>
      <c r="C448" s="1"/>
      <c r="D448" s="1"/>
      <c r="E448" s="1"/>
    </row>
    <row r="449" spans="2:5" hidden="1">
      <c r="B449" s="1"/>
      <c r="C449" s="1"/>
      <c r="D449" s="1"/>
      <c r="E449" s="1"/>
    </row>
    <row r="450" spans="2:5" hidden="1">
      <c r="B450" s="1"/>
      <c r="C450" s="1"/>
      <c r="D450" s="1"/>
      <c r="E450" s="1"/>
    </row>
    <row r="451" spans="2:5" hidden="1">
      <c r="B451" s="1"/>
      <c r="C451" s="1"/>
      <c r="D451" s="1"/>
      <c r="E451" s="1"/>
    </row>
    <row r="452" spans="2:5" hidden="1">
      <c r="B452" s="1"/>
      <c r="C452" s="1"/>
      <c r="D452" s="1"/>
      <c r="E452" s="1"/>
    </row>
    <row r="453" spans="2:5" hidden="1">
      <c r="B453" s="1"/>
      <c r="C453" s="1"/>
      <c r="D453" s="1"/>
      <c r="E453" s="1"/>
    </row>
    <row r="454" spans="2:5" hidden="1">
      <c r="B454" s="1"/>
      <c r="C454" s="1"/>
      <c r="D454" s="1"/>
      <c r="E454" s="1"/>
    </row>
    <row r="455" spans="2:5" hidden="1">
      <c r="B455" s="1"/>
      <c r="C455" s="1"/>
      <c r="D455" s="1"/>
      <c r="E455" s="1"/>
    </row>
    <row r="456" spans="2:5" hidden="1">
      <c r="B456" s="1"/>
      <c r="C456" s="1"/>
      <c r="D456" s="1"/>
      <c r="E456" s="1"/>
    </row>
    <row r="457" spans="2:5" hidden="1">
      <c r="B457" s="1"/>
      <c r="C457" s="1"/>
      <c r="D457" s="1"/>
      <c r="E457" s="1"/>
    </row>
    <row r="458" spans="2:5" hidden="1">
      <c r="B458" s="1"/>
      <c r="C458" s="1"/>
      <c r="D458" s="1"/>
      <c r="E458" s="1"/>
    </row>
    <row r="459" spans="2:5" hidden="1">
      <c r="B459" s="1"/>
      <c r="C459" s="1"/>
      <c r="D459" s="1"/>
      <c r="E459" s="1"/>
    </row>
    <row r="460" spans="2:5" hidden="1">
      <c r="B460" s="1"/>
      <c r="C460" s="1"/>
      <c r="D460" s="1"/>
      <c r="E460" s="1"/>
    </row>
    <row r="461" spans="2:5" hidden="1">
      <c r="B461" s="1"/>
      <c r="C461" s="1"/>
      <c r="D461" s="1"/>
      <c r="E461" s="1"/>
    </row>
    <row r="462" spans="2:5" hidden="1">
      <c r="B462" s="1"/>
      <c r="C462" s="1"/>
      <c r="D462" s="1"/>
      <c r="E462" s="1"/>
    </row>
    <row r="463" spans="2:5" hidden="1">
      <c r="B463" s="1"/>
      <c r="C463" s="1"/>
      <c r="D463" s="1"/>
      <c r="E463" s="1"/>
    </row>
    <row r="464" spans="2:5" hidden="1">
      <c r="B464" s="1"/>
      <c r="C464" s="1"/>
      <c r="D464" s="1"/>
      <c r="E464" s="1"/>
    </row>
    <row r="465" spans="2:5" hidden="1">
      <c r="B465" s="1"/>
      <c r="C465" s="1"/>
      <c r="D465" s="1"/>
      <c r="E465" s="1"/>
    </row>
    <row r="466" spans="2:5" hidden="1">
      <c r="B466" s="1"/>
      <c r="C466" s="1"/>
      <c r="D466" s="1"/>
      <c r="E466" s="1"/>
    </row>
    <row r="467" spans="2:5" hidden="1">
      <c r="B467" s="1"/>
      <c r="C467" s="1"/>
      <c r="D467" s="1"/>
      <c r="E467" s="1"/>
    </row>
    <row r="468" spans="2:5" hidden="1">
      <c r="B468" s="1"/>
      <c r="C468" s="1"/>
      <c r="D468" s="1"/>
      <c r="E468" s="1"/>
    </row>
    <row r="469" spans="2:5" hidden="1">
      <c r="B469" s="1"/>
      <c r="C469" s="1"/>
      <c r="D469" s="1"/>
      <c r="E469" s="1"/>
    </row>
    <row r="470" spans="2:5" hidden="1">
      <c r="B470" s="1"/>
      <c r="C470" s="1"/>
      <c r="D470" s="1"/>
      <c r="E470" s="1"/>
    </row>
    <row r="471" spans="2:5" hidden="1">
      <c r="B471" s="1"/>
      <c r="C471" s="1"/>
      <c r="D471" s="1"/>
      <c r="E471" s="1"/>
    </row>
    <row r="472" spans="2:5" hidden="1">
      <c r="B472" s="1"/>
      <c r="C472" s="1"/>
      <c r="D472" s="1"/>
      <c r="E472" s="1"/>
    </row>
    <row r="473" spans="2:5" hidden="1">
      <c r="B473" s="1"/>
      <c r="C473" s="1"/>
      <c r="D473" s="1"/>
      <c r="E473" s="1"/>
    </row>
    <row r="474" spans="2:5" hidden="1">
      <c r="B474" s="1"/>
      <c r="C474" s="1"/>
      <c r="D474" s="1"/>
      <c r="E474" s="1"/>
    </row>
    <row r="475" spans="2:5" hidden="1">
      <c r="B475" s="1"/>
      <c r="C475" s="1"/>
      <c r="D475" s="1"/>
      <c r="E475" s="1"/>
    </row>
    <row r="476" spans="2:5" hidden="1">
      <c r="B476" s="1"/>
      <c r="C476" s="1"/>
      <c r="D476" s="1"/>
      <c r="E476" s="1"/>
    </row>
    <row r="477" spans="2:5" hidden="1">
      <c r="B477" s="1"/>
      <c r="C477" s="1"/>
      <c r="D477" s="1"/>
      <c r="E477" s="1"/>
    </row>
    <row r="478" spans="2:5" hidden="1">
      <c r="B478" s="1"/>
      <c r="C478" s="1"/>
      <c r="D478" s="1"/>
      <c r="E478" s="1"/>
    </row>
    <row r="479" spans="2:5" hidden="1">
      <c r="B479" s="1"/>
      <c r="C479" s="1"/>
      <c r="D479" s="1"/>
      <c r="E479" s="1"/>
    </row>
    <row r="480" spans="2:5" hidden="1">
      <c r="B480" s="1"/>
      <c r="C480" s="1"/>
      <c r="D480" s="1"/>
      <c r="E480" s="1"/>
    </row>
    <row r="481" spans="2:5" hidden="1">
      <c r="B481" s="1"/>
      <c r="C481" s="1"/>
      <c r="D481" s="1"/>
      <c r="E481" s="1"/>
    </row>
    <row r="482" spans="2:5" hidden="1">
      <c r="B482" s="1"/>
      <c r="C482" s="1"/>
      <c r="D482" s="1"/>
      <c r="E482" s="1"/>
    </row>
    <row r="483" spans="2:5" hidden="1">
      <c r="B483" s="1"/>
      <c r="C483" s="1"/>
      <c r="D483" s="1"/>
      <c r="E483" s="1"/>
    </row>
    <row r="484" spans="2:5" hidden="1">
      <c r="B484" s="1"/>
      <c r="C484" s="1"/>
      <c r="D484" s="1"/>
      <c r="E484" s="1"/>
    </row>
    <row r="485" spans="2:5" hidden="1">
      <c r="B485" s="1"/>
      <c r="C485" s="1"/>
      <c r="D485" s="1"/>
      <c r="E485" s="1"/>
    </row>
    <row r="486" spans="2:5" hidden="1">
      <c r="B486" s="1"/>
      <c r="C486" s="1"/>
      <c r="D486" s="1"/>
      <c r="E486" s="1"/>
    </row>
    <row r="487" spans="2:5" hidden="1">
      <c r="B487" s="1"/>
      <c r="C487" s="1"/>
      <c r="D487" s="1"/>
      <c r="E487" s="1"/>
    </row>
    <row r="488" spans="2:5" hidden="1">
      <c r="B488" s="1"/>
      <c r="C488" s="1"/>
      <c r="D488" s="1"/>
      <c r="E488" s="1"/>
    </row>
    <row r="489" spans="2:5" hidden="1">
      <c r="B489" s="1"/>
      <c r="C489" s="1"/>
      <c r="D489" s="1"/>
      <c r="E489" s="1"/>
    </row>
    <row r="490" spans="2:5" hidden="1">
      <c r="B490" s="1"/>
      <c r="C490" s="1"/>
      <c r="D490" s="1"/>
      <c r="E490" s="1"/>
    </row>
    <row r="491" spans="2:5" hidden="1">
      <c r="B491" s="1"/>
      <c r="C491" s="1"/>
      <c r="D491" s="1"/>
      <c r="E491" s="1"/>
    </row>
    <row r="492" spans="2:5" hidden="1">
      <c r="B492" s="1"/>
      <c r="C492" s="1"/>
      <c r="D492" s="1"/>
      <c r="E492" s="1"/>
    </row>
    <row r="493" spans="2:5" hidden="1">
      <c r="B493" s="1"/>
      <c r="C493" s="1"/>
      <c r="D493" s="1"/>
      <c r="E493" s="1"/>
    </row>
    <row r="494" spans="2:5" hidden="1">
      <c r="B494" s="1"/>
      <c r="C494" s="1"/>
      <c r="D494" s="1"/>
      <c r="E494" s="1"/>
    </row>
    <row r="495" spans="2:5" hidden="1">
      <c r="B495" s="1"/>
      <c r="C495" s="1"/>
      <c r="D495" s="1"/>
      <c r="E495" s="1"/>
    </row>
    <row r="496" spans="2:5" hidden="1">
      <c r="B496" s="1"/>
      <c r="C496" s="1"/>
      <c r="D496" s="1"/>
      <c r="E496" s="1"/>
    </row>
    <row r="497" spans="2:5" hidden="1">
      <c r="B497" s="1"/>
      <c r="C497" s="1"/>
      <c r="D497" s="1"/>
      <c r="E497" s="1"/>
    </row>
    <row r="498" spans="2:5" hidden="1">
      <c r="B498" s="1"/>
      <c r="C498" s="1"/>
      <c r="D498" s="1"/>
      <c r="E498" s="1"/>
    </row>
    <row r="499" spans="2:5" hidden="1">
      <c r="B499" s="1"/>
      <c r="C499" s="1"/>
      <c r="D499" s="1"/>
      <c r="E499" s="1"/>
    </row>
    <row r="500" spans="2:5" hidden="1">
      <c r="B500" s="1"/>
      <c r="C500" s="1"/>
      <c r="D500" s="1"/>
      <c r="E500" s="1"/>
    </row>
    <row r="501" spans="2:5" hidden="1">
      <c r="B501" s="1"/>
      <c r="C501" s="1"/>
      <c r="D501" s="1"/>
      <c r="E501" s="1"/>
    </row>
    <row r="502" spans="2:5" hidden="1">
      <c r="B502" s="1"/>
      <c r="C502" s="1"/>
      <c r="D502" s="1"/>
      <c r="E502" s="1"/>
    </row>
    <row r="503" spans="2:5" hidden="1">
      <c r="B503" s="1"/>
      <c r="C503" s="1"/>
      <c r="D503" s="1"/>
      <c r="E503" s="1"/>
    </row>
    <row r="504" spans="2:5" hidden="1">
      <c r="B504" s="1"/>
      <c r="C504" s="1"/>
      <c r="D504" s="1"/>
      <c r="E504" s="1"/>
    </row>
    <row r="505" spans="2:5" hidden="1">
      <c r="B505" s="1"/>
      <c r="C505" s="1"/>
      <c r="D505" s="1"/>
      <c r="E505" s="1"/>
    </row>
    <row r="506" spans="2:5" hidden="1">
      <c r="B506" s="1"/>
      <c r="C506" s="1"/>
      <c r="D506" s="1"/>
      <c r="E506" s="1"/>
    </row>
    <row r="507" spans="2:5" hidden="1">
      <c r="B507" s="1"/>
      <c r="C507" s="1"/>
      <c r="D507" s="1"/>
      <c r="E507" s="1"/>
    </row>
    <row r="508" spans="2:5" hidden="1">
      <c r="B508" s="1"/>
      <c r="C508" s="1"/>
      <c r="D508" s="1"/>
      <c r="E508" s="1"/>
    </row>
    <row r="509" spans="2:5" hidden="1">
      <c r="B509" s="1"/>
      <c r="C509" s="1"/>
      <c r="D509" s="1"/>
      <c r="E509" s="1"/>
    </row>
    <row r="510" spans="2:5" hidden="1">
      <c r="B510" s="1"/>
      <c r="C510" s="1"/>
      <c r="D510" s="1"/>
      <c r="E510" s="1"/>
    </row>
    <row r="511" spans="2:5" hidden="1">
      <c r="B511" s="1"/>
      <c r="C511" s="1"/>
      <c r="D511" s="1"/>
      <c r="E511" s="1"/>
    </row>
    <row r="512" spans="2:5" hidden="1">
      <c r="B512" s="1"/>
      <c r="C512" s="1"/>
      <c r="D512" s="1"/>
      <c r="E512" s="1"/>
    </row>
    <row r="513" spans="2:5" hidden="1">
      <c r="B513" s="1"/>
      <c r="C513" s="1"/>
      <c r="D513" s="1"/>
      <c r="E513" s="1"/>
    </row>
    <row r="514" spans="2:5" hidden="1">
      <c r="B514" s="1"/>
      <c r="C514" s="1"/>
      <c r="D514" s="1"/>
      <c r="E514" s="1"/>
    </row>
    <row r="515" spans="2:5" hidden="1">
      <c r="B515" s="1"/>
      <c r="C515" s="1"/>
      <c r="D515" s="1"/>
      <c r="E515" s="1"/>
    </row>
    <row r="516" spans="2:5" hidden="1">
      <c r="B516" s="1"/>
      <c r="C516" s="1"/>
      <c r="D516" s="1"/>
      <c r="E516" s="1"/>
    </row>
    <row r="517" spans="2:5" hidden="1">
      <c r="B517" s="1"/>
      <c r="C517" s="1"/>
      <c r="D517" s="1"/>
      <c r="E517" s="1"/>
    </row>
    <row r="518" spans="2:5" hidden="1">
      <c r="B518" s="1"/>
      <c r="C518" s="1"/>
      <c r="D518" s="1"/>
      <c r="E518" s="1"/>
    </row>
    <row r="519" spans="2:5" hidden="1">
      <c r="B519" s="1"/>
      <c r="C519" s="1"/>
      <c r="D519" s="1"/>
      <c r="E519" s="1"/>
    </row>
    <row r="520" spans="2:5" hidden="1">
      <c r="B520" s="1"/>
      <c r="C520" s="1"/>
      <c r="D520" s="1"/>
      <c r="E520" s="1"/>
    </row>
    <row r="521" spans="2:5" hidden="1">
      <c r="B521" s="1"/>
      <c r="C521" s="1"/>
      <c r="D521" s="1"/>
      <c r="E521" s="1"/>
    </row>
    <row r="522" spans="2:5" hidden="1">
      <c r="B522" s="1"/>
      <c r="C522" s="1"/>
      <c r="D522" s="1"/>
      <c r="E522" s="1"/>
    </row>
    <row r="523" spans="2:5" hidden="1">
      <c r="B523" s="1"/>
      <c r="C523" s="1"/>
      <c r="D523" s="1"/>
      <c r="E523" s="1"/>
    </row>
    <row r="524" spans="2:5" hidden="1">
      <c r="B524" s="1"/>
      <c r="C524" s="1"/>
      <c r="D524" s="1"/>
      <c r="E524" s="1"/>
    </row>
    <row r="525" spans="2:5" hidden="1">
      <c r="B525" s="1"/>
      <c r="C525" s="1"/>
      <c r="D525" s="1"/>
      <c r="E525" s="1"/>
    </row>
    <row r="526" spans="2:5" hidden="1">
      <c r="B526" s="1"/>
      <c r="C526" s="1"/>
      <c r="D526" s="1"/>
      <c r="E526" s="1"/>
    </row>
    <row r="527" spans="2:5" hidden="1">
      <c r="B527" s="1"/>
      <c r="C527" s="1"/>
      <c r="D527" s="1"/>
      <c r="E527" s="1"/>
    </row>
    <row r="528" spans="2:5" hidden="1">
      <c r="B528" s="1"/>
      <c r="C528" s="1"/>
      <c r="D528" s="1"/>
      <c r="E528" s="1"/>
    </row>
    <row r="529" spans="2:5" hidden="1">
      <c r="B529" s="1"/>
      <c r="C529" s="1"/>
      <c r="D529" s="1"/>
      <c r="E529" s="1"/>
    </row>
    <row r="530" spans="2:5" hidden="1">
      <c r="B530" s="1"/>
      <c r="C530" s="1"/>
      <c r="D530" s="1"/>
      <c r="E530" s="1"/>
    </row>
    <row r="531" spans="2:5" hidden="1">
      <c r="B531" s="1"/>
      <c r="C531" s="1"/>
      <c r="D531" s="1"/>
      <c r="E531" s="1"/>
    </row>
    <row r="532" spans="2:5" hidden="1">
      <c r="B532" s="1"/>
      <c r="C532" s="1"/>
      <c r="D532" s="1"/>
      <c r="E532" s="1"/>
    </row>
    <row r="533" spans="2:5" hidden="1">
      <c r="B533" s="1"/>
      <c r="C533" s="1"/>
      <c r="D533" s="1"/>
      <c r="E533" s="1"/>
    </row>
    <row r="534" spans="2:5" hidden="1">
      <c r="B534" s="1"/>
      <c r="C534" s="1"/>
      <c r="D534" s="1"/>
      <c r="E534" s="1"/>
    </row>
    <row r="535" spans="2:5" hidden="1">
      <c r="B535" s="1"/>
      <c r="C535" s="1"/>
      <c r="D535" s="1"/>
      <c r="E535" s="1"/>
    </row>
    <row r="536" spans="2:5" hidden="1">
      <c r="B536" s="1"/>
      <c r="C536" s="1"/>
      <c r="D536" s="1"/>
      <c r="E536" s="1"/>
    </row>
    <row r="537" spans="2:5" hidden="1">
      <c r="B537" s="1"/>
      <c r="C537" s="1"/>
      <c r="D537" s="1"/>
      <c r="E537" s="1"/>
    </row>
    <row r="538" spans="2:5" hidden="1">
      <c r="B538" s="1"/>
      <c r="C538" s="1"/>
      <c r="D538" s="1"/>
      <c r="E538" s="1"/>
    </row>
    <row r="539" spans="2:5" hidden="1">
      <c r="B539" s="1"/>
      <c r="C539" s="1"/>
      <c r="D539" s="1"/>
      <c r="E539" s="1"/>
    </row>
    <row r="540" spans="2:5" hidden="1">
      <c r="B540" s="1"/>
      <c r="C540" s="1"/>
      <c r="D540" s="1"/>
      <c r="E540" s="1"/>
    </row>
    <row r="541" spans="2:5" hidden="1">
      <c r="B541" s="1"/>
      <c r="C541" s="1"/>
      <c r="D541" s="1"/>
      <c r="E541" s="1"/>
    </row>
    <row r="542" spans="2:5" hidden="1">
      <c r="B542" s="1"/>
      <c r="C542" s="1"/>
      <c r="D542" s="1"/>
      <c r="E542" s="1"/>
    </row>
    <row r="543" spans="2:5" hidden="1">
      <c r="B543" s="1"/>
      <c r="C543" s="1"/>
      <c r="D543" s="1"/>
      <c r="E543" s="1"/>
    </row>
    <row r="544" spans="2:5" hidden="1">
      <c r="B544" s="1"/>
      <c r="C544" s="1"/>
      <c r="D544" s="1"/>
      <c r="E544" s="1"/>
    </row>
    <row r="545" spans="2:5" hidden="1">
      <c r="B545" s="1"/>
      <c r="C545" s="1"/>
      <c r="D545" s="1"/>
      <c r="E545" s="1"/>
    </row>
    <row r="546" spans="2:5" hidden="1">
      <c r="B546" s="1"/>
      <c r="C546" s="1"/>
      <c r="D546" s="1"/>
      <c r="E546" s="1"/>
    </row>
    <row r="547" spans="2:5" hidden="1">
      <c r="B547" s="1"/>
      <c r="C547" s="1"/>
      <c r="D547" s="1"/>
      <c r="E547" s="1"/>
    </row>
    <row r="548" spans="2:5" hidden="1">
      <c r="B548" s="1"/>
      <c r="C548" s="1"/>
      <c r="D548" s="1"/>
      <c r="E548" s="1"/>
    </row>
    <row r="549" spans="2:5" hidden="1">
      <c r="B549" s="1"/>
      <c r="C549" s="1"/>
      <c r="D549" s="1"/>
      <c r="E549" s="1"/>
    </row>
    <row r="550" spans="2:5" hidden="1">
      <c r="B550" s="1"/>
      <c r="C550" s="1"/>
      <c r="D550" s="1"/>
      <c r="E550" s="1"/>
    </row>
    <row r="551" spans="2:5" hidden="1">
      <c r="B551" s="1"/>
      <c r="C551" s="1"/>
      <c r="D551" s="1"/>
      <c r="E551" s="1"/>
    </row>
    <row r="552" spans="2:5" hidden="1">
      <c r="B552" s="1"/>
      <c r="C552" s="1"/>
      <c r="D552" s="1"/>
      <c r="E552" s="1"/>
    </row>
    <row r="553" spans="2:5" hidden="1">
      <c r="B553" s="1"/>
      <c r="C553" s="1"/>
      <c r="D553" s="1"/>
      <c r="E553" s="1"/>
    </row>
    <row r="554" spans="2:5" hidden="1">
      <c r="B554" s="1"/>
      <c r="C554" s="1"/>
      <c r="D554" s="1"/>
      <c r="E554" s="1"/>
    </row>
    <row r="555" spans="2:5" hidden="1">
      <c r="B555" s="1"/>
      <c r="C555" s="1"/>
      <c r="D555" s="1"/>
      <c r="E555" s="1"/>
    </row>
    <row r="556" spans="2:5" hidden="1">
      <c r="B556" s="1"/>
      <c r="C556" s="1"/>
      <c r="D556" s="1"/>
      <c r="E556" s="1"/>
    </row>
    <row r="557" spans="2:5" hidden="1">
      <c r="B557" s="1"/>
      <c r="C557" s="1"/>
      <c r="D557" s="1"/>
      <c r="E557" s="1"/>
    </row>
    <row r="558" spans="2:5" hidden="1">
      <c r="B558" s="1"/>
      <c r="C558" s="1"/>
      <c r="D558" s="1"/>
      <c r="E558" s="1"/>
    </row>
    <row r="559" spans="2:5" hidden="1">
      <c r="B559" s="1"/>
      <c r="C559" s="1"/>
      <c r="D559" s="1"/>
      <c r="E559" s="1"/>
    </row>
    <row r="560" spans="2:5" hidden="1">
      <c r="B560" s="1"/>
      <c r="C560" s="1"/>
      <c r="D560" s="1"/>
      <c r="E560" s="1"/>
    </row>
    <row r="561" spans="2:5" hidden="1">
      <c r="B561" s="1"/>
      <c r="C561" s="1"/>
      <c r="D561" s="1"/>
      <c r="E561" s="1"/>
    </row>
    <row r="562" spans="2:5" hidden="1">
      <c r="B562" s="1"/>
      <c r="C562" s="1"/>
      <c r="D562" s="1"/>
      <c r="E562" s="1"/>
    </row>
    <row r="563" spans="2:5" hidden="1">
      <c r="B563" s="1"/>
      <c r="C563" s="1"/>
      <c r="D563" s="1"/>
      <c r="E563" s="1"/>
    </row>
    <row r="564" spans="2:5" hidden="1">
      <c r="B564" s="1"/>
      <c r="C564" s="1"/>
      <c r="D564" s="1"/>
      <c r="E564" s="1"/>
    </row>
    <row r="565" spans="2:5" hidden="1">
      <c r="B565" s="1"/>
      <c r="C565" s="1"/>
      <c r="D565" s="1"/>
      <c r="E565" s="1"/>
    </row>
    <row r="566" spans="2:5" hidden="1">
      <c r="B566" s="1"/>
      <c r="C566" s="1"/>
      <c r="D566" s="1"/>
      <c r="E566" s="1"/>
    </row>
    <row r="567" spans="2:5" hidden="1">
      <c r="B567" s="1"/>
      <c r="C567" s="1"/>
      <c r="D567" s="1"/>
      <c r="E567" s="1"/>
    </row>
    <row r="568" spans="2:5" hidden="1">
      <c r="B568" s="1"/>
      <c r="C568" s="1"/>
      <c r="D568" s="1"/>
      <c r="E568" s="1"/>
    </row>
    <row r="569" spans="2:5" hidden="1">
      <c r="B569" s="1"/>
      <c r="C569" s="1"/>
      <c r="D569" s="1"/>
      <c r="E569" s="1"/>
    </row>
    <row r="570" spans="2:5" hidden="1">
      <c r="B570" s="1"/>
      <c r="C570" s="1"/>
      <c r="D570" s="1"/>
      <c r="E570" s="1"/>
    </row>
    <row r="571" spans="2:5" hidden="1">
      <c r="B571" s="1"/>
      <c r="C571" s="1"/>
      <c r="D571" s="1"/>
      <c r="E571" s="1"/>
    </row>
    <row r="572" spans="2:5" hidden="1">
      <c r="B572" s="1"/>
      <c r="C572" s="1"/>
      <c r="D572" s="1"/>
      <c r="E572" s="1"/>
    </row>
    <row r="573" spans="2:5" hidden="1">
      <c r="B573" s="1"/>
      <c r="C573" s="1"/>
      <c r="D573" s="1"/>
      <c r="E573" s="1"/>
    </row>
    <row r="574" spans="2:5" hidden="1">
      <c r="B574" s="1"/>
      <c r="C574" s="1"/>
      <c r="D574" s="1"/>
      <c r="E574" s="1"/>
    </row>
    <row r="575" spans="2:5" hidden="1">
      <c r="B575" s="1"/>
      <c r="C575" s="1"/>
      <c r="D575" s="1"/>
      <c r="E575" s="1"/>
    </row>
    <row r="576" spans="2:5" hidden="1">
      <c r="B576" s="1"/>
      <c r="C576" s="1"/>
      <c r="D576" s="1"/>
      <c r="E576" s="1"/>
    </row>
    <row r="577" spans="2:5" hidden="1">
      <c r="B577" s="1"/>
      <c r="C577" s="1"/>
      <c r="D577" s="1"/>
      <c r="E577" s="1"/>
    </row>
    <row r="578" spans="2:5" hidden="1">
      <c r="B578" s="1"/>
      <c r="C578" s="1"/>
      <c r="D578" s="1"/>
      <c r="E578" s="1"/>
    </row>
    <row r="579" spans="2:5" hidden="1">
      <c r="B579" s="1"/>
      <c r="C579" s="1"/>
      <c r="D579" s="1"/>
      <c r="E579" s="1"/>
    </row>
    <row r="580" spans="2:5" hidden="1">
      <c r="B580" s="1"/>
      <c r="C580" s="1"/>
      <c r="D580" s="1"/>
      <c r="E580" s="1"/>
    </row>
    <row r="581" spans="2:5" hidden="1">
      <c r="B581" s="1"/>
      <c r="C581" s="1"/>
      <c r="D581" s="1"/>
      <c r="E581" s="1"/>
    </row>
    <row r="582" spans="2:5" hidden="1">
      <c r="B582" s="1"/>
      <c r="C582" s="1"/>
      <c r="D582" s="1"/>
      <c r="E582" s="1"/>
    </row>
    <row r="583" spans="2:5" hidden="1">
      <c r="B583" s="1"/>
      <c r="C583" s="1"/>
      <c r="D583" s="1"/>
      <c r="E583" s="1"/>
    </row>
    <row r="584" spans="2:5" hidden="1">
      <c r="B584" s="1"/>
      <c r="C584" s="1"/>
      <c r="D584" s="1"/>
      <c r="E584" s="1"/>
    </row>
    <row r="585" spans="2:5" hidden="1">
      <c r="B585" s="1"/>
      <c r="C585" s="1"/>
      <c r="D585" s="1"/>
      <c r="E585" s="1"/>
    </row>
    <row r="586" spans="2:5" hidden="1">
      <c r="B586" s="1"/>
      <c r="C586" s="1"/>
      <c r="D586" s="1"/>
      <c r="E586" s="1"/>
    </row>
    <row r="587" spans="2:5" hidden="1">
      <c r="B587" s="1"/>
      <c r="C587" s="1"/>
      <c r="D587" s="1"/>
      <c r="E587" s="1"/>
    </row>
    <row r="588" spans="2:5" hidden="1">
      <c r="B588" s="1"/>
      <c r="C588" s="1"/>
      <c r="D588" s="1"/>
      <c r="E588" s="1"/>
    </row>
    <row r="589" spans="2:5" hidden="1">
      <c r="B589" s="1"/>
      <c r="C589" s="1"/>
      <c r="D589" s="1"/>
      <c r="E589" s="1"/>
    </row>
    <row r="590" spans="2:5" hidden="1">
      <c r="B590" s="1"/>
      <c r="C590" s="1"/>
      <c r="D590" s="1"/>
      <c r="E590" s="1"/>
    </row>
    <row r="591" spans="2:5" hidden="1">
      <c r="B591" s="1"/>
      <c r="C591" s="1"/>
      <c r="D591" s="1"/>
      <c r="E591" s="1"/>
    </row>
    <row r="592" spans="2:5" hidden="1">
      <c r="B592" s="1"/>
      <c r="C592" s="1"/>
      <c r="D592" s="1"/>
      <c r="E592" s="1"/>
    </row>
    <row r="593" spans="2:5" hidden="1">
      <c r="B593" s="1"/>
      <c r="C593" s="1"/>
      <c r="D593" s="1"/>
      <c r="E593" s="1"/>
    </row>
    <row r="594" spans="2:5" hidden="1">
      <c r="B594" s="1"/>
      <c r="C594" s="1"/>
      <c r="D594" s="1"/>
      <c r="E594" s="1"/>
    </row>
    <row r="595" spans="2:5" hidden="1">
      <c r="B595" s="1"/>
      <c r="C595" s="1"/>
      <c r="D595" s="1"/>
      <c r="E595" s="1"/>
    </row>
    <row r="596" spans="2:5" hidden="1">
      <c r="B596" s="1"/>
      <c r="C596" s="1"/>
      <c r="D596" s="1"/>
      <c r="E596" s="1"/>
    </row>
    <row r="597" spans="2:5" hidden="1">
      <c r="B597" s="1"/>
      <c r="C597" s="1"/>
      <c r="D597" s="1"/>
      <c r="E597" s="1"/>
    </row>
    <row r="598" spans="2:5" hidden="1">
      <c r="B598" s="1"/>
      <c r="C598" s="1"/>
      <c r="D598" s="1"/>
      <c r="E598" s="1"/>
    </row>
    <row r="599" spans="2:5" hidden="1">
      <c r="B599" s="1"/>
      <c r="C599" s="1"/>
      <c r="D599" s="1"/>
      <c r="E599" s="1"/>
    </row>
    <row r="600" spans="2:5" hidden="1">
      <c r="B600" s="1"/>
      <c r="C600" s="1"/>
      <c r="D600" s="1"/>
      <c r="E600" s="1"/>
    </row>
    <row r="601" spans="2:5" hidden="1">
      <c r="B601" s="1"/>
      <c r="C601" s="1"/>
      <c r="D601" s="1"/>
      <c r="E601" s="1"/>
    </row>
    <row r="602" spans="2:5" hidden="1">
      <c r="B602" s="1"/>
      <c r="C602" s="1"/>
      <c r="D602" s="1"/>
      <c r="E602" s="1"/>
    </row>
    <row r="603" spans="2:5" hidden="1">
      <c r="B603" s="1"/>
      <c r="C603" s="1"/>
      <c r="D603" s="1"/>
      <c r="E603" s="1"/>
    </row>
    <row r="604" spans="2:5" hidden="1">
      <c r="B604" s="1"/>
      <c r="C604" s="1"/>
      <c r="D604" s="1"/>
      <c r="E604" s="1"/>
    </row>
    <row r="605" spans="2:5" hidden="1">
      <c r="B605" s="1"/>
      <c r="C605" s="1"/>
      <c r="D605" s="1"/>
      <c r="E605" s="1"/>
    </row>
    <row r="606" spans="2:5" hidden="1">
      <c r="B606" s="1"/>
      <c r="C606" s="1"/>
      <c r="D606" s="1"/>
      <c r="E606" s="1"/>
    </row>
    <row r="607" spans="2:5" hidden="1">
      <c r="B607" s="1"/>
      <c r="C607" s="1"/>
      <c r="D607" s="1"/>
      <c r="E607" s="1"/>
    </row>
    <row r="608" spans="2:5" hidden="1">
      <c r="B608" s="1"/>
      <c r="C608" s="1"/>
      <c r="D608" s="1"/>
      <c r="E608" s="1"/>
    </row>
    <row r="609" spans="2:5" hidden="1">
      <c r="B609" s="1"/>
      <c r="C609" s="1"/>
      <c r="D609" s="1"/>
      <c r="E609" s="1"/>
    </row>
    <row r="610" spans="2:5" hidden="1">
      <c r="B610" s="1"/>
      <c r="C610" s="1"/>
      <c r="D610" s="1"/>
      <c r="E610" s="1"/>
    </row>
    <row r="611" spans="2:5" hidden="1">
      <c r="B611" s="1"/>
      <c r="C611" s="1"/>
      <c r="D611" s="1"/>
      <c r="E611" s="1"/>
    </row>
    <row r="612" spans="2:5" hidden="1">
      <c r="B612" s="1"/>
      <c r="C612" s="1"/>
      <c r="D612" s="1"/>
      <c r="E612" s="1"/>
    </row>
    <row r="613" spans="2:5" hidden="1">
      <c r="B613" s="1"/>
      <c r="C613" s="1"/>
      <c r="D613" s="1"/>
      <c r="E613" s="1"/>
    </row>
    <row r="614" spans="2:5" hidden="1">
      <c r="B614" s="1"/>
      <c r="C614" s="1"/>
      <c r="D614" s="1"/>
      <c r="E614" s="1"/>
    </row>
    <row r="615" spans="2:5" hidden="1">
      <c r="B615" s="1"/>
      <c r="C615" s="1"/>
      <c r="D615" s="1"/>
      <c r="E615" s="1"/>
    </row>
    <row r="616" spans="2:5" hidden="1">
      <c r="B616" s="1"/>
      <c r="C616" s="1"/>
      <c r="D616" s="1"/>
      <c r="E616" s="1"/>
    </row>
    <row r="617" spans="2:5" hidden="1">
      <c r="B617" s="1"/>
      <c r="C617" s="1"/>
      <c r="D617" s="1"/>
      <c r="E617" s="1"/>
    </row>
    <row r="618" spans="2:5" hidden="1">
      <c r="B618" s="1"/>
      <c r="C618" s="1"/>
      <c r="D618" s="1"/>
      <c r="E618" s="1"/>
    </row>
    <row r="619" spans="2:5" hidden="1">
      <c r="B619" s="1"/>
      <c r="C619" s="1"/>
      <c r="D619" s="1"/>
      <c r="E619" s="1"/>
    </row>
    <row r="620" spans="2:5" hidden="1">
      <c r="B620" s="1"/>
      <c r="C620" s="1"/>
      <c r="D620" s="1"/>
      <c r="E620" s="1"/>
    </row>
    <row r="621" spans="2:5" hidden="1">
      <c r="B621" s="1"/>
      <c r="C621" s="1"/>
      <c r="D621" s="1"/>
      <c r="E621" s="1"/>
    </row>
    <row r="622" spans="2:5" hidden="1">
      <c r="B622" s="1"/>
      <c r="C622" s="1"/>
      <c r="D622" s="1"/>
      <c r="E622" s="1"/>
    </row>
    <row r="623" spans="2:5" hidden="1">
      <c r="B623" s="1"/>
      <c r="C623" s="1"/>
      <c r="D623" s="1"/>
      <c r="E623" s="1"/>
    </row>
    <row r="624" spans="2:5" hidden="1">
      <c r="B624" s="1"/>
      <c r="C624" s="1"/>
      <c r="D624" s="1"/>
      <c r="E624" s="1"/>
    </row>
    <row r="625" spans="2:5" hidden="1">
      <c r="B625" s="1"/>
      <c r="C625" s="1"/>
      <c r="D625" s="1"/>
      <c r="E625" s="1"/>
    </row>
    <row r="626" spans="2:5" hidden="1">
      <c r="B626" s="1"/>
      <c r="C626" s="1"/>
      <c r="D626" s="1"/>
      <c r="E626" s="1"/>
    </row>
    <row r="627" spans="2:5" hidden="1">
      <c r="B627" s="1"/>
      <c r="C627" s="1"/>
      <c r="D627" s="1"/>
      <c r="E627" s="1"/>
    </row>
    <row r="628" spans="2:5" hidden="1">
      <c r="B628" s="1"/>
      <c r="C628" s="1"/>
      <c r="D628" s="1"/>
      <c r="E628" s="1"/>
    </row>
    <row r="629" spans="2:5" hidden="1">
      <c r="B629" s="1"/>
      <c r="C629" s="1"/>
      <c r="D629" s="1"/>
      <c r="E629" s="1"/>
    </row>
    <row r="630" spans="2:5" hidden="1">
      <c r="B630" s="1"/>
      <c r="C630" s="1"/>
      <c r="D630" s="1"/>
      <c r="E630" s="1"/>
    </row>
    <row r="631" spans="2:5" hidden="1">
      <c r="B631" s="1"/>
      <c r="C631" s="1"/>
      <c r="D631" s="1"/>
      <c r="E631" s="1"/>
    </row>
    <row r="632" spans="2:5" hidden="1">
      <c r="B632" s="1"/>
      <c r="C632" s="1"/>
      <c r="D632" s="1"/>
      <c r="E632" s="1"/>
    </row>
    <row r="633" spans="2:5" hidden="1">
      <c r="B633" s="1"/>
      <c r="C633" s="1"/>
      <c r="D633" s="1"/>
      <c r="E633" s="1"/>
    </row>
    <row r="634" spans="2:5" hidden="1">
      <c r="B634" s="1"/>
      <c r="C634" s="1"/>
      <c r="D634" s="1"/>
      <c r="E634" s="1"/>
    </row>
    <row r="635" spans="2:5" hidden="1">
      <c r="B635" s="1"/>
      <c r="C635" s="1"/>
      <c r="D635" s="1"/>
      <c r="E635" s="1"/>
    </row>
    <row r="636" spans="2:5" hidden="1">
      <c r="B636" s="1"/>
      <c r="C636" s="1"/>
      <c r="D636" s="1"/>
      <c r="E636" s="1"/>
    </row>
    <row r="637" spans="2:5" hidden="1">
      <c r="B637" s="1"/>
      <c r="C637" s="1"/>
      <c r="D637" s="1"/>
      <c r="E637" s="1"/>
    </row>
    <row r="638" spans="2:5" hidden="1">
      <c r="B638" s="1"/>
      <c r="C638" s="1"/>
      <c r="D638" s="1"/>
      <c r="E638" s="1"/>
    </row>
    <row r="639" spans="2:5" hidden="1">
      <c r="B639" s="1"/>
      <c r="C639" s="1"/>
      <c r="D639" s="1"/>
      <c r="E639" s="1"/>
    </row>
    <row r="640" spans="2:5" hidden="1">
      <c r="B640" s="1"/>
      <c r="C640" s="1"/>
      <c r="D640" s="1"/>
      <c r="E640" s="1"/>
    </row>
    <row r="641" spans="2:5" hidden="1">
      <c r="B641" s="1"/>
      <c r="C641" s="1"/>
      <c r="D641" s="1"/>
      <c r="E641" s="1"/>
    </row>
    <row r="642" spans="2:5" hidden="1">
      <c r="B642" s="1"/>
      <c r="C642" s="1"/>
      <c r="D642" s="1"/>
      <c r="E642" s="1"/>
    </row>
    <row r="643" spans="2:5" hidden="1">
      <c r="B643" s="1"/>
      <c r="C643" s="1"/>
      <c r="D643" s="1"/>
      <c r="E643" s="1"/>
    </row>
    <row r="644" spans="2:5" hidden="1">
      <c r="B644" s="1"/>
      <c r="C644" s="1"/>
      <c r="D644" s="1"/>
      <c r="E644" s="1"/>
    </row>
    <row r="645" spans="2:5" hidden="1">
      <c r="B645" s="1"/>
      <c r="C645" s="1"/>
      <c r="D645" s="1"/>
      <c r="E645" s="1"/>
    </row>
    <row r="646" spans="2:5" hidden="1">
      <c r="B646" s="1"/>
      <c r="C646" s="1"/>
      <c r="D646" s="1"/>
      <c r="E646" s="1"/>
    </row>
    <row r="647" spans="2:5" hidden="1">
      <c r="B647" s="1"/>
      <c r="C647" s="1"/>
      <c r="D647" s="1"/>
      <c r="E647" s="1"/>
    </row>
    <row r="648" spans="2:5" hidden="1">
      <c r="B648" s="1"/>
      <c r="C648" s="1"/>
      <c r="D648" s="1"/>
      <c r="E648" s="1"/>
    </row>
    <row r="649" spans="2:5" hidden="1">
      <c r="B649" s="1"/>
      <c r="C649" s="1"/>
      <c r="D649" s="1"/>
      <c r="E649" s="1"/>
    </row>
    <row r="650" spans="2:5" hidden="1">
      <c r="B650" s="1"/>
      <c r="C650" s="1"/>
      <c r="D650" s="1"/>
      <c r="E650" s="1"/>
    </row>
    <row r="651" spans="2:5" hidden="1">
      <c r="B651" s="1"/>
      <c r="C651" s="1"/>
      <c r="D651" s="1"/>
      <c r="E651" s="1"/>
    </row>
    <row r="652" spans="2:5" hidden="1">
      <c r="B652" s="1"/>
      <c r="C652" s="1"/>
      <c r="D652" s="1"/>
      <c r="E652" s="1"/>
    </row>
    <row r="653" spans="2:5" hidden="1">
      <c r="B653" s="1"/>
      <c r="C653" s="1"/>
      <c r="D653" s="1"/>
      <c r="E653" s="1"/>
    </row>
    <row r="654" spans="2:5" hidden="1">
      <c r="B654" s="1"/>
      <c r="C654" s="1"/>
      <c r="D654" s="1"/>
      <c r="E654" s="1"/>
    </row>
    <row r="655" spans="2:5" hidden="1">
      <c r="B655" s="1"/>
      <c r="C655" s="1"/>
      <c r="D655" s="1"/>
      <c r="E655" s="1"/>
    </row>
    <row r="656" spans="2:5" hidden="1">
      <c r="B656" s="1"/>
      <c r="C656" s="1"/>
      <c r="D656" s="1"/>
      <c r="E656" s="1"/>
    </row>
    <row r="657" spans="2:5" hidden="1">
      <c r="B657" s="1"/>
      <c r="C657" s="1"/>
      <c r="D657" s="1"/>
      <c r="E657" s="1"/>
    </row>
    <row r="658" spans="2:5" hidden="1">
      <c r="B658" s="1"/>
      <c r="C658" s="1"/>
      <c r="D658" s="1"/>
      <c r="E658" s="1"/>
    </row>
    <row r="659" spans="2:5" hidden="1">
      <c r="B659" s="1"/>
      <c r="C659" s="1"/>
      <c r="D659" s="1"/>
      <c r="E659" s="1"/>
    </row>
    <row r="660" spans="2:5" hidden="1">
      <c r="B660" s="1"/>
      <c r="C660" s="1"/>
      <c r="D660" s="1"/>
      <c r="E660" s="1"/>
    </row>
    <row r="661" spans="2:5" hidden="1">
      <c r="B661" s="1"/>
      <c r="C661" s="1"/>
      <c r="D661" s="1"/>
      <c r="E661" s="1"/>
    </row>
    <row r="662" spans="2:5" hidden="1">
      <c r="B662" s="1"/>
      <c r="C662" s="1"/>
      <c r="D662" s="1"/>
      <c r="E662" s="1"/>
    </row>
    <row r="663" spans="2:5" hidden="1">
      <c r="B663" s="1"/>
      <c r="C663" s="1"/>
      <c r="D663" s="1"/>
      <c r="E663" s="1"/>
    </row>
    <row r="664" spans="2:5" hidden="1">
      <c r="B664" s="1"/>
      <c r="C664" s="1"/>
      <c r="D664" s="1"/>
      <c r="E664" s="1"/>
    </row>
    <row r="665" spans="2:5" hidden="1">
      <c r="B665" s="1"/>
      <c r="C665" s="1"/>
      <c r="D665" s="1"/>
      <c r="E665" s="1"/>
    </row>
    <row r="666" spans="2:5" hidden="1">
      <c r="B666" s="1"/>
      <c r="C666" s="1"/>
      <c r="D666" s="1"/>
      <c r="E666" s="1"/>
    </row>
    <row r="667" spans="2:5" hidden="1">
      <c r="B667" s="1"/>
      <c r="C667" s="1"/>
      <c r="D667" s="1"/>
      <c r="E667" s="1"/>
    </row>
    <row r="668" spans="2:5" hidden="1">
      <c r="B668" s="1"/>
      <c r="C668" s="1"/>
      <c r="D668" s="1"/>
      <c r="E668" s="1"/>
    </row>
    <row r="669" spans="2:5" hidden="1">
      <c r="B669" s="1"/>
      <c r="C669" s="1"/>
      <c r="D669" s="1"/>
      <c r="E669" s="1"/>
    </row>
    <row r="670" spans="2:5" hidden="1">
      <c r="B670" s="1"/>
      <c r="C670" s="1"/>
      <c r="D670" s="1"/>
      <c r="E670" s="1"/>
    </row>
    <row r="671" spans="2:5" hidden="1">
      <c r="B671" s="1"/>
      <c r="C671" s="1"/>
      <c r="D671" s="1"/>
      <c r="E671" s="1"/>
    </row>
    <row r="672" spans="2:5" hidden="1">
      <c r="B672" s="1"/>
      <c r="C672" s="1"/>
      <c r="D672" s="1"/>
      <c r="E672" s="1"/>
    </row>
    <row r="673" spans="2:5" hidden="1">
      <c r="B673" s="1"/>
      <c r="C673" s="1"/>
      <c r="D673" s="1"/>
      <c r="E673" s="1"/>
    </row>
    <row r="674" spans="2:5" hidden="1">
      <c r="B674" s="1"/>
      <c r="C674" s="1"/>
      <c r="D674" s="1"/>
      <c r="E674" s="1"/>
    </row>
    <row r="675" spans="2:5" hidden="1">
      <c r="B675" s="1"/>
      <c r="C675" s="1"/>
      <c r="D675" s="1"/>
      <c r="E675" s="1"/>
    </row>
    <row r="676" spans="2:5" hidden="1">
      <c r="B676" s="1"/>
      <c r="C676" s="1"/>
      <c r="D676" s="1"/>
      <c r="E676" s="1"/>
    </row>
    <row r="677" spans="2:5" hidden="1">
      <c r="B677" s="1"/>
      <c r="C677" s="1"/>
      <c r="D677" s="1"/>
      <c r="E677" s="1"/>
    </row>
    <row r="678" spans="2:5" hidden="1">
      <c r="B678" s="1"/>
      <c r="C678" s="1"/>
      <c r="D678" s="1"/>
      <c r="E678" s="1"/>
    </row>
    <row r="679" spans="2:5" hidden="1">
      <c r="B679" s="1"/>
      <c r="C679" s="1"/>
      <c r="D679" s="1"/>
      <c r="E679" s="1"/>
    </row>
    <row r="680" spans="2:5" hidden="1">
      <c r="B680" s="1"/>
      <c r="C680" s="1"/>
      <c r="D680" s="1"/>
      <c r="E680" s="1"/>
    </row>
    <row r="681" spans="2:5" hidden="1">
      <c r="B681" s="1"/>
      <c r="C681" s="1"/>
      <c r="D681" s="1"/>
      <c r="E681" s="1"/>
    </row>
    <row r="682" spans="2:5" hidden="1">
      <c r="B682" s="1"/>
      <c r="C682" s="1"/>
      <c r="D682" s="1"/>
      <c r="E682" s="1"/>
    </row>
    <row r="683" spans="2:5" hidden="1">
      <c r="B683" s="1"/>
      <c r="C683" s="1"/>
      <c r="D683" s="1"/>
      <c r="E683" s="1"/>
    </row>
    <row r="684" spans="2:5" hidden="1">
      <c r="B684" s="1"/>
      <c r="C684" s="1"/>
      <c r="D684" s="1"/>
      <c r="E684" s="1"/>
    </row>
    <row r="685" spans="2:5" hidden="1">
      <c r="B685" s="1"/>
      <c r="C685" s="1"/>
      <c r="D685" s="1"/>
      <c r="E685" s="1"/>
    </row>
    <row r="686" spans="2:5" hidden="1">
      <c r="B686" s="1"/>
      <c r="C686" s="1"/>
      <c r="D686" s="1"/>
      <c r="E686" s="1"/>
    </row>
    <row r="687" spans="2:5" hidden="1">
      <c r="B687" s="1"/>
      <c r="C687" s="1"/>
      <c r="D687" s="1"/>
      <c r="E687" s="1"/>
    </row>
    <row r="688" spans="2:5" hidden="1">
      <c r="B688" s="1"/>
      <c r="C688" s="1"/>
      <c r="D688" s="1"/>
      <c r="E688" s="1"/>
    </row>
    <row r="689" spans="2:5" hidden="1">
      <c r="B689" s="1"/>
      <c r="C689" s="1"/>
      <c r="D689" s="1"/>
      <c r="E689" s="1"/>
    </row>
    <row r="690" spans="2:5" hidden="1">
      <c r="B690" s="1"/>
      <c r="C690" s="1"/>
      <c r="D690" s="1"/>
      <c r="E690" s="1"/>
    </row>
    <row r="691" spans="2:5" hidden="1">
      <c r="B691" s="1"/>
      <c r="C691" s="1"/>
      <c r="D691" s="1"/>
      <c r="E691" s="1"/>
    </row>
    <row r="692" spans="2:5" hidden="1">
      <c r="B692" s="1"/>
      <c r="C692" s="1"/>
      <c r="D692" s="1"/>
      <c r="E692" s="1"/>
    </row>
    <row r="693" spans="2:5" hidden="1">
      <c r="B693" s="1"/>
      <c r="C693" s="1"/>
      <c r="D693" s="1"/>
      <c r="E693" s="1"/>
    </row>
    <row r="694" spans="2:5" hidden="1">
      <c r="B694" s="1"/>
      <c r="C694" s="1"/>
      <c r="D694" s="1"/>
      <c r="E694" s="1"/>
    </row>
    <row r="695" spans="2:5" hidden="1">
      <c r="B695" s="1"/>
      <c r="C695" s="1"/>
      <c r="D695" s="1"/>
      <c r="E695" s="1"/>
    </row>
    <row r="696" spans="2:5" hidden="1">
      <c r="B696" s="1"/>
      <c r="C696" s="1"/>
      <c r="D696" s="1"/>
      <c r="E696" s="1"/>
    </row>
    <row r="697" spans="2:5" hidden="1">
      <c r="B697" s="1"/>
      <c r="C697" s="1"/>
      <c r="D697" s="1"/>
      <c r="E697" s="1"/>
    </row>
    <row r="698" spans="2:5" hidden="1">
      <c r="B698" s="1"/>
      <c r="C698" s="1"/>
      <c r="D698" s="1"/>
      <c r="E698" s="1"/>
    </row>
    <row r="699" spans="2:5" hidden="1">
      <c r="B699" s="1"/>
      <c r="C699" s="1"/>
      <c r="D699" s="1"/>
      <c r="E699" s="1"/>
    </row>
    <row r="700" spans="2:5" hidden="1">
      <c r="B700" s="1"/>
      <c r="C700" s="1"/>
      <c r="D700" s="1"/>
      <c r="E700" s="1"/>
    </row>
    <row r="701" spans="2:5" hidden="1">
      <c r="B701" s="1"/>
      <c r="C701" s="1"/>
      <c r="D701" s="1"/>
      <c r="E701" s="1"/>
    </row>
    <row r="702" spans="2:5" hidden="1">
      <c r="B702" s="1"/>
      <c r="C702" s="1"/>
      <c r="D702" s="1"/>
      <c r="E702" s="1"/>
    </row>
    <row r="703" spans="2:5" hidden="1">
      <c r="B703" s="1"/>
      <c r="C703" s="1"/>
      <c r="D703" s="1"/>
      <c r="E703" s="1"/>
    </row>
    <row r="704" spans="2:5" hidden="1">
      <c r="B704" s="1"/>
      <c r="C704" s="1"/>
      <c r="D704" s="1"/>
      <c r="E704" s="1"/>
    </row>
    <row r="705" spans="2:5" hidden="1">
      <c r="B705" s="1"/>
      <c r="C705" s="1"/>
      <c r="D705" s="1"/>
      <c r="E705" s="1"/>
    </row>
    <row r="706" spans="2:5" hidden="1">
      <c r="B706" s="1"/>
      <c r="C706" s="1"/>
      <c r="D706" s="1"/>
      <c r="E706" s="1"/>
    </row>
    <row r="707" spans="2:5" hidden="1">
      <c r="B707" s="1"/>
      <c r="C707" s="1"/>
      <c r="D707" s="1"/>
      <c r="E707" s="1"/>
    </row>
    <row r="708" spans="2:5" hidden="1">
      <c r="B708" s="1"/>
      <c r="C708" s="1"/>
      <c r="D708" s="1"/>
      <c r="E708" s="1"/>
    </row>
    <row r="709" spans="2:5" hidden="1">
      <c r="B709" s="1"/>
      <c r="C709" s="1"/>
      <c r="D709" s="1"/>
      <c r="E709" s="1"/>
    </row>
    <row r="710" spans="2:5" hidden="1">
      <c r="B710" s="1"/>
      <c r="C710" s="1"/>
      <c r="D710" s="1"/>
      <c r="E710" s="1"/>
    </row>
    <row r="711" spans="2:5" hidden="1">
      <c r="B711" s="1"/>
      <c r="C711" s="1"/>
      <c r="D711" s="1"/>
      <c r="E711" s="1"/>
    </row>
    <row r="712" spans="2:5" hidden="1">
      <c r="B712" s="1"/>
      <c r="C712" s="1"/>
      <c r="D712" s="1"/>
      <c r="E712" s="1"/>
    </row>
    <row r="713" spans="2:5" hidden="1">
      <c r="B713" s="1"/>
      <c r="C713" s="1"/>
      <c r="D713" s="1"/>
      <c r="E713" s="1"/>
    </row>
    <row r="714" spans="2:5" hidden="1">
      <c r="B714" s="1"/>
      <c r="C714" s="1"/>
      <c r="D714" s="1"/>
      <c r="E714" s="1"/>
    </row>
    <row r="715" spans="2:5" hidden="1">
      <c r="B715" s="1"/>
      <c r="C715" s="1"/>
      <c r="D715" s="1"/>
      <c r="E715" s="1"/>
    </row>
    <row r="716" spans="2:5" hidden="1">
      <c r="B716" s="1"/>
      <c r="C716" s="1"/>
      <c r="D716" s="1"/>
      <c r="E716" s="1"/>
    </row>
    <row r="717" spans="2:5" hidden="1">
      <c r="B717" s="1"/>
      <c r="C717" s="1"/>
      <c r="D717" s="1"/>
      <c r="E717" s="1"/>
    </row>
    <row r="718" spans="2:5" hidden="1">
      <c r="B718" s="1"/>
      <c r="C718" s="1"/>
      <c r="D718" s="1"/>
      <c r="E718" s="1"/>
    </row>
    <row r="719" spans="2:5" hidden="1">
      <c r="B719" s="1"/>
      <c r="C719" s="1"/>
      <c r="D719" s="1"/>
      <c r="E719" s="1"/>
    </row>
    <row r="720" spans="2:5" hidden="1">
      <c r="B720" s="1"/>
      <c r="C720" s="1"/>
      <c r="D720" s="1"/>
      <c r="E720" s="1"/>
    </row>
    <row r="721" spans="2:5" hidden="1">
      <c r="B721" s="1"/>
      <c r="C721" s="1"/>
      <c r="D721" s="1"/>
      <c r="E721" s="1"/>
    </row>
    <row r="722" spans="2:5" hidden="1">
      <c r="B722" s="1"/>
      <c r="C722" s="1"/>
      <c r="D722" s="1"/>
      <c r="E722" s="1"/>
    </row>
    <row r="723" spans="2:5" hidden="1">
      <c r="B723" s="1"/>
      <c r="C723" s="1"/>
      <c r="D723" s="1"/>
      <c r="E723" s="1"/>
    </row>
    <row r="724" spans="2:5" hidden="1">
      <c r="B724" s="1"/>
      <c r="C724" s="1"/>
      <c r="D724" s="1"/>
      <c r="E724" s="1"/>
    </row>
    <row r="725" spans="2:5" hidden="1">
      <c r="B725" s="1"/>
      <c r="C725" s="1"/>
      <c r="D725" s="1"/>
      <c r="E725" s="1"/>
    </row>
    <row r="726" spans="2:5" hidden="1">
      <c r="B726" s="1"/>
      <c r="C726" s="1"/>
      <c r="D726" s="1"/>
      <c r="E726" s="1"/>
    </row>
    <row r="727" spans="2:5" hidden="1">
      <c r="B727" s="1"/>
      <c r="C727" s="1"/>
      <c r="D727" s="1"/>
      <c r="E727" s="1"/>
    </row>
    <row r="728" spans="2:5" hidden="1">
      <c r="B728" s="1"/>
      <c r="C728" s="1"/>
      <c r="D728" s="1"/>
      <c r="E728" s="1"/>
    </row>
    <row r="729" spans="2:5" hidden="1">
      <c r="B729" s="1"/>
      <c r="C729" s="1"/>
      <c r="D729" s="1"/>
      <c r="E729" s="1"/>
    </row>
    <row r="730" spans="2:5" hidden="1">
      <c r="B730" s="1"/>
      <c r="C730" s="1"/>
      <c r="D730" s="1"/>
      <c r="E730" s="1"/>
    </row>
    <row r="731" spans="2:5" hidden="1">
      <c r="B731" s="1"/>
      <c r="C731" s="1"/>
      <c r="D731" s="1"/>
      <c r="E731" s="1"/>
    </row>
    <row r="732" spans="2:5" hidden="1">
      <c r="B732" s="1"/>
      <c r="C732" s="1"/>
      <c r="D732" s="1"/>
      <c r="E732" s="1"/>
    </row>
    <row r="733" spans="2:5" hidden="1">
      <c r="B733" s="1"/>
      <c r="C733" s="1"/>
      <c r="D733" s="1"/>
      <c r="E733" s="1"/>
    </row>
    <row r="734" spans="2:5" hidden="1">
      <c r="B734" s="1"/>
      <c r="C734" s="1"/>
      <c r="D734" s="1"/>
      <c r="E734" s="1"/>
    </row>
    <row r="735" spans="2:5" hidden="1">
      <c r="B735" s="1"/>
      <c r="C735" s="1"/>
      <c r="D735" s="1"/>
      <c r="E735" s="1"/>
    </row>
    <row r="736" spans="2:5" hidden="1">
      <c r="B736" s="1"/>
      <c r="C736" s="1"/>
      <c r="D736" s="1"/>
      <c r="E736" s="1"/>
    </row>
    <row r="737" spans="2:5" hidden="1">
      <c r="B737" s="1"/>
      <c r="C737" s="1"/>
      <c r="D737" s="1"/>
      <c r="E737" s="1"/>
    </row>
    <row r="738" spans="2:5" hidden="1">
      <c r="B738" s="1"/>
      <c r="C738" s="1"/>
      <c r="D738" s="1"/>
      <c r="E738" s="1"/>
    </row>
    <row r="739" spans="2:5" hidden="1">
      <c r="B739" s="1"/>
      <c r="C739" s="1"/>
      <c r="D739" s="1"/>
      <c r="E739" s="1"/>
    </row>
    <row r="740" spans="2:5" hidden="1">
      <c r="B740" s="1"/>
      <c r="C740" s="1"/>
      <c r="D740" s="1"/>
      <c r="E740" s="1"/>
    </row>
    <row r="741" spans="2:5" hidden="1">
      <c r="B741" s="1"/>
      <c r="C741" s="1"/>
      <c r="D741" s="1"/>
      <c r="E741" s="1"/>
    </row>
    <row r="742" spans="2:5" hidden="1">
      <c r="B742" s="1"/>
      <c r="C742" s="1"/>
      <c r="D742" s="1"/>
      <c r="E742" s="1"/>
    </row>
    <row r="743" spans="2:5" hidden="1">
      <c r="B743" s="1"/>
      <c r="C743" s="1"/>
      <c r="D743" s="1"/>
      <c r="E743" s="1"/>
    </row>
    <row r="744" spans="2:5" hidden="1">
      <c r="B744" s="1"/>
      <c r="C744" s="1"/>
      <c r="D744" s="1"/>
      <c r="E744" s="1"/>
    </row>
    <row r="745" spans="2:5" hidden="1">
      <c r="B745" s="1"/>
      <c r="C745" s="1"/>
      <c r="D745" s="1"/>
      <c r="E745" s="1"/>
    </row>
    <row r="746" spans="2:5" hidden="1">
      <c r="B746" s="1"/>
      <c r="C746" s="1"/>
      <c r="D746" s="1"/>
      <c r="E746" s="1"/>
    </row>
    <row r="747" spans="2:5" hidden="1">
      <c r="B747" s="1"/>
      <c r="C747" s="1"/>
      <c r="D747" s="1"/>
      <c r="E747" s="1"/>
    </row>
    <row r="748" spans="2:5" hidden="1">
      <c r="B748" s="1"/>
      <c r="C748" s="1"/>
      <c r="D748" s="1"/>
      <c r="E748" s="1"/>
    </row>
    <row r="749" spans="2:5" hidden="1">
      <c r="B749" s="1"/>
      <c r="C749" s="1"/>
      <c r="D749" s="1"/>
      <c r="E749" s="1"/>
    </row>
    <row r="750" spans="2:5" hidden="1">
      <c r="B750" s="1"/>
      <c r="C750" s="1"/>
      <c r="D750" s="1"/>
      <c r="E750" s="1"/>
    </row>
    <row r="751" spans="2:5" hidden="1">
      <c r="B751" s="1"/>
      <c r="C751" s="1"/>
      <c r="D751" s="1"/>
      <c r="E751" s="1"/>
    </row>
    <row r="752" spans="2:5" hidden="1">
      <c r="B752" s="1"/>
      <c r="C752" s="1"/>
      <c r="D752" s="1"/>
      <c r="E752" s="1"/>
    </row>
    <row r="753" spans="2:5" hidden="1">
      <c r="B753" s="1"/>
      <c r="C753" s="1"/>
      <c r="D753" s="1"/>
      <c r="E753" s="1"/>
    </row>
    <row r="754" spans="2:5" hidden="1">
      <c r="B754" s="1"/>
      <c r="C754" s="1"/>
      <c r="D754" s="1"/>
      <c r="E754" s="1"/>
    </row>
    <row r="755" spans="2:5" hidden="1">
      <c r="B755" s="1"/>
      <c r="C755" s="1"/>
      <c r="D755" s="1"/>
      <c r="E755" s="1"/>
    </row>
    <row r="756" spans="2:5" hidden="1">
      <c r="B756" s="1"/>
      <c r="C756" s="1"/>
      <c r="D756" s="1"/>
      <c r="E756" s="1"/>
    </row>
    <row r="757" spans="2:5" hidden="1">
      <c r="B757" s="1"/>
      <c r="C757" s="1"/>
      <c r="D757" s="1"/>
      <c r="E757" s="1"/>
    </row>
    <row r="758" spans="2:5" hidden="1">
      <c r="B758" s="1"/>
      <c r="C758" s="1"/>
      <c r="D758" s="1"/>
      <c r="E758" s="1"/>
    </row>
    <row r="759" spans="2:5" hidden="1">
      <c r="B759" s="1"/>
      <c r="C759" s="1"/>
      <c r="D759" s="1"/>
      <c r="E759" s="1"/>
    </row>
    <row r="760" spans="2:5" hidden="1">
      <c r="B760" s="1"/>
      <c r="C760" s="1"/>
      <c r="D760" s="1"/>
      <c r="E760" s="1"/>
    </row>
    <row r="761" spans="2:5" hidden="1">
      <c r="B761" s="1"/>
      <c r="C761" s="1"/>
      <c r="D761" s="1"/>
      <c r="E761" s="1"/>
    </row>
    <row r="762" spans="2:5" hidden="1">
      <c r="B762" s="1"/>
      <c r="C762" s="1"/>
      <c r="D762" s="1"/>
      <c r="E762" s="1"/>
    </row>
    <row r="763" spans="2:5" hidden="1">
      <c r="B763" s="1"/>
      <c r="C763" s="1"/>
      <c r="D763" s="1"/>
      <c r="E763" s="1"/>
    </row>
    <row r="764" spans="2:5" hidden="1">
      <c r="B764" s="1"/>
      <c r="C764" s="1"/>
      <c r="D764" s="1"/>
      <c r="E764" s="1"/>
    </row>
    <row r="765" spans="2:5" hidden="1">
      <c r="B765" s="1"/>
      <c r="C765" s="1"/>
      <c r="D765" s="1"/>
      <c r="E765" s="1"/>
    </row>
    <row r="766" spans="2:5" hidden="1">
      <c r="B766" s="1"/>
      <c r="C766" s="1"/>
      <c r="D766" s="1"/>
      <c r="E766" s="1"/>
    </row>
    <row r="767" spans="2:5" hidden="1">
      <c r="B767" s="1"/>
      <c r="C767" s="1"/>
      <c r="D767" s="1"/>
      <c r="E767" s="1"/>
    </row>
    <row r="768" spans="2:5" hidden="1">
      <c r="B768" s="1"/>
      <c r="C768" s="1"/>
      <c r="D768" s="1"/>
      <c r="E768" s="1"/>
    </row>
    <row r="769" spans="2:5" hidden="1">
      <c r="B769" s="1"/>
      <c r="C769" s="1"/>
      <c r="D769" s="1"/>
      <c r="E769" s="1"/>
    </row>
    <row r="770" spans="2:5" hidden="1">
      <c r="B770" s="1"/>
      <c r="C770" s="1"/>
      <c r="D770" s="1"/>
      <c r="E770" s="1"/>
    </row>
    <row r="771" spans="2:5" hidden="1">
      <c r="B771" s="1"/>
      <c r="C771" s="1"/>
      <c r="D771" s="1"/>
      <c r="E771" s="1"/>
    </row>
    <row r="772" spans="2:5" hidden="1">
      <c r="B772" s="1"/>
      <c r="C772" s="1"/>
      <c r="D772" s="1"/>
      <c r="E772" s="1"/>
    </row>
    <row r="773" spans="2:5" hidden="1">
      <c r="B773" s="1"/>
      <c r="C773" s="1"/>
      <c r="D773" s="1"/>
      <c r="E773" s="1"/>
    </row>
    <row r="774" spans="2:5" hidden="1">
      <c r="B774" s="1"/>
      <c r="C774" s="1"/>
      <c r="D774" s="1"/>
      <c r="E774" s="1"/>
    </row>
    <row r="775" spans="2:5" hidden="1">
      <c r="B775" s="1"/>
      <c r="C775" s="1"/>
      <c r="D775" s="1"/>
      <c r="E775" s="1"/>
    </row>
    <row r="776" spans="2:5" hidden="1">
      <c r="B776" s="1"/>
      <c r="C776" s="1"/>
      <c r="D776" s="1"/>
      <c r="E776" s="1"/>
    </row>
    <row r="777" spans="2:5" hidden="1">
      <c r="B777" s="1"/>
      <c r="C777" s="1"/>
      <c r="D777" s="1"/>
      <c r="E777" s="1"/>
    </row>
    <row r="778" spans="2:5" hidden="1">
      <c r="B778" s="1"/>
      <c r="C778" s="1"/>
      <c r="D778" s="1"/>
      <c r="E778" s="1"/>
    </row>
    <row r="779" spans="2:5" hidden="1">
      <c r="B779" s="1"/>
      <c r="C779" s="1"/>
      <c r="D779" s="1"/>
      <c r="E779" s="1"/>
    </row>
    <row r="780" spans="2:5" hidden="1">
      <c r="B780" s="1"/>
      <c r="C780" s="1"/>
      <c r="D780" s="1"/>
      <c r="E780" s="1"/>
    </row>
    <row r="781" spans="2:5" hidden="1">
      <c r="B781" s="1"/>
      <c r="C781" s="1"/>
      <c r="D781" s="1"/>
      <c r="E781" s="1"/>
    </row>
    <row r="782" spans="2:5" hidden="1">
      <c r="B782" s="1"/>
      <c r="C782" s="1"/>
      <c r="D782" s="1"/>
      <c r="E782" s="1"/>
    </row>
    <row r="783" spans="2:5" hidden="1">
      <c r="B783" s="1"/>
      <c r="C783" s="1"/>
      <c r="D783" s="1"/>
      <c r="E783" s="1"/>
    </row>
    <row r="784" spans="2:5" hidden="1">
      <c r="B784" s="1"/>
      <c r="C784" s="1"/>
      <c r="D784" s="1"/>
      <c r="E784" s="1"/>
    </row>
    <row r="785" spans="1:5" hidden="1">
      <c r="B785" s="1"/>
      <c r="C785" s="1"/>
      <c r="D785" s="1"/>
      <c r="E785" s="1"/>
    </row>
    <row r="786" spans="1:5" hidden="1">
      <c r="B786" s="1"/>
      <c r="C786" s="1"/>
      <c r="D786" s="1"/>
      <c r="E786" s="1"/>
    </row>
    <row r="787" spans="1:5" hidden="1">
      <c r="B787" s="1"/>
      <c r="C787" s="1"/>
      <c r="D787" s="1"/>
      <c r="E787" s="1"/>
    </row>
    <row r="788" spans="1:5" hidden="1">
      <c r="B788" s="1"/>
      <c r="C788" s="1"/>
      <c r="D788" s="1"/>
      <c r="E788" s="1"/>
    </row>
    <row r="789" spans="1:5" hidden="1">
      <c r="B789" s="1"/>
      <c r="C789" s="1"/>
      <c r="D789" s="1"/>
      <c r="E789" s="1"/>
    </row>
    <row r="790" spans="1:5" hidden="1">
      <c r="B790" s="1"/>
      <c r="C790" s="1"/>
      <c r="D790" s="1"/>
      <c r="E790" s="1"/>
    </row>
    <row r="791" spans="1:5" hidden="1">
      <c r="B791" s="1"/>
      <c r="C791" s="1"/>
      <c r="D791" s="1"/>
      <c r="E791" s="1"/>
    </row>
    <row r="792" spans="1:5" hidden="1">
      <c r="B792" s="1"/>
      <c r="C792" s="1"/>
      <c r="D792" s="1"/>
      <c r="E792" s="1"/>
    </row>
    <row r="793" spans="1:5" hidden="1">
      <c r="B793" s="1"/>
      <c r="C793" s="1"/>
      <c r="D793" s="1"/>
      <c r="E793" s="1"/>
    </row>
    <row r="794" spans="1:5" hidden="1">
      <c r="A794" s="31"/>
      <c r="B794" s="1"/>
      <c r="C794" s="1"/>
      <c r="D794" s="1"/>
      <c r="E794" s="1"/>
    </row>
    <row r="795" spans="1:5" hidden="1">
      <c r="A795" s="31"/>
      <c r="B795" s="1"/>
      <c r="C795" s="1"/>
      <c r="D795" s="1"/>
      <c r="E795" s="1"/>
    </row>
    <row r="796" spans="1:5" hidden="1">
      <c r="A796" s="3"/>
      <c r="B796" s="1"/>
      <c r="C796" s="1"/>
      <c r="D796" s="1"/>
      <c r="E796" s="1"/>
    </row>
    <row r="797" spans="1:5" hidden="1">
      <c r="B797" s="1"/>
      <c r="C797" s="1"/>
      <c r="D797" s="1"/>
      <c r="E797" s="1"/>
    </row>
    <row r="798" spans="1:5" hidden="1">
      <c r="B798" s="1"/>
      <c r="C798" s="1"/>
      <c r="D798" s="1"/>
      <c r="E798" s="1"/>
    </row>
    <row r="799" spans="1:5" hidden="1">
      <c r="B799" s="1"/>
      <c r="C799" s="1"/>
      <c r="D799" s="1"/>
      <c r="E799" s="1"/>
    </row>
    <row r="800" spans="1:5" hidden="1">
      <c r="B800" s="1"/>
      <c r="C800" s="1"/>
      <c r="D800" s="1"/>
      <c r="E800" s="1"/>
    </row>
    <row r="801" spans="2:5" hidden="1">
      <c r="B801" s="1"/>
      <c r="C801" s="1"/>
      <c r="D801" s="1"/>
      <c r="E801" s="1"/>
    </row>
    <row r="802" spans="2:5" hidden="1">
      <c r="B802" s="1"/>
      <c r="C802" s="1"/>
      <c r="D802" s="1"/>
      <c r="E802" s="1"/>
    </row>
    <row r="803" spans="2:5" hidden="1">
      <c r="B803" s="1"/>
      <c r="C803" s="1"/>
      <c r="D803" s="1"/>
      <c r="E803" s="1"/>
    </row>
    <row r="804" spans="2:5" hidden="1">
      <c r="B804" s="1"/>
      <c r="C804" s="1"/>
      <c r="D804" s="1"/>
      <c r="E804" s="1"/>
    </row>
    <row r="805" spans="2:5" hidden="1">
      <c r="B805" s="1"/>
      <c r="C805" s="1"/>
      <c r="D805" s="1"/>
      <c r="E805" s="1"/>
    </row>
    <row r="806" spans="2:5" hidden="1">
      <c r="B806" s="1"/>
      <c r="C806" s="1"/>
      <c r="D806" s="1"/>
      <c r="E806" s="1"/>
    </row>
    <row r="807" spans="2:5" hidden="1">
      <c r="B807" s="1"/>
      <c r="C807" s="1"/>
      <c r="D807" s="1"/>
      <c r="E807" s="1"/>
    </row>
    <row r="808" spans="2:5" hidden="1">
      <c r="B808" s="1"/>
      <c r="C808" s="1"/>
      <c r="D808" s="1"/>
      <c r="E808" s="1"/>
    </row>
    <row r="809" spans="2:5" hidden="1">
      <c r="B809" s="1"/>
      <c r="C809" s="1"/>
      <c r="D809" s="1"/>
      <c r="E809" s="1"/>
    </row>
    <row r="810" spans="2:5" hidden="1">
      <c r="B810" s="1"/>
      <c r="C810" s="1"/>
      <c r="D810" s="1"/>
      <c r="E810" s="1"/>
    </row>
    <row r="811" spans="2:5" hidden="1">
      <c r="B811" s="1"/>
      <c r="C811" s="1"/>
      <c r="D811" s="1"/>
      <c r="E811" s="1"/>
    </row>
    <row r="812" spans="2:5" hidden="1">
      <c r="B812" s="1"/>
      <c r="C812" s="1"/>
      <c r="D812" s="1"/>
      <c r="E812" s="1"/>
    </row>
    <row r="813" spans="2:5" hidden="1">
      <c r="B813" s="1"/>
      <c r="C813" s="1"/>
      <c r="D813" s="1"/>
      <c r="E813" s="1"/>
    </row>
    <row r="814" spans="2:5" hidden="1">
      <c r="B814" s="1"/>
      <c r="C814" s="1"/>
      <c r="D814" s="1"/>
      <c r="E814" s="1"/>
    </row>
    <row r="815" spans="2:5" hidden="1">
      <c r="B815" s="1"/>
      <c r="C815" s="1"/>
      <c r="D815" s="1"/>
      <c r="E815" s="1"/>
    </row>
    <row r="816" spans="2:5" hidden="1">
      <c r="B816" s="1"/>
      <c r="C816" s="1"/>
      <c r="D816" s="1"/>
      <c r="E816" s="1"/>
    </row>
    <row r="817" spans="2:5" hidden="1">
      <c r="B817" s="1"/>
      <c r="C817" s="1"/>
      <c r="D817" s="1"/>
      <c r="E817" s="1"/>
    </row>
    <row r="818" spans="2:5" hidden="1">
      <c r="B818" s="1"/>
      <c r="C818" s="1"/>
      <c r="D818" s="1"/>
      <c r="E818" s="1"/>
    </row>
    <row r="819" spans="2:5" hidden="1">
      <c r="B819" s="1"/>
      <c r="C819" s="1"/>
      <c r="D819" s="1"/>
      <c r="E819" s="1"/>
    </row>
    <row r="820" spans="2:5" hidden="1">
      <c r="B820" s="1"/>
      <c r="C820" s="1"/>
      <c r="D820" s="1"/>
      <c r="E820" s="1"/>
    </row>
    <row r="821" spans="2:5" hidden="1">
      <c r="B821" s="1"/>
      <c r="C821" s="1"/>
      <c r="D821" s="1"/>
      <c r="E821" s="1"/>
    </row>
    <row r="822" spans="2:5" hidden="1">
      <c r="B822" s="1"/>
      <c r="C822" s="1"/>
      <c r="D822" s="1"/>
      <c r="E822" s="1"/>
    </row>
    <row r="823" spans="2:5" hidden="1">
      <c r="B823" s="1"/>
      <c r="C823" s="1"/>
      <c r="D823" s="1"/>
      <c r="E823" s="1"/>
    </row>
    <row r="824" spans="2:5" hidden="1">
      <c r="B824" s="1"/>
      <c r="C824" s="1"/>
      <c r="D824" s="1"/>
      <c r="E824" s="1"/>
    </row>
    <row r="825" spans="2:5" hidden="1">
      <c r="B825" s="1"/>
      <c r="C825" s="1"/>
      <c r="D825" s="1"/>
      <c r="E825" s="1"/>
    </row>
    <row r="826" spans="2:5" hidden="1">
      <c r="B826" s="1"/>
      <c r="C826" s="1"/>
      <c r="D826" s="1"/>
      <c r="E826" s="1"/>
    </row>
    <row r="827" spans="2:5" hidden="1">
      <c r="B827" s="1"/>
      <c r="C827" s="1"/>
      <c r="D827" s="1"/>
      <c r="E827" s="1"/>
    </row>
    <row r="828" spans="2:5" hidden="1">
      <c r="B828" s="1"/>
      <c r="C828" s="1"/>
      <c r="D828" s="1"/>
      <c r="E828" s="1"/>
    </row>
    <row r="10000" spans="52:52" hidden="1">
      <c r="AZ10000"/>
    </row>
  </sheetData>
  <sheetProtection sheet="1" objects="1" scenarios="1"/>
  <mergeCells count="1">
    <mergeCell ref="A5:T5"/>
  </mergeCells>
  <phoneticPr fontId="3" type="noConversion"/>
  <conditionalFormatting sqref="A10:A312">
    <cfRule type="containsText" dxfId="8" priority="1" operator="containsText" text="הפרשה ">
      <formula>NOT(ISERROR(SEARCH("הפרשה ",A10)))</formula>
    </cfRule>
    <cfRule type="cellIs" dxfId="7" priority="2" operator="equal">
      <formula>"NR3"</formula>
    </cfRule>
  </conditionalFormatting>
  <dataValidations count="3">
    <dataValidation allowBlank="1" showInputMessage="1" showErrorMessage="1" sqref="G2 A32 P7 A34 A318 A320" xr:uid="{00000000-0002-0000-0400-000001000000}"/>
    <dataValidation type="list" allowBlank="1" showInputMessage="1" showErrorMessage="1" sqref="F554:F826" xr:uid="{00000000-0002-0000-0400-000000000000}">
      <formula1>#REF!</formula1>
    </dataValidation>
    <dataValidation type="list" allowBlank="1" showInputMessage="1" showErrorMessage="1" sqref="H10:H33 H35:H826 F10:F33 F35:F553 K10:K826 D10:D33 D35:D820" xr:uid="{00000000-0002-0000-0400-000002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42.7109375" style="2" bestFit="1" customWidth="1"/>
    <col min="2" max="2" width="22" style="2" bestFit="1" customWidth="1"/>
    <col min="3" max="3" width="13.28515625" style="2" customWidth="1"/>
    <col min="4" max="4" width="12.28515625" style="2" customWidth="1"/>
    <col min="5" max="5" width="14.42578125" style="2" customWidth="1"/>
    <col min="6" max="6" width="44.7109375" style="2" bestFit="1" customWidth="1"/>
    <col min="7" max="7" width="12.28515625" style="1" bestFit="1" customWidth="1"/>
    <col min="8" max="8" width="14.5703125" style="1" customWidth="1"/>
    <col min="9" max="9" width="13.140625" style="1" bestFit="1" customWidth="1"/>
    <col min="10" max="10" width="33.28515625" style="1" customWidth="1"/>
    <col min="11" max="11" width="11.28515625" style="1" bestFit="1" customWidth="1"/>
    <col min="12" max="12" width="23.7109375" style="1" customWidth="1"/>
    <col min="13" max="13" width="28" style="1" customWidth="1"/>
    <col min="14" max="14" width="26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145</v>
      </c>
      <c r="B1" s="36" t="s" vm="1">
        <v>216</v>
      </c>
    </row>
    <row r="2" spans="1:14">
      <c r="A2" s="36" t="s">
        <v>144</v>
      </c>
      <c r="B2" s="36" t="s">
        <v>2867</v>
      </c>
    </row>
    <row r="3" spans="1:14">
      <c r="A3" s="36" t="s">
        <v>146</v>
      </c>
      <c r="B3" s="36" t="s">
        <v>2868</v>
      </c>
    </row>
    <row r="4" spans="1:14">
      <c r="A4" s="36" t="s">
        <v>147</v>
      </c>
      <c r="B4" s="36" t="s">
        <v>2869</v>
      </c>
    </row>
    <row r="5" spans="1:14" ht="18.75">
      <c r="A5" s="155" t="s">
        <v>92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7"/>
    </row>
    <row r="6" spans="1:14" s="3" customFormat="1">
      <c r="A6" s="37" t="s">
        <v>115</v>
      </c>
      <c r="B6" s="38" t="s">
        <v>46</v>
      </c>
      <c r="C6" s="38" t="s">
        <v>119</v>
      </c>
      <c r="D6" s="38" t="s">
        <v>176</v>
      </c>
      <c r="E6" s="38" t="s">
        <v>117</v>
      </c>
      <c r="F6" s="38" t="s">
        <v>68</v>
      </c>
      <c r="G6" s="38" t="s">
        <v>103</v>
      </c>
      <c r="H6" s="39" t="s">
        <v>193</v>
      </c>
      <c r="I6" s="39" t="s">
        <v>192</v>
      </c>
      <c r="J6" s="38" t="s">
        <v>207</v>
      </c>
      <c r="K6" s="39" t="s">
        <v>64</v>
      </c>
      <c r="L6" s="39" t="s">
        <v>61</v>
      </c>
      <c r="M6" s="39" t="s">
        <v>148</v>
      </c>
      <c r="N6" s="41" t="s">
        <v>150</v>
      </c>
    </row>
    <row r="7" spans="1:14" s="3" customFormat="1">
      <c r="A7" s="124" t="s">
        <v>3065</v>
      </c>
      <c r="B7" s="125" t="s">
        <v>3065</v>
      </c>
      <c r="C7" s="125" t="s">
        <v>3065</v>
      </c>
      <c r="D7" s="125" t="s">
        <v>3065</v>
      </c>
      <c r="E7" s="125" t="s">
        <v>3065</v>
      </c>
      <c r="F7" s="125" t="s">
        <v>3065</v>
      </c>
      <c r="G7" s="125" t="s">
        <v>3065</v>
      </c>
      <c r="H7" s="12" t="s">
        <v>200</v>
      </c>
      <c r="I7" s="125" t="s">
        <v>3065</v>
      </c>
      <c r="J7" s="12" t="s">
        <v>196</v>
      </c>
      <c r="K7" s="12" t="s">
        <v>196</v>
      </c>
      <c r="L7" s="12" t="s">
        <v>19</v>
      </c>
      <c r="M7" s="12" t="s">
        <v>19</v>
      </c>
      <c r="N7" s="13" t="s">
        <v>19</v>
      </c>
    </row>
    <row r="8" spans="1:14" s="4" customFormat="1" ht="20.25">
      <c r="A8" s="126" t="s">
        <v>3065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65" t="s">
        <v>29</v>
      </c>
      <c r="B9" s="127" t="s">
        <v>3065</v>
      </c>
      <c r="C9" s="127" t="s">
        <v>3065</v>
      </c>
      <c r="D9" s="127" t="s">
        <v>3065</v>
      </c>
      <c r="E9" s="127" t="s">
        <v>3065</v>
      </c>
      <c r="F9" s="127" t="s">
        <v>3065</v>
      </c>
      <c r="G9" s="127" t="s">
        <v>3065</v>
      </c>
      <c r="H9" s="127" t="s">
        <v>3065</v>
      </c>
      <c r="I9" s="127" t="s">
        <v>3065</v>
      </c>
      <c r="J9" s="67">
        <v>537.72989715599999</v>
      </c>
      <c r="K9" s="67">
        <v>899331.15868879098</v>
      </c>
      <c r="L9" s="127" t="s">
        <v>3065</v>
      </c>
      <c r="M9" s="68">
        <f>IFERROR(K9/$K$9,0)</f>
        <v>1</v>
      </c>
      <c r="N9" s="68">
        <f>K9/'סכום נכסי הקרן'!$C$41</f>
        <v>0.28904452748323001</v>
      </c>
    </row>
    <row r="10" spans="1:14">
      <c r="A10" s="69" t="s">
        <v>186</v>
      </c>
      <c r="B10" s="128" t="s">
        <v>3065</v>
      </c>
      <c r="C10" s="128" t="s">
        <v>3065</v>
      </c>
      <c r="D10" s="128" t="s">
        <v>3065</v>
      </c>
      <c r="E10" s="128" t="s">
        <v>3065</v>
      </c>
      <c r="F10" s="128" t="s">
        <v>3065</v>
      </c>
      <c r="G10" s="128" t="s">
        <v>3065</v>
      </c>
      <c r="H10" s="128" t="s">
        <v>3065</v>
      </c>
      <c r="I10" s="128" t="s">
        <v>3065</v>
      </c>
      <c r="J10" s="72">
        <v>464.90769245600001</v>
      </c>
      <c r="K10" s="72">
        <v>685000.41578022996</v>
      </c>
      <c r="L10" s="128" t="s">
        <v>3065</v>
      </c>
      <c r="M10" s="73">
        <f t="shared" ref="M10:M73" si="0">IFERROR(K10/$K$9,0)</f>
        <v>0.76167761915304766</v>
      </c>
      <c r="N10" s="73">
        <f>K10/'סכום נכסי הקרן'!$C$41</f>
        <v>0.22015874752264428</v>
      </c>
    </row>
    <row r="11" spans="1:14">
      <c r="A11" s="74" t="s">
        <v>984</v>
      </c>
      <c r="B11" s="128" t="s">
        <v>3065</v>
      </c>
      <c r="C11" s="128" t="s">
        <v>3065</v>
      </c>
      <c r="D11" s="128" t="s">
        <v>3065</v>
      </c>
      <c r="E11" s="128" t="s">
        <v>3065</v>
      </c>
      <c r="F11" s="128" t="s">
        <v>3065</v>
      </c>
      <c r="G11" s="128" t="s">
        <v>3065</v>
      </c>
      <c r="H11" s="128" t="s">
        <v>3065</v>
      </c>
      <c r="I11" s="128" t="s">
        <v>3065</v>
      </c>
      <c r="J11" s="72">
        <v>64.249526548999995</v>
      </c>
      <c r="K11" s="72">
        <v>425103.16934441193</v>
      </c>
      <c r="L11" s="128" t="s">
        <v>3065</v>
      </c>
      <c r="M11" s="73">
        <f t="shared" si="0"/>
        <v>0.47268813633034229</v>
      </c>
      <c r="N11" s="73">
        <f>K11/'סכום נכסי הקרן'!$C$41</f>
        <v>0.13662791901253241</v>
      </c>
    </row>
    <row r="12" spans="1:14">
      <c r="A12" s="75" t="s">
        <v>985</v>
      </c>
      <c r="B12" s="54" t="s">
        <v>986</v>
      </c>
      <c r="C12" s="76" t="s">
        <v>120</v>
      </c>
      <c r="D12" s="76" t="s">
        <v>27</v>
      </c>
      <c r="E12" s="54" t="s">
        <v>592</v>
      </c>
      <c r="F12" s="76" t="s">
        <v>287</v>
      </c>
      <c r="G12" s="76" t="s">
        <v>132</v>
      </c>
      <c r="H12" s="78">
        <v>323864.09088099998</v>
      </c>
      <c r="I12" s="86">
        <v>2400</v>
      </c>
      <c r="J12" s="129" t="s">
        <v>3065</v>
      </c>
      <c r="K12" s="78">
        <v>7772.7381811349996</v>
      </c>
      <c r="L12" s="79">
        <v>1.443001790064195E-3</v>
      </c>
      <c r="M12" s="79">
        <f t="shared" si="0"/>
        <v>8.6427987132876791E-3</v>
      </c>
      <c r="N12" s="79">
        <f>K12/'סכום נכסי הקרן'!$C$41</f>
        <v>2.4981536702149052E-3</v>
      </c>
    </row>
    <row r="13" spans="1:14">
      <c r="A13" s="75" t="s">
        <v>987</v>
      </c>
      <c r="B13" s="54" t="s">
        <v>988</v>
      </c>
      <c r="C13" s="76" t="s">
        <v>120</v>
      </c>
      <c r="D13" s="76" t="s">
        <v>27</v>
      </c>
      <c r="E13" s="54" t="s">
        <v>989</v>
      </c>
      <c r="F13" s="76" t="s">
        <v>624</v>
      </c>
      <c r="G13" s="76" t="s">
        <v>132</v>
      </c>
      <c r="H13" s="78">
        <v>40796.077162000001</v>
      </c>
      <c r="I13" s="86">
        <v>27680</v>
      </c>
      <c r="J13" s="129" t="s">
        <v>3065</v>
      </c>
      <c r="K13" s="78">
        <v>11292.354172400999</v>
      </c>
      <c r="L13" s="79">
        <v>7.2725571871379302E-4</v>
      </c>
      <c r="M13" s="79">
        <f t="shared" si="0"/>
        <v>1.2556391561997088E-2</v>
      </c>
      <c r="N13" s="79">
        <f>K13/'סכום נכסי הקרן'!$C$41</f>
        <v>3.6293562659318649E-3</v>
      </c>
    </row>
    <row r="14" spans="1:14">
      <c r="A14" s="75" t="s">
        <v>990</v>
      </c>
      <c r="B14" s="54" t="s">
        <v>991</v>
      </c>
      <c r="C14" s="76" t="s">
        <v>120</v>
      </c>
      <c r="D14" s="76" t="s">
        <v>27</v>
      </c>
      <c r="E14" s="54" t="s">
        <v>787</v>
      </c>
      <c r="F14" s="76" t="s">
        <v>423</v>
      </c>
      <c r="G14" s="76" t="s">
        <v>132</v>
      </c>
      <c r="H14" s="78">
        <v>1482713.29972</v>
      </c>
      <c r="I14" s="86">
        <v>1818</v>
      </c>
      <c r="J14" s="129" t="s">
        <v>3065</v>
      </c>
      <c r="K14" s="78">
        <v>26955.727788903001</v>
      </c>
      <c r="L14" s="79">
        <v>1.1498981869718611E-3</v>
      </c>
      <c r="M14" s="79">
        <f t="shared" si="0"/>
        <v>2.9973083361421592E-2</v>
      </c>
      <c r="N14" s="79">
        <f>K14/'סכום נכסי הקרן'!$C$41</f>
        <v>8.6635557174175679E-3</v>
      </c>
    </row>
    <row r="15" spans="1:14">
      <c r="A15" s="75" t="s">
        <v>992</v>
      </c>
      <c r="B15" s="54" t="s">
        <v>993</v>
      </c>
      <c r="C15" s="76" t="s">
        <v>120</v>
      </c>
      <c r="D15" s="76" t="s">
        <v>27</v>
      </c>
      <c r="E15" s="54" t="s">
        <v>771</v>
      </c>
      <c r="F15" s="76" t="s">
        <v>630</v>
      </c>
      <c r="G15" s="76" t="s">
        <v>132</v>
      </c>
      <c r="H15" s="78">
        <v>35418.702347999999</v>
      </c>
      <c r="I15" s="86">
        <v>77500</v>
      </c>
      <c r="J15" s="78">
        <v>64.249526548999995</v>
      </c>
      <c r="K15" s="78">
        <v>27513.743845904002</v>
      </c>
      <c r="L15" s="79">
        <v>7.9675219014775991E-4</v>
      </c>
      <c r="M15" s="79">
        <f t="shared" si="0"/>
        <v>3.0593562315819854E-2</v>
      </c>
      <c r="N15" s="79">
        <f>K15/'סכום נכסי הקרן'!$C$41</f>
        <v>8.8429017636049018E-3</v>
      </c>
    </row>
    <row r="16" spans="1:14">
      <c r="A16" s="75" t="s">
        <v>994</v>
      </c>
      <c r="B16" s="54" t="s">
        <v>995</v>
      </c>
      <c r="C16" s="76" t="s">
        <v>120</v>
      </c>
      <c r="D16" s="76" t="s">
        <v>27</v>
      </c>
      <c r="E16" s="54" t="s">
        <v>996</v>
      </c>
      <c r="F16" s="76" t="s">
        <v>510</v>
      </c>
      <c r="G16" s="76" t="s">
        <v>132</v>
      </c>
      <c r="H16" s="78">
        <v>8626.2520690000001</v>
      </c>
      <c r="I16" s="86">
        <v>152920</v>
      </c>
      <c r="J16" s="129" t="s">
        <v>3065</v>
      </c>
      <c r="K16" s="78">
        <v>13191.264663915001</v>
      </c>
      <c r="L16" s="79">
        <v>2.2467667712748351E-3</v>
      </c>
      <c r="M16" s="79">
        <f t="shared" si="0"/>
        <v>1.4667861261637629E-2</v>
      </c>
      <c r="N16" s="79">
        <f>K16/'סכום נכסי הקרן'!$C$41</f>
        <v>4.2396650275596222E-3</v>
      </c>
    </row>
    <row r="17" spans="1:14">
      <c r="A17" s="75" t="s">
        <v>997</v>
      </c>
      <c r="B17" s="54" t="s">
        <v>998</v>
      </c>
      <c r="C17" s="76" t="s">
        <v>120</v>
      </c>
      <c r="D17" s="76" t="s">
        <v>27</v>
      </c>
      <c r="E17" s="54" t="s">
        <v>316</v>
      </c>
      <c r="F17" s="76" t="s">
        <v>304</v>
      </c>
      <c r="G17" s="76" t="s">
        <v>132</v>
      </c>
      <c r="H17" s="78">
        <v>319748.01458700001</v>
      </c>
      <c r="I17" s="86">
        <v>2000</v>
      </c>
      <c r="J17" s="129" t="s">
        <v>3065</v>
      </c>
      <c r="K17" s="78">
        <v>6394.9602917339989</v>
      </c>
      <c r="L17" s="79">
        <v>6.7984073284909003E-4</v>
      </c>
      <c r="M17" s="79">
        <f t="shared" si="0"/>
        <v>7.1107958730772082E-3</v>
      </c>
      <c r="N17" s="79">
        <f>K17/'סכום נכסי הקרן'!$C$41</f>
        <v>2.0553366331633035E-3</v>
      </c>
    </row>
    <row r="18" spans="1:14">
      <c r="A18" s="75" t="s">
        <v>999</v>
      </c>
      <c r="B18" s="54" t="s">
        <v>1000</v>
      </c>
      <c r="C18" s="76" t="s">
        <v>120</v>
      </c>
      <c r="D18" s="76" t="s">
        <v>27</v>
      </c>
      <c r="E18" s="54" t="s">
        <v>726</v>
      </c>
      <c r="F18" s="76" t="s">
        <v>624</v>
      </c>
      <c r="G18" s="76" t="s">
        <v>132</v>
      </c>
      <c r="H18" s="78">
        <v>135341.16219500001</v>
      </c>
      <c r="I18" s="86">
        <v>7120</v>
      </c>
      <c r="J18" s="129" t="s">
        <v>3065</v>
      </c>
      <c r="K18" s="78">
        <v>9636.2907482900009</v>
      </c>
      <c r="L18" s="79">
        <v>1.1483458920743331E-3</v>
      </c>
      <c r="M18" s="79">
        <f t="shared" si="0"/>
        <v>1.0714952612494315E-2</v>
      </c>
      <c r="N18" s="79">
        <f>K18/'סכום נכסי הקרן'!$C$41</f>
        <v>3.0970984148836205E-3</v>
      </c>
    </row>
    <row r="19" spans="1:14">
      <c r="A19" s="75" t="s">
        <v>1001</v>
      </c>
      <c r="B19" s="54" t="s">
        <v>1002</v>
      </c>
      <c r="C19" s="76" t="s">
        <v>120</v>
      </c>
      <c r="D19" s="76" t="s">
        <v>27</v>
      </c>
      <c r="E19" s="54" t="s">
        <v>1003</v>
      </c>
      <c r="F19" s="76" t="s">
        <v>126</v>
      </c>
      <c r="G19" s="76" t="s">
        <v>132</v>
      </c>
      <c r="H19" s="78">
        <v>135833.249675</v>
      </c>
      <c r="I19" s="86">
        <v>4850</v>
      </c>
      <c r="J19" s="129" t="s">
        <v>3065</v>
      </c>
      <c r="K19" s="78">
        <v>6587.9126092429997</v>
      </c>
      <c r="L19" s="79">
        <v>7.6703204750147504E-4</v>
      </c>
      <c r="M19" s="79">
        <f t="shared" si="0"/>
        <v>7.3253467819885841E-3</v>
      </c>
      <c r="N19" s="79">
        <f>K19/'סכום נכסי הקרן'!$C$41</f>
        <v>2.1173513992506898E-3</v>
      </c>
    </row>
    <row r="20" spans="1:14">
      <c r="A20" s="75" t="s">
        <v>1004</v>
      </c>
      <c r="B20" s="54" t="s">
        <v>1005</v>
      </c>
      <c r="C20" s="76" t="s">
        <v>120</v>
      </c>
      <c r="D20" s="76" t="s">
        <v>27</v>
      </c>
      <c r="E20" s="54" t="s">
        <v>729</v>
      </c>
      <c r="F20" s="76" t="s">
        <v>624</v>
      </c>
      <c r="G20" s="76" t="s">
        <v>132</v>
      </c>
      <c r="H20" s="78">
        <v>751594.33582000004</v>
      </c>
      <c r="I20" s="86">
        <v>1336</v>
      </c>
      <c r="J20" s="129" t="s">
        <v>3065</v>
      </c>
      <c r="K20" s="78">
        <v>10041.300326475</v>
      </c>
      <c r="L20" s="79">
        <v>1.3717987728696604E-3</v>
      </c>
      <c r="M20" s="79">
        <f t="shared" si="0"/>
        <v>1.1165297932204462E-2</v>
      </c>
      <c r="N20" s="79">
        <f>K20/'סכום נכסי הקרן'!$C$41</f>
        <v>3.2272682650235237E-3</v>
      </c>
    </row>
    <row r="21" spans="1:14">
      <c r="A21" s="75" t="s">
        <v>1006</v>
      </c>
      <c r="B21" s="54" t="s">
        <v>1007</v>
      </c>
      <c r="C21" s="76" t="s">
        <v>120</v>
      </c>
      <c r="D21" s="76" t="s">
        <v>27</v>
      </c>
      <c r="E21" s="54" t="s">
        <v>324</v>
      </c>
      <c r="F21" s="76" t="s">
        <v>304</v>
      </c>
      <c r="G21" s="76" t="s">
        <v>132</v>
      </c>
      <c r="H21" s="78">
        <v>98063.421918000007</v>
      </c>
      <c r="I21" s="86">
        <v>6200</v>
      </c>
      <c r="J21" s="129" t="s">
        <v>3065</v>
      </c>
      <c r="K21" s="78">
        <v>6079.9321589249994</v>
      </c>
      <c r="L21" s="79">
        <v>7.9238392512257449E-4</v>
      </c>
      <c r="M21" s="79">
        <f t="shared" si="0"/>
        <v>6.7605042927562226E-3</v>
      </c>
      <c r="N21" s="79">
        <f>K21/'סכום נכסי הקרן'!$C$41</f>
        <v>1.9540867688480706E-3</v>
      </c>
    </row>
    <row r="22" spans="1:14">
      <c r="A22" s="75" t="s">
        <v>1008</v>
      </c>
      <c r="B22" s="54" t="s">
        <v>1009</v>
      </c>
      <c r="C22" s="76" t="s">
        <v>120</v>
      </c>
      <c r="D22" s="76" t="s">
        <v>27</v>
      </c>
      <c r="E22" s="54" t="s">
        <v>572</v>
      </c>
      <c r="F22" s="76" t="s">
        <v>573</v>
      </c>
      <c r="G22" s="76" t="s">
        <v>132</v>
      </c>
      <c r="H22" s="78">
        <v>20070.980276999999</v>
      </c>
      <c r="I22" s="86">
        <v>5701</v>
      </c>
      <c r="J22" s="129" t="s">
        <v>3065</v>
      </c>
      <c r="K22" s="78">
        <v>1144.246585593</v>
      </c>
      <c r="L22" s="79">
        <v>1.9824993149747454E-4</v>
      </c>
      <c r="M22" s="79">
        <f t="shared" si="0"/>
        <v>1.2723306365380372E-3</v>
      </c>
      <c r="N22" s="79">
        <f>K22/'סכום נכסי הקרן'!$C$41</f>
        <v>3.6776020764057424E-4</v>
      </c>
    </row>
    <row r="23" spans="1:14">
      <c r="A23" s="75" t="s">
        <v>1010</v>
      </c>
      <c r="B23" s="54" t="s">
        <v>1011</v>
      </c>
      <c r="C23" s="76" t="s">
        <v>120</v>
      </c>
      <c r="D23" s="76" t="s">
        <v>27</v>
      </c>
      <c r="E23" s="54" t="s">
        <v>427</v>
      </c>
      <c r="F23" s="76" t="s">
        <v>155</v>
      </c>
      <c r="G23" s="76" t="s">
        <v>132</v>
      </c>
      <c r="H23" s="78">
        <v>2900822.0194669999</v>
      </c>
      <c r="I23" s="86">
        <v>495</v>
      </c>
      <c r="J23" s="129" t="s">
        <v>3065</v>
      </c>
      <c r="K23" s="78">
        <v>14359.068996352</v>
      </c>
      <c r="L23" s="79">
        <v>1.0484296571758196E-3</v>
      </c>
      <c r="M23" s="79">
        <f t="shared" si="0"/>
        <v>1.5966386639252296E-2</v>
      </c>
      <c r="N23" s="79">
        <f>K23/'סכום נכסי הקרן'!$C$41</f>
        <v>4.6149966817572372E-3</v>
      </c>
    </row>
    <row r="24" spans="1:14">
      <c r="A24" s="75" t="s">
        <v>1012</v>
      </c>
      <c r="B24" s="54" t="s">
        <v>1013</v>
      </c>
      <c r="C24" s="76" t="s">
        <v>120</v>
      </c>
      <c r="D24" s="76" t="s">
        <v>27</v>
      </c>
      <c r="E24" s="54" t="s">
        <v>332</v>
      </c>
      <c r="F24" s="76" t="s">
        <v>304</v>
      </c>
      <c r="G24" s="76" t="s">
        <v>132</v>
      </c>
      <c r="H24" s="78">
        <v>45927.618420999999</v>
      </c>
      <c r="I24" s="86">
        <v>37170</v>
      </c>
      <c r="J24" s="129" t="s">
        <v>3065</v>
      </c>
      <c r="K24" s="78">
        <v>17071.295767084001</v>
      </c>
      <c r="L24" s="79">
        <v>1.8799890928371443E-3</v>
      </c>
      <c r="M24" s="79">
        <f t="shared" si="0"/>
        <v>1.8982213172702312E-2</v>
      </c>
      <c r="N24" s="79">
        <f>K24/'סכום נכסי הקרן'!$C$41</f>
        <v>5.4867048370896843E-3</v>
      </c>
    </row>
    <row r="25" spans="1:14">
      <c r="A25" s="75" t="s">
        <v>1014</v>
      </c>
      <c r="B25" s="54" t="s">
        <v>1015</v>
      </c>
      <c r="C25" s="76" t="s">
        <v>120</v>
      </c>
      <c r="D25" s="76" t="s">
        <v>27</v>
      </c>
      <c r="E25" s="54" t="s">
        <v>1016</v>
      </c>
      <c r="F25" s="76" t="s">
        <v>275</v>
      </c>
      <c r="G25" s="76" t="s">
        <v>132</v>
      </c>
      <c r="H25" s="78">
        <v>36441.542213000001</v>
      </c>
      <c r="I25" s="86">
        <v>14990</v>
      </c>
      <c r="J25" s="129" t="s">
        <v>3065</v>
      </c>
      <c r="K25" s="78">
        <v>5462.5871777460006</v>
      </c>
      <c r="L25" s="79">
        <v>3.6321666185919991E-4</v>
      </c>
      <c r="M25" s="79">
        <f t="shared" si="0"/>
        <v>6.0740552853860378E-3</v>
      </c>
      <c r="N25" s="79">
        <f>K25/'סכום נכסי הקרן'!$C$41</f>
        <v>1.7556724398714231E-3</v>
      </c>
    </row>
    <row r="26" spans="1:14">
      <c r="A26" s="75" t="s">
        <v>1017</v>
      </c>
      <c r="B26" s="54" t="s">
        <v>1018</v>
      </c>
      <c r="C26" s="76" t="s">
        <v>120</v>
      </c>
      <c r="D26" s="76" t="s">
        <v>27</v>
      </c>
      <c r="E26" s="54" t="s">
        <v>1019</v>
      </c>
      <c r="F26" s="76" t="s">
        <v>275</v>
      </c>
      <c r="G26" s="76" t="s">
        <v>132</v>
      </c>
      <c r="H26" s="78">
        <v>981904.86994999985</v>
      </c>
      <c r="I26" s="86">
        <v>1835</v>
      </c>
      <c r="J26" s="129" t="s">
        <v>3065</v>
      </c>
      <c r="K26" s="78">
        <v>18017.954363662</v>
      </c>
      <c r="L26" s="79">
        <v>7.9377195301805529E-4</v>
      </c>
      <c r="M26" s="79">
        <f t="shared" si="0"/>
        <v>2.0034838323551317E-2</v>
      </c>
      <c r="N26" s="79">
        <f>K26/'סכום נכסי הקרן'!$C$41</f>
        <v>5.7909603764337986E-3</v>
      </c>
    </row>
    <row r="27" spans="1:14">
      <c r="A27" s="75" t="s">
        <v>1020</v>
      </c>
      <c r="B27" s="54" t="s">
        <v>1021</v>
      </c>
      <c r="C27" s="76" t="s">
        <v>120</v>
      </c>
      <c r="D27" s="76" t="s">
        <v>27</v>
      </c>
      <c r="E27" s="54" t="s">
        <v>1022</v>
      </c>
      <c r="F27" s="76" t="s">
        <v>126</v>
      </c>
      <c r="G27" s="76" t="s">
        <v>132</v>
      </c>
      <c r="H27" s="78">
        <v>3770.6110309999999</v>
      </c>
      <c r="I27" s="86">
        <v>46450</v>
      </c>
      <c r="J27" s="129" t="s">
        <v>3065</v>
      </c>
      <c r="K27" s="78">
        <v>1751.4488237399999</v>
      </c>
      <c r="L27" s="79">
        <v>2.0373189483021429E-4</v>
      </c>
      <c r="M27" s="79">
        <f t="shared" si="0"/>
        <v>1.947501548032186E-3</v>
      </c>
      <c r="N27" s="79">
        <f>K27/'סכום נכסי הקרן'!$C$41</f>
        <v>5.6291466472382218E-4</v>
      </c>
    </row>
    <row r="28" spans="1:14">
      <c r="A28" s="75" t="s">
        <v>1023</v>
      </c>
      <c r="B28" s="54" t="s">
        <v>1024</v>
      </c>
      <c r="C28" s="76" t="s">
        <v>120</v>
      </c>
      <c r="D28" s="76" t="s">
        <v>27</v>
      </c>
      <c r="E28" s="54" t="s">
        <v>346</v>
      </c>
      <c r="F28" s="76" t="s">
        <v>347</v>
      </c>
      <c r="G28" s="76" t="s">
        <v>132</v>
      </c>
      <c r="H28" s="78">
        <v>212075.11592800001</v>
      </c>
      <c r="I28" s="86">
        <v>3807</v>
      </c>
      <c r="J28" s="129" t="s">
        <v>3065</v>
      </c>
      <c r="K28" s="78">
        <v>8073.6996634440002</v>
      </c>
      <c r="L28" s="79">
        <v>8.379292259858269E-4</v>
      </c>
      <c r="M28" s="79">
        <f t="shared" si="0"/>
        <v>8.9774490580481082E-3</v>
      </c>
      <c r="N28" s="79">
        <f>K28/'סכום נכסי הקרן'!$C$41</f>
        <v>2.5948825209882839E-3</v>
      </c>
    </row>
    <row r="29" spans="1:14">
      <c r="A29" s="75" t="s">
        <v>1025</v>
      </c>
      <c r="B29" s="54" t="s">
        <v>1026</v>
      </c>
      <c r="C29" s="76" t="s">
        <v>120</v>
      </c>
      <c r="D29" s="76" t="s">
        <v>27</v>
      </c>
      <c r="E29" s="54" t="s">
        <v>637</v>
      </c>
      <c r="F29" s="76" t="s">
        <v>347</v>
      </c>
      <c r="G29" s="76" t="s">
        <v>132</v>
      </c>
      <c r="H29" s="78">
        <v>175358.93376700004</v>
      </c>
      <c r="I29" s="86">
        <v>2893</v>
      </c>
      <c r="J29" s="129" t="s">
        <v>3065</v>
      </c>
      <c r="K29" s="78">
        <v>5073.1339538930006</v>
      </c>
      <c r="L29" s="79">
        <v>8.4016946385804354E-4</v>
      </c>
      <c r="M29" s="79">
        <f t="shared" si="0"/>
        <v>5.6410076587244465E-3</v>
      </c>
      <c r="N29" s="79">
        <f>K29/'סכום נכסי הקרן'!$C$41</f>
        <v>1.6305023932452892E-3</v>
      </c>
    </row>
    <row r="30" spans="1:14">
      <c r="A30" s="75" t="s">
        <v>1027</v>
      </c>
      <c r="B30" s="54" t="s">
        <v>1028</v>
      </c>
      <c r="C30" s="76" t="s">
        <v>120</v>
      </c>
      <c r="D30" s="76" t="s">
        <v>27</v>
      </c>
      <c r="E30" s="54" t="s">
        <v>1029</v>
      </c>
      <c r="F30" s="76" t="s">
        <v>510</v>
      </c>
      <c r="G30" s="76" t="s">
        <v>132</v>
      </c>
      <c r="H30" s="78">
        <v>3994.5719800000002</v>
      </c>
      <c r="I30" s="86">
        <v>91410</v>
      </c>
      <c r="J30" s="129" t="s">
        <v>3065</v>
      </c>
      <c r="K30" s="78">
        <v>3651.4382472319994</v>
      </c>
      <c r="L30" s="79">
        <v>5.2177654233164926E-4</v>
      </c>
      <c r="M30" s="79">
        <f t="shared" si="0"/>
        <v>4.0601709525507068E-3</v>
      </c>
      <c r="N30" s="79">
        <f>K30/'סכום נכסי הקרן'!$C$41</f>
        <v>1.173570194481155E-3</v>
      </c>
    </row>
    <row r="31" spans="1:14">
      <c r="A31" s="75" t="s">
        <v>1030</v>
      </c>
      <c r="B31" s="54" t="s">
        <v>1031</v>
      </c>
      <c r="C31" s="76" t="s">
        <v>120</v>
      </c>
      <c r="D31" s="76" t="s">
        <v>27</v>
      </c>
      <c r="E31" s="54" t="s">
        <v>1032</v>
      </c>
      <c r="F31" s="76" t="s">
        <v>1033</v>
      </c>
      <c r="G31" s="76" t="s">
        <v>132</v>
      </c>
      <c r="H31" s="78">
        <v>74967.244814999998</v>
      </c>
      <c r="I31" s="86">
        <v>11090</v>
      </c>
      <c r="J31" s="129" t="s">
        <v>3065</v>
      </c>
      <c r="K31" s="78">
        <v>8313.8674468330009</v>
      </c>
      <c r="L31" s="79">
        <v>6.7860928462321296E-4</v>
      </c>
      <c r="M31" s="79">
        <f t="shared" si="0"/>
        <v>9.2445006119375138E-3</v>
      </c>
      <c r="N31" s="79">
        <f>K31/'סכום נכסי הקרן'!$C$41</f>
        <v>2.672072311195909E-3</v>
      </c>
    </row>
    <row r="32" spans="1:14">
      <c r="A32" s="75" t="s">
        <v>1034</v>
      </c>
      <c r="B32" s="54" t="s">
        <v>1035</v>
      </c>
      <c r="C32" s="76" t="s">
        <v>120</v>
      </c>
      <c r="D32" s="76" t="s">
        <v>27</v>
      </c>
      <c r="E32" s="54" t="s">
        <v>794</v>
      </c>
      <c r="F32" s="76" t="s">
        <v>1036</v>
      </c>
      <c r="G32" s="76" t="s">
        <v>132</v>
      </c>
      <c r="H32" s="78">
        <v>228168.029362</v>
      </c>
      <c r="I32" s="86">
        <v>3815</v>
      </c>
      <c r="J32" s="129" t="s">
        <v>3065</v>
      </c>
      <c r="K32" s="78">
        <v>8704.6103201650003</v>
      </c>
      <c r="L32" s="79">
        <v>2.0356289437824384E-4</v>
      </c>
      <c r="M32" s="79">
        <f t="shared" si="0"/>
        <v>9.6789822481589197E-3</v>
      </c>
      <c r="N32" s="79">
        <f>K32/'סכום נכסי הקרן'!$C$41</f>
        <v>2.7976568504376664E-3</v>
      </c>
    </row>
    <row r="33" spans="1:14">
      <c r="A33" s="75" t="s">
        <v>1037</v>
      </c>
      <c r="B33" s="54" t="s">
        <v>1038</v>
      </c>
      <c r="C33" s="76" t="s">
        <v>120</v>
      </c>
      <c r="D33" s="76" t="s">
        <v>27</v>
      </c>
      <c r="E33" s="54" t="s">
        <v>355</v>
      </c>
      <c r="F33" s="76" t="s">
        <v>275</v>
      </c>
      <c r="G33" s="76" t="s">
        <v>132</v>
      </c>
      <c r="H33" s="78">
        <v>1369556.8742750001</v>
      </c>
      <c r="I33" s="86">
        <v>2950</v>
      </c>
      <c r="J33" s="129" t="s">
        <v>3065</v>
      </c>
      <c r="K33" s="78">
        <v>40401.92779111</v>
      </c>
      <c r="L33" s="79">
        <v>8.9933440531052994E-4</v>
      </c>
      <c r="M33" s="79">
        <f t="shared" si="0"/>
        <v>4.4924416774367412E-2</v>
      </c>
      <c r="N33" s="79">
        <f>K33/'סכום נכסי הקרן'!$C$41</f>
        <v>1.298515681900672E-2</v>
      </c>
    </row>
    <row r="34" spans="1:14">
      <c r="A34" s="75" t="s">
        <v>1039</v>
      </c>
      <c r="B34" s="54" t="s">
        <v>1040</v>
      </c>
      <c r="C34" s="76" t="s">
        <v>120</v>
      </c>
      <c r="D34" s="76" t="s">
        <v>27</v>
      </c>
      <c r="E34" s="54" t="s">
        <v>364</v>
      </c>
      <c r="F34" s="76" t="s">
        <v>304</v>
      </c>
      <c r="G34" s="76" t="s">
        <v>132</v>
      </c>
      <c r="H34" s="78">
        <v>1509601.1043709998</v>
      </c>
      <c r="I34" s="86">
        <v>1070</v>
      </c>
      <c r="J34" s="129" t="s">
        <v>3065</v>
      </c>
      <c r="K34" s="78">
        <v>16152.731816767</v>
      </c>
      <c r="L34" s="79">
        <v>1.9984459610142636E-3</v>
      </c>
      <c r="M34" s="79">
        <f t="shared" si="0"/>
        <v>1.7960827511322303E-2</v>
      </c>
      <c r="N34" s="79">
        <f>K34/'סכום נכסי הקרן'!$C$41</f>
        <v>5.1914789012179529E-3</v>
      </c>
    </row>
    <row r="35" spans="1:14">
      <c r="A35" s="75" t="s">
        <v>1041</v>
      </c>
      <c r="B35" s="54" t="s">
        <v>1042</v>
      </c>
      <c r="C35" s="76" t="s">
        <v>120</v>
      </c>
      <c r="D35" s="76" t="s">
        <v>27</v>
      </c>
      <c r="E35" s="54" t="s">
        <v>791</v>
      </c>
      <c r="F35" s="76" t="s">
        <v>275</v>
      </c>
      <c r="G35" s="76" t="s">
        <v>132</v>
      </c>
      <c r="H35" s="78">
        <v>225428.10762</v>
      </c>
      <c r="I35" s="86">
        <v>14260</v>
      </c>
      <c r="J35" s="129" t="s">
        <v>3065</v>
      </c>
      <c r="K35" s="78">
        <v>32146.048146551002</v>
      </c>
      <c r="L35" s="79">
        <v>8.7411300804493552E-4</v>
      </c>
      <c r="M35" s="79">
        <f t="shared" si="0"/>
        <v>3.5744394971724734E-2</v>
      </c>
      <c r="N35" s="79">
        <f>K35/'סכום נכסי הקרן'!$C$41</f>
        <v>1.0331721754776119E-2</v>
      </c>
    </row>
    <row r="36" spans="1:14">
      <c r="A36" s="75" t="s">
        <v>1043</v>
      </c>
      <c r="B36" s="54" t="s">
        <v>1044</v>
      </c>
      <c r="C36" s="76" t="s">
        <v>120</v>
      </c>
      <c r="D36" s="76" t="s">
        <v>27</v>
      </c>
      <c r="E36" s="54" t="s">
        <v>375</v>
      </c>
      <c r="F36" s="76" t="s">
        <v>304</v>
      </c>
      <c r="G36" s="76" t="s">
        <v>132</v>
      </c>
      <c r="H36" s="78">
        <v>63796.596339999996</v>
      </c>
      <c r="I36" s="86">
        <v>28100</v>
      </c>
      <c r="J36" s="129" t="s">
        <v>3065</v>
      </c>
      <c r="K36" s="78">
        <v>17926.843571647001</v>
      </c>
      <c r="L36" s="79">
        <v>1.3429862357407197E-3</v>
      </c>
      <c r="M36" s="79">
        <f t="shared" si="0"/>
        <v>1.9933528821334316E-2</v>
      </c>
      <c r="N36" s="79">
        <f>K36/'סכום נכסי הקרן'!$C$41</f>
        <v>5.7616774192359244E-3</v>
      </c>
    </row>
    <row r="37" spans="1:14">
      <c r="A37" s="75" t="s">
        <v>1045</v>
      </c>
      <c r="B37" s="54" t="s">
        <v>1046</v>
      </c>
      <c r="C37" s="76" t="s">
        <v>120</v>
      </c>
      <c r="D37" s="76" t="s">
        <v>27</v>
      </c>
      <c r="E37" s="54" t="s">
        <v>1047</v>
      </c>
      <c r="F37" s="76" t="s">
        <v>1033</v>
      </c>
      <c r="G37" s="76" t="s">
        <v>132</v>
      </c>
      <c r="H37" s="78">
        <v>10572.143647999999</v>
      </c>
      <c r="I37" s="86">
        <v>50140</v>
      </c>
      <c r="J37" s="129" t="s">
        <v>3065</v>
      </c>
      <c r="K37" s="78">
        <v>5300.8728251909997</v>
      </c>
      <c r="L37" s="79">
        <v>3.65367453093411E-4</v>
      </c>
      <c r="M37" s="79">
        <f t="shared" si="0"/>
        <v>5.8942390397321263E-3</v>
      </c>
      <c r="N37" s="79">
        <f>K37/'סכום נכסי הקרן'!$C$41</f>
        <v>1.7036975381125798E-3</v>
      </c>
    </row>
    <row r="38" spans="1:14">
      <c r="A38" s="75" t="s">
        <v>1048</v>
      </c>
      <c r="B38" s="54" t="s">
        <v>1049</v>
      </c>
      <c r="C38" s="76" t="s">
        <v>120</v>
      </c>
      <c r="D38" s="76" t="s">
        <v>27</v>
      </c>
      <c r="E38" s="54" t="s">
        <v>1050</v>
      </c>
      <c r="F38" s="76" t="s">
        <v>126</v>
      </c>
      <c r="G38" s="76" t="s">
        <v>132</v>
      </c>
      <c r="H38" s="78">
        <v>608264.99364600005</v>
      </c>
      <c r="I38" s="86">
        <v>1040</v>
      </c>
      <c r="J38" s="129" t="s">
        <v>3065</v>
      </c>
      <c r="K38" s="78">
        <v>6325.9559347919994</v>
      </c>
      <c r="L38" s="79">
        <v>5.1819507653955578E-4</v>
      </c>
      <c r="M38" s="79">
        <f t="shared" si="0"/>
        <v>7.0340673440194507E-3</v>
      </c>
      <c r="N38" s="79">
        <f>K38/'סכום נכסי הקרן'!$C$41</f>
        <v>2.0331586717373209E-3</v>
      </c>
    </row>
    <row r="39" spans="1:14">
      <c r="A39" s="75" t="s">
        <v>1051</v>
      </c>
      <c r="B39" s="54" t="s">
        <v>1052</v>
      </c>
      <c r="C39" s="76" t="s">
        <v>120</v>
      </c>
      <c r="D39" s="76" t="s">
        <v>27</v>
      </c>
      <c r="E39" s="54" t="s">
        <v>1053</v>
      </c>
      <c r="F39" s="76" t="s">
        <v>156</v>
      </c>
      <c r="G39" s="76" t="s">
        <v>132</v>
      </c>
      <c r="H39" s="78">
        <v>8855.3586840000007</v>
      </c>
      <c r="I39" s="86">
        <v>72500</v>
      </c>
      <c r="J39" s="129" t="s">
        <v>3065</v>
      </c>
      <c r="K39" s="78">
        <v>6420.1350461780003</v>
      </c>
      <c r="L39" s="79">
        <v>1.3982783862187222E-4</v>
      </c>
      <c r="M39" s="79">
        <f t="shared" si="0"/>
        <v>7.1387886254696701E-3</v>
      </c>
      <c r="N39" s="79">
        <f>K39/'סכום נכסי הקרן'!$C$41</f>
        <v>2.0634277850515382E-3</v>
      </c>
    </row>
    <row r="40" spans="1:14">
      <c r="A40" s="75" t="s">
        <v>1054</v>
      </c>
      <c r="B40" s="54" t="s">
        <v>1055</v>
      </c>
      <c r="C40" s="76" t="s">
        <v>120</v>
      </c>
      <c r="D40" s="76" t="s">
        <v>27</v>
      </c>
      <c r="E40" s="54" t="s">
        <v>303</v>
      </c>
      <c r="F40" s="76" t="s">
        <v>304</v>
      </c>
      <c r="G40" s="76" t="s">
        <v>132</v>
      </c>
      <c r="H40" s="78">
        <v>61922.339275000006</v>
      </c>
      <c r="I40" s="86">
        <v>23780</v>
      </c>
      <c r="J40" s="129" t="s">
        <v>3065</v>
      </c>
      <c r="K40" s="78">
        <v>14725.132279537</v>
      </c>
      <c r="L40" s="79">
        <v>5.1060385922609499E-4</v>
      </c>
      <c r="M40" s="79">
        <f t="shared" si="0"/>
        <v>1.6373426114809572E-2</v>
      </c>
      <c r="N40" s="79">
        <f>K40/'סכום נכסי הקרן'!$C$41</f>
        <v>4.7326492146367105E-3</v>
      </c>
    </row>
    <row r="41" spans="1:14">
      <c r="A41" s="75" t="s">
        <v>1056</v>
      </c>
      <c r="B41" s="54" t="s">
        <v>1057</v>
      </c>
      <c r="C41" s="76" t="s">
        <v>120</v>
      </c>
      <c r="D41" s="76" t="s">
        <v>27</v>
      </c>
      <c r="E41" s="54" t="s">
        <v>392</v>
      </c>
      <c r="F41" s="76" t="s">
        <v>275</v>
      </c>
      <c r="G41" s="76" t="s">
        <v>132</v>
      </c>
      <c r="H41" s="78">
        <v>1170726.6171939999</v>
      </c>
      <c r="I41" s="86">
        <v>3290</v>
      </c>
      <c r="J41" s="129" t="s">
        <v>3065</v>
      </c>
      <c r="K41" s="78">
        <v>38516.905705687997</v>
      </c>
      <c r="L41" s="79">
        <v>8.7546198802728739E-4</v>
      </c>
      <c r="M41" s="79">
        <f t="shared" si="0"/>
        <v>4.2828390113653983E-2</v>
      </c>
      <c r="N41" s="79">
        <f>K41/'סכום נכסי הקרן'!$C$41</f>
        <v>1.2379311783268555E-2</v>
      </c>
    </row>
    <row r="42" spans="1:14">
      <c r="A42" s="75" t="s">
        <v>1058</v>
      </c>
      <c r="B42" s="54" t="s">
        <v>1059</v>
      </c>
      <c r="C42" s="76" t="s">
        <v>120</v>
      </c>
      <c r="D42" s="76" t="s">
        <v>27</v>
      </c>
      <c r="E42" s="54" t="s">
        <v>1060</v>
      </c>
      <c r="F42" s="76" t="s">
        <v>1033</v>
      </c>
      <c r="G42" s="76" t="s">
        <v>132</v>
      </c>
      <c r="H42" s="78">
        <v>12918.608703</v>
      </c>
      <c r="I42" s="86">
        <v>25190</v>
      </c>
      <c r="J42" s="129" t="s">
        <v>3065</v>
      </c>
      <c r="K42" s="78">
        <v>3254.1975322469998</v>
      </c>
      <c r="L42" s="79">
        <v>2.9185703038778037E-4</v>
      </c>
      <c r="M42" s="79">
        <f t="shared" si="0"/>
        <v>3.6184641228171862E-3</v>
      </c>
      <c r="N42" s="79">
        <f>K42/'סכום נכסי הקרן'!$C$41</f>
        <v>1.0458972525947139E-3</v>
      </c>
    </row>
    <row r="43" spans="1:14">
      <c r="A43" s="75" t="s">
        <v>1061</v>
      </c>
      <c r="B43" s="54" t="s">
        <v>1062</v>
      </c>
      <c r="C43" s="76" t="s">
        <v>120</v>
      </c>
      <c r="D43" s="76" t="s">
        <v>27</v>
      </c>
      <c r="E43" s="54" t="s">
        <v>1063</v>
      </c>
      <c r="F43" s="76" t="s">
        <v>1064</v>
      </c>
      <c r="G43" s="76" t="s">
        <v>132</v>
      </c>
      <c r="H43" s="78">
        <v>115481.139688</v>
      </c>
      <c r="I43" s="86">
        <v>6850</v>
      </c>
      <c r="J43" s="129" t="s">
        <v>3065</v>
      </c>
      <c r="K43" s="78">
        <v>7910.4580685970004</v>
      </c>
      <c r="L43" s="79">
        <v>9.9094035362509085E-4</v>
      </c>
      <c r="M43" s="79">
        <f t="shared" si="0"/>
        <v>8.7959346144865138E-3</v>
      </c>
      <c r="N43" s="79">
        <f>K43/'סכום נכסי הקרן'!$C$41</f>
        <v>2.5424167644176412E-3</v>
      </c>
    </row>
    <row r="44" spans="1:14">
      <c r="A44" s="75" t="s">
        <v>1065</v>
      </c>
      <c r="B44" s="54" t="s">
        <v>1066</v>
      </c>
      <c r="C44" s="76" t="s">
        <v>120</v>
      </c>
      <c r="D44" s="76" t="s">
        <v>27</v>
      </c>
      <c r="E44" s="54" t="s">
        <v>1067</v>
      </c>
      <c r="F44" s="76" t="s">
        <v>573</v>
      </c>
      <c r="G44" s="76" t="s">
        <v>132</v>
      </c>
      <c r="H44" s="78">
        <v>718275.85974900005</v>
      </c>
      <c r="I44" s="86">
        <v>1027</v>
      </c>
      <c r="J44" s="129" t="s">
        <v>3065</v>
      </c>
      <c r="K44" s="78">
        <v>7376.6930796259994</v>
      </c>
      <c r="L44" s="79">
        <v>1.3132767838194212E-3</v>
      </c>
      <c r="M44" s="79">
        <f t="shared" si="0"/>
        <v>8.2024213309600975E-3</v>
      </c>
      <c r="N44" s="79">
        <f>K44/'סכום נכסי הקרן'!$C$41</f>
        <v>2.3708649978257277E-3</v>
      </c>
    </row>
    <row r="45" spans="1:14">
      <c r="A45" s="75" t="s">
        <v>1068</v>
      </c>
      <c r="B45" s="54" t="s">
        <v>1069</v>
      </c>
      <c r="C45" s="76" t="s">
        <v>120</v>
      </c>
      <c r="D45" s="76" t="s">
        <v>27</v>
      </c>
      <c r="E45" s="54" t="s">
        <v>714</v>
      </c>
      <c r="F45" s="76" t="s">
        <v>715</v>
      </c>
      <c r="G45" s="76" t="s">
        <v>132</v>
      </c>
      <c r="H45" s="78">
        <v>488612.74476999999</v>
      </c>
      <c r="I45" s="86">
        <v>2365</v>
      </c>
      <c r="J45" s="129" t="s">
        <v>3065</v>
      </c>
      <c r="K45" s="78">
        <v>11555.691413812001</v>
      </c>
      <c r="L45" s="79">
        <v>1.3675552508207937E-3</v>
      </c>
      <c r="M45" s="79">
        <f t="shared" si="0"/>
        <v>1.2849206104078498E-2</v>
      </c>
      <c r="N45" s="79">
        <f>K45/'סכום נכסי הקרן'!$C$41</f>
        <v>3.713992706888004E-3</v>
      </c>
    </row>
    <row r="46" spans="1:14">
      <c r="A46" s="130" t="s">
        <v>3065</v>
      </c>
      <c r="B46" s="129" t="s">
        <v>3065</v>
      </c>
      <c r="C46" s="129" t="s">
        <v>3065</v>
      </c>
      <c r="D46" s="129" t="s">
        <v>3065</v>
      </c>
      <c r="E46" s="129" t="s">
        <v>3065</v>
      </c>
      <c r="F46" s="129" t="s">
        <v>3065</v>
      </c>
      <c r="G46" s="129" t="s">
        <v>3065</v>
      </c>
      <c r="H46" s="129" t="s">
        <v>3065</v>
      </c>
      <c r="I46" s="129" t="s">
        <v>3065</v>
      </c>
      <c r="J46" s="129" t="s">
        <v>3065</v>
      </c>
      <c r="K46" s="129" t="s">
        <v>3065</v>
      </c>
      <c r="L46" s="129" t="s">
        <v>3065</v>
      </c>
      <c r="M46" s="129" t="s">
        <v>3065</v>
      </c>
      <c r="N46" s="129" t="s">
        <v>3065</v>
      </c>
    </row>
    <row r="47" spans="1:14">
      <c r="A47" s="74" t="s">
        <v>1070</v>
      </c>
      <c r="B47" s="128" t="s">
        <v>3065</v>
      </c>
      <c r="C47" s="128" t="s">
        <v>3065</v>
      </c>
      <c r="D47" s="128" t="s">
        <v>3065</v>
      </c>
      <c r="E47" s="128" t="s">
        <v>3065</v>
      </c>
      <c r="F47" s="128" t="s">
        <v>3065</v>
      </c>
      <c r="G47" s="128" t="s">
        <v>3065</v>
      </c>
      <c r="H47" s="128" t="s">
        <v>3065</v>
      </c>
      <c r="I47" s="128" t="s">
        <v>3065</v>
      </c>
      <c r="J47" s="72">
        <v>337.35074704800007</v>
      </c>
      <c r="K47" s="72">
        <v>217736.52512453598</v>
      </c>
      <c r="L47" s="128" t="s">
        <v>3065</v>
      </c>
      <c r="M47" s="73">
        <f t="shared" si="0"/>
        <v>0.24210939765724565</v>
      </c>
      <c r="N47" s="73">
        <f>K47/'סכום נכסי הקרן'!$C$41</f>
        <v>6.9980396445088008E-2</v>
      </c>
    </row>
    <row r="48" spans="1:14">
      <c r="A48" s="75" t="s">
        <v>1071</v>
      </c>
      <c r="B48" s="54" t="s">
        <v>1072</v>
      </c>
      <c r="C48" s="76" t="s">
        <v>120</v>
      </c>
      <c r="D48" s="76" t="s">
        <v>27</v>
      </c>
      <c r="E48" s="54" t="s">
        <v>1073</v>
      </c>
      <c r="F48" s="76" t="s">
        <v>573</v>
      </c>
      <c r="G48" s="76" t="s">
        <v>132</v>
      </c>
      <c r="H48" s="78">
        <v>130120.29508500001</v>
      </c>
      <c r="I48" s="86">
        <v>1040</v>
      </c>
      <c r="J48" s="129" t="s">
        <v>3065</v>
      </c>
      <c r="K48" s="78">
        <v>1353.251068882</v>
      </c>
      <c r="L48" s="79">
        <v>4.7542946520042877E-4</v>
      </c>
      <c r="M48" s="79">
        <f t="shared" si="0"/>
        <v>1.5047305498177292E-3</v>
      </c>
      <c r="N48" s="79">
        <f>K48/'סכום נכסי הקרן'!$C$41</f>
        <v>4.3493413076164646E-4</v>
      </c>
    </row>
    <row r="49" spans="1:14">
      <c r="A49" s="75" t="s">
        <v>1074</v>
      </c>
      <c r="B49" s="54" t="s">
        <v>1075</v>
      </c>
      <c r="C49" s="76" t="s">
        <v>120</v>
      </c>
      <c r="D49" s="76" t="s">
        <v>27</v>
      </c>
      <c r="E49" s="54" t="s">
        <v>718</v>
      </c>
      <c r="F49" s="76" t="s">
        <v>573</v>
      </c>
      <c r="G49" s="76" t="s">
        <v>132</v>
      </c>
      <c r="H49" s="78">
        <v>264579.70243800001</v>
      </c>
      <c r="I49" s="86">
        <v>1488</v>
      </c>
      <c r="J49" s="129" t="s">
        <v>3065</v>
      </c>
      <c r="K49" s="78">
        <v>3936.9459723149998</v>
      </c>
      <c r="L49" s="79">
        <v>1.2540398249616658E-3</v>
      </c>
      <c r="M49" s="79">
        <f t="shared" si="0"/>
        <v>4.3776376858275408E-3</v>
      </c>
      <c r="N49" s="79">
        <f>K49/'סכום נכסי הקרן'!$C$41</f>
        <v>1.265332216392802E-3</v>
      </c>
    </row>
    <row r="50" spans="1:14">
      <c r="A50" s="75" t="s">
        <v>1076</v>
      </c>
      <c r="B50" s="54" t="s">
        <v>1077</v>
      </c>
      <c r="C50" s="76" t="s">
        <v>120</v>
      </c>
      <c r="D50" s="76" t="s">
        <v>27</v>
      </c>
      <c r="E50" s="54" t="s">
        <v>1078</v>
      </c>
      <c r="F50" s="76" t="s">
        <v>347</v>
      </c>
      <c r="G50" s="76" t="s">
        <v>132</v>
      </c>
      <c r="H50" s="78">
        <v>10573.596054</v>
      </c>
      <c r="I50" s="86">
        <v>9747</v>
      </c>
      <c r="J50" s="129" t="s">
        <v>3065</v>
      </c>
      <c r="K50" s="78">
        <v>1030.6084073649999</v>
      </c>
      <c r="L50" s="79">
        <v>7.2002162558003487E-4</v>
      </c>
      <c r="M50" s="79">
        <f t="shared" si="0"/>
        <v>1.1459720898224063E-3</v>
      </c>
      <c r="N50" s="79">
        <f>K50/'סכום נכסי הקרן'!$C$41</f>
        <v>3.3123696121168707E-4</v>
      </c>
    </row>
    <row r="51" spans="1:14">
      <c r="A51" s="75" t="s">
        <v>1079</v>
      </c>
      <c r="B51" s="54" t="s">
        <v>1080</v>
      </c>
      <c r="C51" s="76" t="s">
        <v>120</v>
      </c>
      <c r="D51" s="76" t="s">
        <v>27</v>
      </c>
      <c r="E51" s="54" t="s">
        <v>1081</v>
      </c>
      <c r="F51" s="76" t="s">
        <v>715</v>
      </c>
      <c r="G51" s="76" t="s">
        <v>132</v>
      </c>
      <c r="H51" s="78">
        <v>276778.28249800002</v>
      </c>
      <c r="I51" s="86">
        <v>1064</v>
      </c>
      <c r="J51" s="129" t="s">
        <v>3065</v>
      </c>
      <c r="K51" s="78">
        <v>2944.9209257730004</v>
      </c>
      <c r="L51" s="79">
        <v>2.2124559589235555E-3</v>
      </c>
      <c r="M51" s="79">
        <f t="shared" si="0"/>
        <v>3.2745678800528196E-3</v>
      </c>
      <c r="N51" s="79">
        <f>K51/'סכום נכסי הקרן'!$C$41</f>
        <v>9.4649592560162952E-4</v>
      </c>
    </row>
    <row r="52" spans="1:14">
      <c r="A52" s="75" t="s">
        <v>1082</v>
      </c>
      <c r="B52" s="54" t="s">
        <v>1083</v>
      </c>
      <c r="C52" s="76" t="s">
        <v>120</v>
      </c>
      <c r="D52" s="76" t="s">
        <v>27</v>
      </c>
      <c r="E52" s="54" t="s">
        <v>1084</v>
      </c>
      <c r="F52" s="76" t="s">
        <v>589</v>
      </c>
      <c r="G52" s="76" t="s">
        <v>132</v>
      </c>
      <c r="H52" s="78">
        <v>6375.9570160000003</v>
      </c>
      <c r="I52" s="86">
        <v>6944</v>
      </c>
      <c r="J52" s="129" t="s">
        <v>3065</v>
      </c>
      <c r="K52" s="78">
        <v>442.74645521499997</v>
      </c>
      <c r="L52" s="79">
        <v>3.6901961176513757E-4</v>
      </c>
      <c r="M52" s="79">
        <f t="shared" si="0"/>
        <v>4.9230636672315073E-4</v>
      </c>
      <c r="N52" s="79">
        <f>K52/'סכום נכסי הקרן'!$C$41</f>
        <v>1.4229846114647884E-4</v>
      </c>
    </row>
    <row r="53" spans="1:14">
      <c r="A53" s="75" t="s">
        <v>1085</v>
      </c>
      <c r="B53" s="54" t="s">
        <v>1086</v>
      </c>
      <c r="C53" s="76" t="s">
        <v>120</v>
      </c>
      <c r="D53" s="76" t="s">
        <v>27</v>
      </c>
      <c r="E53" s="54" t="s">
        <v>1087</v>
      </c>
      <c r="F53" s="76" t="s">
        <v>304</v>
      </c>
      <c r="G53" s="76" t="s">
        <v>132</v>
      </c>
      <c r="H53" s="78">
        <v>86591.573562000005</v>
      </c>
      <c r="I53" s="86">
        <v>3024</v>
      </c>
      <c r="J53" s="129" t="s">
        <v>3065</v>
      </c>
      <c r="K53" s="78">
        <v>2618.529184517</v>
      </c>
      <c r="L53" s="79">
        <v>4.8180715855054569E-4</v>
      </c>
      <c r="M53" s="79">
        <f t="shared" si="0"/>
        <v>2.9116406778730646E-3</v>
      </c>
      <c r="N53" s="79">
        <f>K53/'סכום נכסי הקרן'!$C$41</f>
        <v>8.415938039367715E-4</v>
      </c>
    </row>
    <row r="54" spans="1:14">
      <c r="A54" s="75" t="s">
        <v>1088</v>
      </c>
      <c r="B54" s="54" t="s">
        <v>1089</v>
      </c>
      <c r="C54" s="76" t="s">
        <v>120</v>
      </c>
      <c r="D54" s="76" t="s">
        <v>27</v>
      </c>
      <c r="E54" s="54" t="s">
        <v>1090</v>
      </c>
      <c r="F54" s="76" t="s">
        <v>129</v>
      </c>
      <c r="G54" s="76" t="s">
        <v>132</v>
      </c>
      <c r="H54" s="78">
        <v>41583.618391999997</v>
      </c>
      <c r="I54" s="86">
        <v>509.6</v>
      </c>
      <c r="J54" s="129" t="s">
        <v>3065</v>
      </c>
      <c r="K54" s="78">
        <v>211.91011932699999</v>
      </c>
      <c r="L54" s="79">
        <v>2.1048422086286059E-4</v>
      </c>
      <c r="M54" s="79">
        <f t="shared" si="0"/>
        <v>2.3563079882160562E-4</v>
      </c>
      <c r="N54" s="79">
        <f>K54/'סכום נכסי הקרן'!$C$41</f>
        <v>6.8107792905887029E-5</v>
      </c>
    </row>
    <row r="55" spans="1:14">
      <c r="A55" s="75" t="s">
        <v>1091</v>
      </c>
      <c r="B55" s="54" t="s">
        <v>1092</v>
      </c>
      <c r="C55" s="76" t="s">
        <v>120</v>
      </c>
      <c r="D55" s="76" t="s">
        <v>27</v>
      </c>
      <c r="E55" s="54" t="s">
        <v>1093</v>
      </c>
      <c r="F55" s="76" t="s">
        <v>560</v>
      </c>
      <c r="G55" s="76" t="s">
        <v>132</v>
      </c>
      <c r="H55" s="78">
        <v>20984.813157000001</v>
      </c>
      <c r="I55" s="86">
        <v>4150</v>
      </c>
      <c r="J55" s="129" t="s">
        <v>3065</v>
      </c>
      <c r="K55" s="78">
        <v>870.869746018</v>
      </c>
      <c r="L55" s="79">
        <v>3.6962102009863238E-4</v>
      </c>
      <c r="M55" s="79">
        <f t="shared" si="0"/>
        <v>9.6835268922263601E-4</v>
      </c>
      <c r="N55" s="79">
        <f>K55/'סכום נכסי הקרן'!$C$41</f>
        <v>2.7989704549347193E-4</v>
      </c>
    </row>
    <row r="56" spans="1:14">
      <c r="A56" s="75" t="s">
        <v>1094</v>
      </c>
      <c r="B56" s="54" t="s">
        <v>1095</v>
      </c>
      <c r="C56" s="76" t="s">
        <v>120</v>
      </c>
      <c r="D56" s="76" t="s">
        <v>27</v>
      </c>
      <c r="E56" s="54" t="s">
        <v>1096</v>
      </c>
      <c r="F56" s="76" t="s">
        <v>1097</v>
      </c>
      <c r="G56" s="76" t="s">
        <v>132</v>
      </c>
      <c r="H56" s="78">
        <v>39424.534414000002</v>
      </c>
      <c r="I56" s="86">
        <v>7405</v>
      </c>
      <c r="J56" s="129" t="s">
        <v>3065</v>
      </c>
      <c r="K56" s="78">
        <v>2919.3867733459997</v>
      </c>
      <c r="L56" s="79">
        <v>1.6976784361417336E-3</v>
      </c>
      <c r="M56" s="79">
        <f t="shared" si="0"/>
        <v>3.2461754995817271E-3</v>
      </c>
      <c r="N56" s="79">
        <f>K56/'סכום נכסי הקרן'!$C$41</f>
        <v>9.3828926340423844E-4</v>
      </c>
    </row>
    <row r="57" spans="1:14">
      <c r="A57" s="75" t="s">
        <v>1098</v>
      </c>
      <c r="B57" s="54" t="s">
        <v>1099</v>
      </c>
      <c r="C57" s="76" t="s">
        <v>120</v>
      </c>
      <c r="D57" s="76" t="s">
        <v>27</v>
      </c>
      <c r="E57" s="54" t="s">
        <v>1100</v>
      </c>
      <c r="F57" s="76" t="s">
        <v>573</v>
      </c>
      <c r="G57" s="76" t="s">
        <v>132</v>
      </c>
      <c r="H57" s="78">
        <v>25475.506154999999</v>
      </c>
      <c r="I57" s="86">
        <v>19150</v>
      </c>
      <c r="J57" s="129" t="s">
        <v>3065</v>
      </c>
      <c r="K57" s="78">
        <v>4878.5594287550002</v>
      </c>
      <c r="L57" s="79">
        <v>2.0149035961933431E-3</v>
      </c>
      <c r="M57" s="79">
        <f t="shared" si="0"/>
        <v>5.4246529563902295E-3</v>
      </c>
      <c r="N57" s="79">
        <f>K57/'סכום נכסי הקרן'!$C$41</f>
        <v>1.5679662505403205E-3</v>
      </c>
    </row>
    <row r="58" spans="1:14">
      <c r="A58" s="75" t="s">
        <v>1101</v>
      </c>
      <c r="B58" s="54" t="s">
        <v>1102</v>
      </c>
      <c r="C58" s="76" t="s">
        <v>120</v>
      </c>
      <c r="D58" s="76" t="s">
        <v>27</v>
      </c>
      <c r="E58" s="54" t="s">
        <v>1103</v>
      </c>
      <c r="F58" s="76" t="s">
        <v>510</v>
      </c>
      <c r="G58" s="76" t="s">
        <v>132</v>
      </c>
      <c r="H58" s="78">
        <v>19774.720026999999</v>
      </c>
      <c r="I58" s="86">
        <v>11060</v>
      </c>
      <c r="J58" s="129" t="s">
        <v>3065</v>
      </c>
      <c r="K58" s="78">
        <v>2187.084034943</v>
      </c>
      <c r="L58" s="79">
        <v>5.442927496674537E-4</v>
      </c>
      <c r="M58" s="79">
        <f t="shared" si="0"/>
        <v>2.4319006561851256E-3</v>
      </c>
      <c r="N58" s="79">
        <f>K58/'סכום נכסי הקרן'!$C$41</f>
        <v>7.029275760531866E-4</v>
      </c>
    </row>
    <row r="59" spans="1:14">
      <c r="A59" s="75" t="s">
        <v>1104</v>
      </c>
      <c r="B59" s="54" t="s">
        <v>1105</v>
      </c>
      <c r="C59" s="76" t="s">
        <v>120</v>
      </c>
      <c r="D59" s="76" t="s">
        <v>27</v>
      </c>
      <c r="E59" s="54" t="s">
        <v>750</v>
      </c>
      <c r="F59" s="76" t="s">
        <v>573</v>
      </c>
      <c r="G59" s="76" t="s">
        <v>132</v>
      </c>
      <c r="H59" s="78">
        <v>12803.246198000001</v>
      </c>
      <c r="I59" s="86">
        <v>3946</v>
      </c>
      <c r="J59" s="129" t="s">
        <v>3065</v>
      </c>
      <c r="K59" s="78">
        <v>505.216094962</v>
      </c>
      <c r="L59" s="79">
        <v>2.095494374050321E-4</v>
      </c>
      <c r="M59" s="79">
        <f t="shared" si="0"/>
        <v>5.6176869897246328E-4</v>
      </c>
      <c r="N59" s="79">
        <f>K59/'סכום נכסי הקרן'!$C$41</f>
        <v>1.6237616814936451E-4</v>
      </c>
    </row>
    <row r="60" spans="1:14">
      <c r="A60" s="75" t="s">
        <v>1106</v>
      </c>
      <c r="B60" s="54" t="s">
        <v>1107</v>
      </c>
      <c r="C60" s="76" t="s">
        <v>120</v>
      </c>
      <c r="D60" s="76" t="s">
        <v>27</v>
      </c>
      <c r="E60" s="54" t="s">
        <v>1108</v>
      </c>
      <c r="F60" s="76" t="s">
        <v>1109</v>
      </c>
      <c r="G60" s="76" t="s">
        <v>132</v>
      </c>
      <c r="H60" s="78">
        <v>45658.612148</v>
      </c>
      <c r="I60" s="86">
        <v>5575</v>
      </c>
      <c r="J60" s="129" t="s">
        <v>3065</v>
      </c>
      <c r="K60" s="78">
        <v>2545.4676272410002</v>
      </c>
      <c r="L60" s="79">
        <v>1.8462300077862648E-3</v>
      </c>
      <c r="M60" s="79">
        <f t="shared" si="0"/>
        <v>2.8304007958005672E-3</v>
      </c>
      <c r="N60" s="79">
        <f>K60/'סכום נכסי הקרן'!$C$41</f>
        <v>8.1811186061033316E-4</v>
      </c>
    </row>
    <row r="61" spans="1:14">
      <c r="A61" s="75" t="s">
        <v>1110</v>
      </c>
      <c r="B61" s="54" t="s">
        <v>1111</v>
      </c>
      <c r="C61" s="76" t="s">
        <v>120</v>
      </c>
      <c r="D61" s="76" t="s">
        <v>27</v>
      </c>
      <c r="E61" s="54" t="s">
        <v>1112</v>
      </c>
      <c r="F61" s="76" t="s">
        <v>287</v>
      </c>
      <c r="G61" s="76" t="s">
        <v>132</v>
      </c>
      <c r="H61" s="78">
        <v>20480.351181000002</v>
      </c>
      <c r="I61" s="86">
        <v>8280</v>
      </c>
      <c r="J61" s="129" t="s">
        <v>3065</v>
      </c>
      <c r="K61" s="78">
        <v>1695.7730777859999</v>
      </c>
      <c r="L61" s="79">
        <v>1.6392394524393796E-3</v>
      </c>
      <c r="M61" s="79">
        <f t="shared" si="0"/>
        <v>1.8855936007581538E-3</v>
      </c>
      <c r="N61" s="79">
        <f>K61/'סכום נכסי הקרן'!$C$41</f>
        <v>5.4502051135654284E-4</v>
      </c>
    </row>
    <row r="62" spans="1:14">
      <c r="A62" s="75" t="s">
        <v>1113</v>
      </c>
      <c r="B62" s="54" t="s">
        <v>1114</v>
      </c>
      <c r="C62" s="76" t="s">
        <v>120</v>
      </c>
      <c r="D62" s="76" t="s">
        <v>27</v>
      </c>
      <c r="E62" s="54" t="s">
        <v>1115</v>
      </c>
      <c r="F62" s="76" t="s">
        <v>287</v>
      </c>
      <c r="G62" s="76" t="s">
        <v>132</v>
      </c>
      <c r="H62" s="78">
        <v>1913049.9094029998</v>
      </c>
      <c r="I62" s="86">
        <v>124</v>
      </c>
      <c r="J62" s="129" t="s">
        <v>3065</v>
      </c>
      <c r="K62" s="78">
        <v>2372.181887577</v>
      </c>
      <c r="L62" s="79">
        <v>6.0806341630296871E-4</v>
      </c>
      <c r="M62" s="79">
        <f t="shared" si="0"/>
        <v>2.6377178914112121E-3</v>
      </c>
      <c r="N62" s="79">
        <f>K62/'סכום נכסי הקרן'!$C$41</f>
        <v>7.6241792155701564E-4</v>
      </c>
    </row>
    <row r="63" spans="1:14">
      <c r="A63" s="75" t="s">
        <v>1116</v>
      </c>
      <c r="B63" s="54" t="s">
        <v>1117</v>
      </c>
      <c r="C63" s="76" t="s">
        <v>120</v>
      </c>
      <c r="D63" s="76" t="s">
        <v>27</v>
      </c>
      <c r="E63" s="54" t="s">
        <v>579</v>
      </c>
      <c r="F63" s="76" t="s">
        <v>560</v>
      </c>
      <c r="G63" s="76" t="s">
        <v>132</v>
      </c>
      <c r="H63" s="78">
        <v>367772.284292</v>
      </c>
      <c r="I63" s="86">
        <v>1210</v>
      </c>
      <c r="J63" s="129" t="s">
        <v>3065</v>
      </c>
      <c r="K63" s="78">
        <v>4450.0446399370003</v>
      </c>
      <c r="L63" s="79">
        <v>1.9756666566676144E-3</v>
      </c>
      <c r="M63" s="79">
        <f t="shared" si="0"/>
        <v>4.9481713125842175E-3</v>
      </c>
      <c r="N63" s="79">
        <f>K63/'סכום נכסי הקרן'!$C$41</f>
        <v>1.4302418389519793E-3</v>
      </c>
    </row>
    <row r="64" spans="1:14">
      <c r="A64" s="75" t="s">
        <v>1118</v>
      </c>
      <c r="B64" s="54" t="s">
        <v>1119</v>
      </c>
      <c r="C64" s="76" t="s">
        <v>120</v>
      </c>
      <c r="D64" s="76" t="s">
        <v>27</v>
      </c>
      <c r="E64" s="54" t="s">
        <v>1120</v>
      </c>
      <c r="F64" s="76" t="s">
        <v>624</v>
      </c>
      <c r="G64" s="76" t="s">
        <v>132</v>
      </c>
      <c r="H64" s="78">
        <v>186649.292005</v>
      </c>
      <c r="I64" s="86">
        <v>865.1</v>
      </c>
      <c r="J64" s="129" t="s">
        <v>3065</v>
      </c>
      <c r="K64" s="78">
        <v>1614.703025111</v>
      </c>
      <c r="L64" s="79">
        <v>1.0502266543168022E-3</v>
      </c>
      <c r="M64" s="79">
        <f t="shared" si="0"/>
        <v>1.795448772691484E-3</v>
      </c>
      <c r="N64" s="79">
        <f>K64/'סכום נכסי הקרן'!$C$41</f>
        <v>5.1896464212295519E-4</v>
      </c>
    </row>
    <row r="65" spans="1:14">
      <c r="A65" s="75" t="s">
        <v>1121</v>
      </c>
      <c r="B65" s="54" t="s">
        <v>1122</v>
      </c>
      <c r="C65" s="76" t="s">
        <v>120</v>
      </c>
      <c r="D65" s="76" t="s">
        <v>27</v>
      </c>
      <c r="E65" s="54" t="s">
        <v>1123</v>
      </c>
      <c r="F65" s="76" t="s">
        <v>153</v>
      </c>
      <c r="G65" s="76" t="s">
        <v>132</v>
      </c>
      <c r="H65" s="78">
        <v>18741.136923999999</v>
      </c>
      <c r="I65" s="86">
        <v>16440</v>
      </c>
      <c r="J65" s="129" t="s">
        <v>3065</v>
      </c>
      <c r="K65" s="78">
        <v>3081.0429103700003</v>
      </c>
      <c r="L65" s="79">
        <v>7.2858794475476882E-4</v>
      </c>
      <c r="M65" s="79">
        <f t="shared" si="0"/>
        <v>3.4259270132062439E-3</v>
      </c>
      <c r="N65" s="79">
        <f>K65/'סכום נכסי הקרן'!$C$41</f>
        <v>9.9024545472423228E-4</v>
      </c>
    </row>
    <row r="66" spans="1:14">
      <c r="A66" s="75" t="s">
        <v>1124</v>
      </c>
      <c r="B66" s="54" t="s">
        <v>1125</v>
      </c>
      <c r="C66" s="76" t="s">
        <v>120</v>
      </c>
      <c r="D66" s="76" t="s">
        <v>27</v>
      </c>
      <c r="E66" s="54" t="s">
        <v>693</v>
      </c>
      <c r="F66" s="76" t="s">
        <v>573</v>
      </c>
      <c r="G66" s="76" t="s">
        <v>132</v>
      </c>
      <c r="H66" s="78">
        <v>19821.539982999999</v>
      </c>
      <c r="I66" s="86">
        <v>26000</v>
      </c>
      <c r="J66" s="129" t="s">
        <v>3065</v>
      </c>
      <c r="K66" s="78">
        <v>5153.6003954979997</v>
      </c>
      <c r="L66" s="79">
        <v>1.0595294345893233E-3</v>
      </c>
      <c r="M66" s="79">
        <f t="shared" si="0"/>
        <v>5.7304813090339919E-3</v>
      </c>
      <c r="N66" s="79">
        <f>K66/'סכום נכסי הקרן'!$C$41</f>
        <v>1.6563642622212116E-3</v>
      </c>
    </row>
    <row r="67" spans="1:14">
      <c r="A67" s="75" t="s">
        <v>1126</v>
      </c>
      <c r="B67" s="54" t="s">
        <v>1127</v>
      </c>
      <c r="C67" s="76" t="s">
        <v>120</v>
      </c>
      <c r="D67" s="76" t="s">
        <v>27</v>
      </c>
      <c r="E67" s="54" t="s">
        <v>1128</v>
      </c>
      <c r="F67" s="76" t="s">
        <v>128</v>
      </c>
      <c r="G67" s="76" t="s">
        <v>132</v>
      </c>
      <c r="H67" s="78">
        <v>11527.66057</v>
      </c>
      <c r="I67" s="86">
        <v>30260</v>
      </c>
      <c r="J67" s="129" t="s">
        <v>3065</v>
      </c>
      <c r="K67" s="78">
        <v>3488.2700885039999</v>
      </c>
      <c r="L67" s="79">
        <v>1.9731286083659147E-3</v>
      </c>
      <c r="M67" s="79">
        <f t="shared" si="0"/>
        <v>3.8787381653603956E-3</v>
      </c>
      <c r="N67" s="79">
        <f>K67/'סכום נכסי הקרן'!$C$41</f>
        <v>1.1211280402377659E-3</v>
      </c>
    </row>
    <row r="68" spans="1:14">
      <c r="A68" s="75" t="s">
        <v>1129</v>
      </c>
      <c r="B68" s="54" t="s">
        <v>1130</v>
      </c>
      <c r="C68" s="76" t="s">
        <v>120</v>
      </c>
      <c r="D68" s="76" t="s">
        <v>27</v>
      </c>
      <c r="E68" s="54" t="s">
        <v>1131</v>
      </c>
      <c r="F68" s="76" t="s">
        <v>573</v>
      </c>
      <c r="G68" s="76" t="s">
        <v>132</v>
      </c>
      <c r="H68" s="78">
        <v>15446.956440999998</v>
      </c>
      <c r="I68" s="86">
        <v>10140</v>
      </c>
      <c r="J68" s="78">
        <v>19.745844335000001</v>
      </c>
      <c r="K68" s="78">
        <v>1586.067227449</v>
      </c>
      <c r="L68" s="79">
        <v>4.9364611207130963E-4</v>
      </c>
      <c r="M68" s="79">
        <f t="shared" si="0"/>
        <v>1.7636075567107651E-3</v>
      </c>
      <c r="N68" s="79">
        <f>K68/'סכום נכסי הקרן'!$C$41</f>
        <v>5.0976111289531686E-4</v>
      </c>
    </row>
    <row r="69" spans="1:14">
      <c r="A69" s="75" t="s">
        <v>1132</v>
      </c>
      <c r="B69" s="54" t="s">
        <v>1133</v>
      </c>
      <c r="C69" s="76" t="s">
        <v>120</v>
      </c>
      <c r="D69" s="76" t="s">
        <v>27</v>
      </c>
      <c r="E69" s="54" t="s">
        <v>582</v>
      </c>
      <c r="F69" s="76" t="s">
        <v>304</v>
      </c>
      <c r="G69" s="76" t="s">
        <v>132</v>
      </c>
      <c r="H69" s="78">
        <v>22463.092366000001</v>
      </c>
      <c r="I69" s="86">
        <v>3447</v>
      </c>
      <c r="J69" s="129" t="s">
        <v>3065</v>
      </c>
      <c r="K69" s="78">
        <v>774.30279385999995</v>
      </c>
      <c r="L69" s="79">
        <v>6.0942070425553123E-4</v>
      </c>
      <c r="M69" s="79">
        <f t="shared" si="0"/>
        <v>8.6097627818090925E-4</v>
      </c>
      <c r="N69" s="79">
        <f>K69/'סכום נכסי הקרן'!$C$41</f>
        <v>2.4886048150107089E-4</v>
      </c>
    </row>
    <row r="70" spans="1:14">
      <c r="A70" s="75" t="s">
        <v>1134</v>
      </c>
      <c r="B70" s="54" t="s">
        <v>1135</v>
      </c>
      <c r="C70" s="76" t="s">
        <v>120</v>
      </c>
      <c r="D70" s="76" t="s">
        <v>27</v>
      </c>
      <c r="E70" s="54" t="s">
        <v>1136</v>
      </c>
      <c r="F70" s="76" t="s">
        <v>1137</v>
      </c>
      <c r="G70" s="76" t="s">
        <v>132</v>
      </c>
      <c r="H70" s="78">
        <v>174532.57720400003</v>
      </c>
      <c r="I70" s="86">
        <v>4651</v>
      </c>
      <c r="J70" s="129" t="s">
        <v>3065</v>
      </c>
      <c r="K70" s="78">
        <v>8117.5101657699997</v>
      </c>
      <c r="L70" s="79">
        <v>2.4403416680124496E-3</v>
      </c>
      <c r="M70" s="79">
        <f t="shared" si="0"/>
        <v>9.0261635965167564E-3</v>
      </c>
      <c r="N70" s="79">
        <f>K70/'סכום נכסי הקרן'!$C$41</f>
        <v>2.6089631917415178E-3</v>
      </c>
    </row>
    <row r="71" spans="1:14">
      <c r="A71" s="75" t="s">
        <v>1138</v>
      </c>
      <c r="B71" s="54" t="s">
        <v>1139</v>
      </c>
      <c r="C71" s="76" t="s">
        <v>120</v>
      </c>
      <c r="D71" s="76" t="s">
        <v>27</v>
      </c>
      <c r="E71" s="54" t="s">
        <v>1140</v>
      </c>
      <c r="F71" s="76" t="s">
        <v>154</v>
      </c>
      <c r="G71" s="76" t="s">
        <v>132</v>
      </c>
      <c r="H71" s="78">
        <v>82583.369716999994</v>
      </c>
      <c r="I71" s="86">
        <v>1990</v>
      </c>
      <c r="J71" s="129" t="s">
        <v>3065</v>
      </c>
      <c r="K71" s="78">
        <v>1643.4090573750002</v>
      </c>
      <c r="L71" s="79">
        <v>5.6889190480149834E-4</v>
      </c>
      <c r="M71" s="79">
        <f t="shared" si="0"/>
        <v>1.82736808515682E-3</v>
      </c>
      <c r="N71" s="79">
        <f>K71/'סכום נכסי הקרן'!$C$41</f>
        <v>5.2819074471208789E-4</v>
      </c>
    </row>
    <row r="72" spans="1:14">
      <c r="A72" s="75" t="s">
        <v>1141</v>
      </c>
      <c r="B72" s="54" t="s">
        <v>1142</v>
      </c>
      <c r="C72" s="76" t="s">
        <v>120</v>
      </c>
      <c r="D72" s="76" t="s">
        <v>27</v>
      </c>
      <c r="E72" s="54" t="s">
        <v>1143</v>
      </c>
      <c r="F72" s="76" t="s">
        <v>1137</v>
      </c>
      <c r="G72" s="76" t="s">
        <v>132</v>
      </c>
      <c r="H72" s="78">
        <v>41750.977018999998</v>
      </c>
      <c r="I72" s="86">
        <v>19210</v>
      </c>
      <c r="J72" s="129" t="s">
        <v>3065</v>
      </c>
      <c r="K72" s="78">
        <v>8020.3626854180002</v>
      </c>
      <c r="L72" s="79">
        <v>1.8205888923914116E-3</v>
      </c>
      <c r="M72" s="79">
        <f t="shared" si="0"/>
        <v>8.9181416744323061E-3</v>
      </c>
      <c r="N72" s="79">
        <f>K72/'סכום נכסי הקרן'!$C$41</f>
        <v>2.5777400463147877E-3</v>
      </c>
    </row>
    <row r="73" spans="1:14">
      <c r="A73" s="75" t="s">
        <v>1144</v>
      </c>
      <c r="B73" s="54" t="s">
        <v>1145</v>
      </c>
      <c r="C73" s="76" t="s">
        <v>120</v>
      </c>
      <c r="D73" s="76" t="s">
        <v>27</v>
      </c>
      <c r="E73" s="54" t="s">
        <v>1146</v>
      </c>
      <c r="F73" s="76" t="s">
        <v>1097</v>
      </c>
      <c r="G73" s="76" t="s">
        <v>132</v>
      </c>
      <c r="H73" s="78">
        <v>21302.806998</v>
      </c>
      <c r="I73" s="86">
        <v>15690</v>
      </c>
      <c r="J73" s="129" t="s">
        <v>3065</v>
      </c>
      <c r="K73" s="78">
        <v>3342.4104179259998</v>
      </c>
      <c r="L73" s="79">
        <v>1.4703901748084258E-3</v>
      </c>
      <c r="M73" s="79">
        <f t="shared" si="0"/>
        <v>3.716551334437445E-3</v>
      </c>
      <c r="N73" s="79">
        <f>K73/'סכום נכסי הקרן'!$C$41</f>
        <v>1.0742488243296394E-3</v>
      </c>
    </row>
    <row r="74" spans="1:14">
      <c r="A74" s="75" t="s">
        <v>1147</v>
      </c>
      <c r="B74" s="54" t="s">
        <v>1148</v>
      </c>
      <c r="C74" s="76" t="s">
        <v>120</v>
      </c>
      <c r="D74" s="76" t="s">
        <v>27</v>
      </c>
      <c r="E74" s="54" t="s">
        <v>1149</v>
      </c>
      <c r="F74" s="76" t="s">
        <v>129</v>
      </c>
      <c r="G74" s="76" t="s">
        <v>132</v>
      </c>
      <c r="H74" s="78">
        <v>82286.152747</v>
      </c>
      <c r="I74" s="86">
        <v>1320</v>
      </c>
      <c r="J74" s="129" t="s">
        <v>3065</v>
      </c>
      <c r="K74" s="78">
        <v>1086.177216219</v>
      </c>
      <c r="L74" s="79">
        <v>4.1073235853986243E-4</v>
      </c>
      <c r="M74" s="79">
        <f t="shared" ref="M74:M137" si="1">IFERROR(K74/$K$9,0)</f>
        <v>1.2077611297295952E-3</v>
      </c>
      <c r="N74" s="79">
        <f>K74/'סכום נכסי הקרן'!$C$41</f>
        <v>3.490967450553029E-4</v>
      </c>
    </row>
    <row r="75" spans="1:14">
      <c r="A75" s="75" t="s">
        <v>1150</v>
      </c>
      <c r="B75" s="54" t="s">
        <v>1151</v>
      </c>
      <c r="C75" s="76" t="s">
        <v>120</v>
      </c>
      <c r="D75" s="76" t="s">
        <v>27</v>
      </c>
      <c r="E75" s="54" t="s">
        <v>1152</v>
      </c>
      <c r="F75" s="76" t="s">
        <v>573</v>
      </c>
      <c r="G75" s="76" t="s">
        <v>132</v>
      </c>
      <c r="H75" s="78">
        <v>312015.261719</v>
      </c>
      <c r="I75" s="86">
        <v>1082</v>
      </c>
      <c r="J75" s="129" t="s">
        <v>3065</v>
      </c>
      <c r="K75" s="78">
        <v>3376.0051317969992</v>
      </c>
      <c r="L75" s="79">
        <v>9.6729233888400432E-4</v>
      </c>
      <c r="M75" s="79">
        <f t="shared" si="1"/>
        <v>3.7539065550882896E-3</v>
      </c>
      <c r="N75" s="79">
        <f>K75/'סכום נכסי הקרן'!$C$41</f>
        <v>1.0850461464316943E-3</v>
      </c>
    </row>
    <row r="76" spans="1:14">
      <c r="A76" s="75" t="s">
        <v>1153</v>
      </c>
      <c r="B76" s="54" t="s">
        <v>1154</v>
      </c>
      <c r="C76" s="76" t="s">
        <v>120</v>
      </c>
      <c r="D76" s="76" t="s">
        <v>27</v>
      </c>
      <c r="E76" s="54" t="s">
        <v>1155</v>
      </c>
      <c r="F76" s="76" t="s">
        <v>126</v>
      </c>
      <c r="G76" s="76" t="s">
        <v>132</v>
      </c>
      <c r="H76" s="78">
        <v>6321685.2117400002</v>
      </c>
      <c r="I76" s="86">
        <v>150.69999999999999</v>
      </c>
      <c r="J76" s="129" t="s">
        <v>3065</v>
      </c>
      <c r="K76" s="78">
        <v>9526.7796140930004</v>
      </c>
      <c r="L76" s="79">
        <v>2.4403744748394359E-3</v>
      </c>
      <c r="M76" s="79">
        <f t="shared" si="1"/>
        <v>1.0593183080616129E-2</v>
      </c>
      <c r="N76" s="79">
        <f>K76/'סכום נכסי הקרן'!$C$41</f>
        <v>3.0619015980800361E-3</v>
      </c>
    </row>
    <row r="77" spans="1:14">
      <c r="A77" s="75" t="s">
        <v>1156</v>
      </c>
      <c r="B77" s="54" t="s">
        <v>1157</v>
      </c>
      <c r="C77" s="76" t="s">
        <v>120</v>
      </c>
      <c r="D77" s="76" t="s">
        <v>27</v>
      </c>
      <c r="E77" s="54" t="s">
        <v>350</v>
      </c>
      <c r="F77" s="76" t="s">
        <v>304</v>
      </c>
      <c r="G77" s="76" t="s">
        <v>132</v>
      </c>
      <c r="H77" s="78">
        <v>4535.696825</v>
      </c>
      <c r="I77" s="86">
        <v>76070</v>
      </c>
      <c r="J77" s="129" t="s">
        <v>3065</v>
      </c>
      <c r="K77" s="78">
        <v>3450.3045743999996</v>
      </c>
      <c r="L77" s="79">
        <v>8.6547538019730191E-4</v>
      </c>
      <c r="M77" s="79">
        <f t="shared" si="1"/>
        <v>3.8365228882211565E-3</v>
      </c>
      <c r="N77" s="79">
        <f>K77/'סכום נכסי הקרן'!$C$41</f>
        <v>1.108925945404481E-3</v>
      </c>
    </row>
    <row r="78" spans="1:14">
      <c r="A78" s="75" t="s">
        <v>1158</v>
      </c>
      <c r="B78" s="54" t="s">
        <v>1159</v>
      </c>
      <c r="C78" s="76" t="s">
        <v>120</v>
      </c>
      <c r="D78" s="76" t="s">
        <v>27</v>
      </c>
      <c r="E78" s="54" t="s">
        <v>658</v>
      </c>
      <c r="F78" s="76" t="s">
        <v>347</v>
      </c>
      <c r="G78" s="76" t="s">
        <v>132</v>
      </c>
      <c r="H78" s="78">
        <v>57390.397540999998</v>
      </c>
      <c r="I78" s="86">
        <v>5850</v>
      </c>
      <c r="J78" s="129" t="s">
        <v>3065</v>
      </c>
      <c r="K78" s="78">
        <v>3357.3382561660001</v>
      </c>
      <c r="L78" s="79">
        <v>7.2617247466287397E-4</v>
      </c>
      <c r="M78" s="79">
        <f t="shared" si="1"/>
        <v>3.7331501569020918E-3</v>
      </c>
      <c r="N78" s="79">
        <f>K78/'סכום נכסי הקרן'!$C$41</f>
        <v>1.0790466231257111E-3</v>
      </c>
    </row>
    <row r="79" spans="1:14">
      <c r="A79" s="75" t="s">
        <v>1160</v>
      </c>
      <c r="B79" s="54" t="s">
        <v>1161</v>
      </c>
      <c r="C79" s="76" t="s">
        <v>120</v>
      </c>
      <c r="D79" s="76" t="s">
        <v>27</v>
      </c>
      <c r="E79" s="54" t="s">
        <v>1162</v>
      </c>
      <c r="F79" s="76" t="s">
        <v>304</v>
      </c>
      <c r="G79" s="76" t="s">
        <v>132</v>
      </c>
      <c r="H79" s="78">
        <v>153931.053896</v>
      </c>
      <c r="I79" s="86">
        <v>884</v>
      </c>
      <c r="J79" s="129" t="s">
        <v>3065</v>
      </c>
      <c r="K79" s="78">
        <v>1360.7505164370002</v>
      </c>
      <c r="L79" s="79">
        <v>1.0235022166653518E-3</v>
      </c>
      <c r="M79" s="79">
        <f t="shared" si="1"/>
        <v>1.5130694664476549E-3</v>
      </c>
      <c r="N79" s="79">
        <f>K79/'סכום נכסי הקרן'!$C$41</f>
        <v>4.3734444897866533E-4</v>
      </c>
    </row>
    <row r="80" spans="1:14">
      <c r="A80" s="75" t="s">
        <v>1163</v>
      </c>
      <c r="B80" s="54" t="s">
        <v>1164</v>
      </c>
      <c r="C80" s="76" t="s">
        <v>120</v>
      </c>
      <c r="D80" s="76" t="s">
        <v>27</v>
      </c>
      <c r="E80" s="54" t="s">
        <v>471</v>
      </c>
      <c r="F80" s="76" t="s">
        <v>304</v>
      </c>
      <c r="G80" s="76" t="s">
        <v>132</v>
      </c>
      <c r="H80" s="78">
        <v>59833.613975</v>
      </c>
      <c r="I80" s="86">
        <v>8550</v>
      </c>
      <c r="J80" s="129" t="s">
        <v>3065</v>
      </c>
      <c r="K80" s="78">
        <v>5115.7739948810004</v>
      </c>
      <c r="L80" s="79">
        <v>1.6347516547479714E-3</v>
      </c>
      <c r="M80" s="79">
        <f t="shared" si="1"/>
        <v>5.6884207173914765E-3</v>
      </c>
      <c r="N80" s="79">
        <f>K80/'סכום נכסי הקרן'!$C$41</f>
        <v>1.6442068783842356E-3</v>
      </c>
    </row>
    <row r="81" spans="1:14">
      <c r="A81" s="75" t="s">
        <v>1165</v>
      </c>
      <c r="B81" s="54" t="s">
        <v>1166</v>
      </c>
      <c r="C81" s="76" t="s">
        <v>120</v>
      </c>
      <c r="D81" s="76" t="s">
        <v>27</v>
      </c>
      <c r="E81" s="54" t="s">
        <v>1167</v>
      </c>
      <c r="F81" s="76" t="s">
        <v>1137</v>
      </c>
      <c r="G81" s="76" t="s">
        <v>132</v>
      </c>
      <c r="H81" s="78">
        <v>117325.452091</v>
      </c>
      <c r="I81" s="86">
        <v>6799</v>
      </c>
      <c r="J81" s="129" t="s">
        <v>3065</v>
      </c>
      <c r="K81" s="78">
        <v>7976.9574876750003</v>
      </c>
      <c r="L81" s="79">
        <v>1.8470027977517611E-3</v>
      </c>
      <c r="M81" s="79">
        <f t="shared" si="1"/>
        <v>8.8698778093102698E-3</v>
      </c>
      <c r="N81" s="79">
        <f>K81/'סכום נכסי הקרן'!$C$41</f>
        <v>2.5637896402260743E-3</v>
      </c>
    </row>
    <row r="82" spans="1:14">
      <c r="A82" s="75" t="s">
        <v>1168</v>
      </c>
      <c r="B82" s="54" t="s">
        <v>1169</v>
      </c>
      <c r="C82" s="76" t="s">
        <v>120</v>
      </c>
      <c r="D82" s="76" t="s">
        <v>27</v>
      </c>
      <c r="E82" s="54" t="s">
        <v>1170</v>
      </c>
      <c r="F82" s="76" t="s">
        <v>1171</v>
      </c>
      <c r="G82" s="76" t="s">
        <v>132</v>
      </c>
      <c r="H82" s="78">
        <v>113250.92787800002</v>
      </c>
      <c r="I82" s="86">
        <v>4109</v>
      </c>
      <c r="J82" s="129" t="s">
        <v>3065</v>
      </c>
      <c r="K82" s="78">
        <v>4653.4806265590005</v>
      </c>
      <c r="L82" s="79">
        <v>1.0322691047633175E-3</v>
      </c>
      <c r="M82" s="79">
        <f t="shared" si="1"/>
        <v>5.1743794058505587E-3</v>
      </c>
      <c r="N82" s="79">
        <f>K82/'סכום נכסי הקרן'!$C$41</f>
        <v>1.4956260503830312E-3</v>
      </c>
    </row>
    <row r="83" spans="1:14">
      <c r="A83" s="75" t="s">
        <v>1172</v>
      </c>
      <c r="B83" s="54" t="s">
        <v>1173</v>
      </c>
      <c r="C83" s="76" t="s">
        <v>120</v>
      </c>
      <c r="D83" s="76" t="s">
        <v>27</v>
      </c>
      <c r="E83" s="54" t="s">
        <v>534</v>
      </c>
      <c r="F83" s="76" t="s">
        <v>535</v>
      </c>
      <c r="G83" s="76" t="s">
        <v>132</v>
      </c>
      <c r="H83" s="78">
        <v>4275.94445</v>
      </c>
      <c r="I83" s="86">
        <v>41750</v>
      </c>
      <c r="J83" s="129" t="s">
        <v>3065</v>
      </c>
      <c r="K83" s="78">
        <v>1785.206807923</v>
      </c>
      <c r="L83" s="79">
        <v>1.4461177018469692E-3</v>
      </c>
      <c r="M83" s="79">
        <f t="shared" si="1"/>
        <v>1.9850383150582709E-3</v>
      </c>
      <c r="N83" s="79">
        <f>K83/'סכום נכסי הקרן'!$C$41</f>
        <v>5.7376446181212494E-4</v>
      </c>
    </row>
    <row r="84" spans="1:14">
      <c r="A84" s="75" t="s">
        <v>1174</v>
      </c>
      <c r="B84" s="54" t="s">
        <v>1175</v>
      </c>
      <c r="C84" s="76" t="s">
        <v>120</v>
      </c>
      <c r="D84" s="76" t="s">
        <v>27</v>
      </c>
      <c r="E84" s="54" t="s">
        <v>1176</v>
      </c>
      <c r="F84" s="76" t="s">
        <v>347</v>
      </c>
      <c r="G84" s="76" t="s">
        <v>132</v>
      </c>
      <c r="H84" s="78">
        <v>52578.744059999997</v>
      </c>
      <c r="I84" s="86">
        <v>9332</v>
      </c>
      <c r="J84" s="129" t="s">
        <v>3065</v>
      </c>
      <c r="K84" s="78">
        <v>4906.6483956940001</v>
      </c>
      <c r="L84" s="79">
        <v>8.4964748902808694E-4</v>
      </c>
      <c r="M84" s="79">
        <f t="shared" si="1"/>
        <v>5.4558861308083746E-3</v>
      </c>
      <c r="N84" s="79">
        <f>K84/'סכום נכסי הקרן'!$C$41</f>
        <v>1.5769940286818147E-3</v>
      </c>
    </row>
    <row r="85" spans="1:14">
      <c r="A85" s="75" t="s">
        <v>1177</v>
      </c>
      <c r="B85" s="54" t="s">
        <v>1178</v>
      </c>
      <c r="C85" s="76" t="s">
        <v>120</v>
      </c>
      <c r="D85" s="76" t="s">
        <v>27</v>
      </c>
      <c r="E85" s="54" t="s">
        <v>544</v>
      </c>
      <c r="F85" s="76" t="s">
        <v>304</v>
      </c>
      <c r="G85" s="76" t="s">
        <v>132</v>
      </c>
      <c r="H85" s="78">
        <v>1938822.6586720003</v>
      </c>
      <c r="I85" s="86">
        <v>169</v>
      </c>
      <c r="J85" s="129" t="s">
        <v>3065</v>
      </c>
      <c r="K85" s="78">
        <v>3276.6102931559999</v>
      </c>
      <c r="L85" s="79">
        <v>2.8099532975103553E-3</v>
      </c>
      <c r="M85" s="79">
        <f t="shared" si="1"/>
        <v>3.6433857111469819E-3</v>
      </c>
      <c r="N85" s="79">
        <f>K85/'סכום נכסי הקרן'!$C$41</f>
        <v>1.0531007013176313E-3</v>
      </c>
    </row>
    <row r="86" spans="1:14">
      <c r="A86" s="75" t="s">
        <v>1179</v>
      </c>
      <c r="B86" s="54" t="s">
        <v>1180</v>
      </c>
      <c r="C86" s="76" t="s">
        <v>120</v>
      </c>
      <c r="D86" s="76" t="s">
        <v>27</v>
      </c>
      <c r="E86" s="54" t="s">
        <v>1181</v>
      </c>
      <c r="F86" s="76" t="s">
        <v>510</v>
      </c>
      <c r="G86" s="76" t="s">
        <v>132</v>
      </c>
      <c r="H86" s="78">
        <v>31915.991479000004</v>
      </c>
      <c r="I86" s="86">
        <v>7554</v>
      </c>
      <c r="J86" s="129" t="s">
        <v>3065</v>
      </c>
      <c r="K86" s="78">
        <v>2410.9339963570001</v>
      </c>
      <c r="L86" s="79">
        <v>1.2766396591600002E-3</v>
      </c>
      <c r="M86" s="79">
        <f t="shared" si="1"/>
        <v>2.6808078126327787E-3</v>
      </c>
      <c r="N86" s="79">
        <f>K86/'סכום נכסי הקרן'!$C$41</f>
        <v>7.7487282747579287E-4</v>
      </c>
    </row>
    <row r="87" spans="1:14">
      <c r="A87" s="75" t="s">
        <v>1182</v>
      </c>
      <c r="B87" s="54" t="s">
        <v>1183</v>
      </c>
      <c r="C87" s="76" t="s">
        <v>120</v>
      </c>
      <c r="D87" s="76" t="s">
        <v>27</v>
      </c>
      <c r="E87" s="54" t="s">
        <v>620</v>
      </c>
      <c r="F87" s="76" t="s">
        <v>287</v>
      </c>
      <c r="G87" s="76" t="s">
        <v>132</v>
      </c>
      <c r="H87" s="78">
        <v>381423.75613200001</v>
      </c>
      <c r="I87" s="86">
        <v>316</v>
      </c>
      <c r="J87" s="129" t="s">
        <v>3065</v>
      </c>
      <c r="K87" s="78">
        <v>1205.299069378</v>
      </c>
      <c r="L87" s="79">
        <v>5.3677930431534379E-4</v>
      </c>
      <c r="M87" s="79">
        <f t="shared" si="1"/>
        <v>1.3402171799933018E-3</v>
      </c>
      <c r="N87" s="79">
        <f>K87/'סכום נכסי הקרן'!$C$41</f>
        <v>3.8738244151607091E-4</v>
      </c>
    </row>
    <row r="88" spans="1:14">
      <c r="A88" s="75" t="s">
        <v>1184</v>
      </c>
      <c r="B88" s="54" t="s">
        <v>1185</v>
      </c>
      <c r="C88" s="76" t="s">
        <v>120</v>
      </c>
      <c r="D88" s="76" t="s">
        <v>27</v>
      </c>
      <c r="E88" s="54" t="s">
        <v>1186</v>
      </c>
      <c r="F88" s="76" t="s">
        <v>126</v>
      </c>
      <c r="G88" s="76" t="s">
        <v>132</v>
      </c>
      <c r="H88" s="78">
        <v>62266.787647000005</v>
      </c>
      <c r="I88" s="86">
        <v>3253</v>
      </c>
      <c r="J88" s="129" t="s">
        <v>3065</v>
      </c>
      <c r="K88" s="78">
        <v>2025.5386021439999</v>
      </c>
      <c r="L88" s="79">
        <v>6.6131695195304136E-4</v>
      </c>
      <c r="M88" s="79">
        <f t="shared" si="1"/>
        <v>2.2522722387348388E-3</v>
      </c>
      <c r="N88" s="79">
        <f>K88/'סכום נכסי הקרן'!$C$41</f>
        <v>6.5100696500870812E-4</v>
      </c>
    </row>
    <row r="89" spans="1:14">
      <c r="A89" s="75" t="s">
        <v>1187</v>
      </c>
      <c r="B89" s="54" t="s">
        <v>1188</v>
      </c>
      <c r="C89" s="76" t="s">
        <v>120</v>
      </c>
      <c r="D89" s="76" t="s">
        <v>27</v>
      </c>
      <c r="E89" s="54" t="s">
        <v>1189</v>
      </c>
      <c r="F89" s="76" t="s">
        <v>156</v>
      </c>
      <c r="G89" s="76" t="s">
        <v>132</v>
      </c>
      <c r="H89" s="78">
        <v>13173.777700000001</v>
      </c>
      <c r="I89" s="86">
        <v>7011</v>
      </c>
      <c r="J89" s="129" t="s">
        <v>3065</v>
      </c>
      <c r="K89" s="78">
        <v>923.61355452699991</v>
      </c>
      <c r="L89" s="79">
        <v>3.9560095664135551E-4</v>
      </c>
      <c r="M89" s="79">
        <f t="shared" si="1"/>
        <v>1.027000505435186E-3</v>
      </c>
      <c r="N89" s="79">
        <f>K89/'סכום נכסי הקרן'!$C$41</f>
        <v>2.9684887581855174E-4</v>
      </c>
    </row>
    <row r="90" spans="1:14">
      <c r="A90" s="75" t="s">
        <v>1190</v>
      </c>
      <c r="B90" s="54" t="s">
        <v>1191</v>
      </c>
      <c r="C90" s="76" t="s">
        <v>120</v>
      </c>
      <c r="D90" s="76" t="s">
        <v>27</v>
      </c>
      <c r="E90" s="54" t="s">
        <v>623</v>
      </c>
      <c r="F90" s="76" t="s">
        <v>624</v>
      </c>
      <c r="G90" s="76" t="s">
        <v>132</v>
      </c>
      <c r="H90" s="78">
        <v>42746.186113000003</v>
      </c>
      <c r="I90" s="86">
        <v>9675</v>
      </c>
      <c r="J90" s="129" t="s">
        <v>3065</v>
      </c>
      <c r="K90" s="78">
        <v>4135.6935063869996</v>
      </c>
      <c r="L90" s="79">
        <v>1.2027453659924764E-3</v>
      </c>
      <c r="M90" s="79">
        <f t="shared" si="1"/>
        <v>4.5986325130964751E-3</v>
      </c>
      <c r="N90" s="79">
        <f>K90/'סכום נכסי הקרן'!$C$41</f>
        <v>1.3292095618169892E-3</v>
      </c>
    </row>
    <row r="91" spans="1:14">
      <c r="A91" s="75" t="s">
        <v>1192</v>
      </c>
      <c r="B91" s="54" t="s">
        <v>1193</v>
      </c>
      <c r="C91" s="76" t="s">
        <v>120</v>
      </c>
      <c r="D91" s="76" t="s">
        <v>27</v>
      </c>
      <c r="E91" s="54" t="s">
        <v>1194</v>
      </c>
      <c r="F91" s="76" t="s">
        <v>126</v>
      </c>
      <c r="G91" s="76" t="s">
        <v>132</v>
      </c>
      <c r="H91" s="78">
        <v>133668.81420399999</v>
      </c>
      <c r="I91" s="86">
        <v>1817</v>
      </c>
      <c r="J91" s="129" t="s">
        <v>3065</v>
      </c>
      <c r="K91" s="78">
        <v>2428.7623540179998</v>
      </c>
      <c r="L91" s="79">
        <v>1.4194876516753054E-3</v>
      </c>
      <c r="M91" s="79">
        <f t="shared" si="1"/>
        <v>2.7006318312812519E-3</v>
      </c>
      <c r="N91" s="79">
        <f>K91/'סכום נכסי הקרן'!$C$41</f>
        <v>7.8060285157885965E-4</v>
      </c>
    </row>
    <row r="92" spans="1:14">
      <c r="A92" s="75" t="s">
        <v>1195</v>
      </c>
      <c r="B92" s="54" t="s">
        <v>1196</v>
      </c>
      <c r="C92" s="76" t="s">
        <v>120</v>
      </c>
      <c r="D92" s="76" t="s">
        <v>27</v>
      </c>
      <c r="E92" s="54" t="s">
        <v>1197</v>
      </c>
      <c r="F92" s="76" t="s">
        <v>560</v>
      </c>
      <c r="G92" s="76" t="s">
        <v>132</v>
      </c>
      <c r="H92" s="78">
        <v>49634.842320000011</v>
      </c>
      <c r="I92" s="86">
        <v>5400</v>
      </c>
      <c r="J92" s="129" t="s">
        <v>3065</v>
      </c>
      <c r="K92" s="78">
        <v>2680.2814852689999</v>
      </c>
      <c r="L92" s="79">
        <v>6.7144138042455454E-4</v>
      </c>
      <c r="M92" s="79">
        <f t="shared" si="1"/>
        <v>2.9803053740257404E-3</v>
      </c>
      <c r="N92" s="79">
        <f>K92/'סכום נכסי הקרן'!$C$41</f>
        <v>8.6144095859100127E-4</v>
      </c>
    </row>
    <row r="93" spans="1:14">
      <c r="A93" s="75" t="s">
        <v>1198</v>
      </c>
      <c r="B93" s="54" t="s">
        <v>1199</v>
      </c>
      <c r="C93" s="76" t="s">
        <v>120</v>
      </c>
      <c r="D93" s="76" t="s">
        <v>27</v>
      </c>
      <c r="E93" s="54" t="s">
        <v>551</v>
      </c>
      <c r="F93" s="76" t="s">
        <v>155</v>
      </c>
      <c r="G93" s="76" t="s">
        <v>132</v>
      </c>
      <c r="H93" s="78">
        <v>272517.588307</v>
      </c>
      <c r="I93" s="86">
        <v>1494</v>
      </c>
      <c r="J93" s="129" t="s">
        <v>3065</v>
      </c>
      <c r="K93" s="78">
        <v>4071.412769301</v>
      </c>
      <c r="L93" s="79">
        <v>1.6482532969621683E-3</v>
      </c>
      <c r="M93" s="79">
        <f t="shared" si="1"/>
        <v>4.5271563538808648E-3</v>
      </c>
      <c r="N93" s="79">
        <f>K93/'סכום נכסי הקרן'!$C$41</f>
        <v>1.3085497691501969E-3</v>
      </c>
    </row>
    <row r="94" spans="1:14">
      <c r="A94" s="75" t="s">
        <v>1200</v>
      </c>
      <c r="B94" s="54" t="s">
        <v>1201</v>
      </c>
      <c r="C94" s="76" t="s">
        <v>120</v>
      </c>
      <c r="D94" s="76" t="s">
        <v>27</v>
      </c>
      <c r="E94" s="54" t="s">
        <v>1202</v>
      </c>
      <c r="F94" s="76" t="s">
        <v>127</v>
      </c>
      <c r="G94" s="76" t="s">
        <v>132</v>
      </c>
      <c r="H94" s="78">
        <v>19897.106573000001</v>
      </c>
      <c r="I94" s="86">
        <v>10760</v>
      </c>
      <c r="J94" s="129" t="s">
        <v>3065</v>
      </c>
      <c r="K94" s="78">
        <v>2140.9286672840003</v>
      </c>
      <c r="L94" s="79">
        <v>1.6320408975922585E-3</v>
      </c>
      <c r="M94" s="79">
        <f t="shared" si="1"/>
        <v>2.3805787741252474E-3</v>
      </c>
      <c r="N94" s="79">
        <f>K94/'סכום נכסי הקרן'!$C$41</f>
        <v>6.8809326690363903E-4</v>
      </c>
    </row>
    <row r="95" spans="1:14">
      <c r="A95" s="75" t="s">
        <v>1203</v>
      </c>
      <c r="B95" s="54" t="s">
        <v>1204</v>
      </c>
      <c r="C95" s="76" t="s">
        <v>120</v>
      </c>
      <c r="D95" s="76" t="s">
        <v>27</v>
      </c>
      <c r="E95" s="54" t="s">
        <v>1205</v>
      </c>
      <c r="F95" s="76" t="s">
        <v>510</v>
      </c>
      <c r="G95" s="76" t="s">
        <v>132</v>
      </c>
      <c r="H95" s="78">
        <v>14036.898800000001</v>
      </c>
      <c r="I95" s="86">
        <v>46400</v>
      </c>
      <c r="J95" s="129" t="s">
        <v>3065</v>
      </c>
      <c r="K95" s="78">
        <v>6513.121043057</v>
      </c>
      <c r="L95" s="79">
        <v>2.1927987825090976E-3</v>
      </c>
      <c r="M95" s="79">
        <f t="shared" si="1"/>
        <v>7.2421832382111792E-3</v>
      </c>
      <c r="N95" s="79">
        <f>K95/'סכום נכסי הקרן'!$C$41</f>
        <v>2.0933134320357187E-3</v>
      </c>
    </row>
    <row r="96" spans="1:14">
      <c r="A96" s="75" t="s">
        <v>1206</v>
      </c>
      <c r="B96" s="54" t="s">
        <v>1207</v>
      </c>
      <c r="C96" s="76" t="s">
        <v>120</v>
      </c>
      <c r="D96" s="76" t="s">
        <v>27</v>
      </c>
      <c r="E96" s="54" t="s">
        <v>1208</v>
      </c>
      <c r="F96" s="76" t="s">
        <v>1097</v>
      </c>
      <c r="G96" s="76" t="s">
        <v>132</v>
      </c>
      <c r="H96" s="78">
        <v>9090.9803759999995</v>
      </c>
      <c r="I96" s="86">
        <v>24060</v>
      </c>
      <c r="J96" s="129" t="s">
        <v>3065</v>
      </c>
      <c r="K96" s="78">
        <v>2187.2898785850002</v>
      </c>
      <c r="L96" s="79">
        <v>6.6000103933508685E-4</v>
      </c>
      <c r="M96" s="79">
        <f t="shared" si="1"/>
        <v>2.4321295414405863E-3</v>
      </c>
      <c r="N96" s="79">
        <f>K96/'סכום נכסי הקרן'!$C$41</f>
        <v>7.0299373408369906E-4</v>
      </c>
    </row>
    <row r="97" spans="1:14">
      <c r="A97" s="75" t="s">
        <v>1209</v>
      </c>
      <c r="B97" s="54" t="s">
        <v>1210</v>
      </c>
      <c r="C97" s="76" t="s">
        <v>120</v>
      </c>
      <c r="D97" s="76" t="s">
        <v>27</v>
      </c>
      <c r="E97" s="54" t="s">
        <v>554</v>
      </c>
      <c r="F97" s="76" t="s">
        <v>287</v>
      </c>
      <c r="G97" s="76" t="s">
        <v>132</v>
      </c>
      <c r="H97" s="78">
        <v>18700.635556000001</v>
      </c>
      <c r="I97" s="86">
        <v>29920</v>
      </c>
      <c r="J97" s="78">
        <v>131.77640331299997</v>
      </c>
      <c r="K97" s="78">
        <v>5727.006561575</v>
      </c>
      <c r="L97" s="79">
        <v>1.756961776669562E-3</v>
      </c>
      <c r="M97" s="79">
        <f t="shared" si="1"/>
        <v>6.3680731021539105E-3</v>
      </c>
      <c r="N97" s="79">
        <f>K97/'סכום נכסי הקרן'!$C$41</f>
        <v>1.8406566807907439E-3</v>
      </c>
    </row>
    <row r="98" spans="1:14">
      <c r="A98" s="75" t="s">
        <v>1211</v>
      </c>
      <c r="B98" s="54" t="s">
        <v>1212</v>
      </c>
      <c r="C98" s="76" t="s">
        <v>120</v>
      </c>
      <c r="D98" s="76" t="s">
        <v>27</v>
      </c>
      <c r="E98" s="54" t="s">
        <v>1213</v>
      </c>
      <c r="F98" s="76" t="s">
        <v>275</v>
      </c>
      <c r="G98" s="76" t="s">
        <v>132</v>
      </c>
      <c r="H98" s="78">
        <v>1246.9939850000001</v>
      </c>
      <c r="I98" s="86">
        <v>16000</v>
      </c>
      <c r="J98" s="129" t="s">
        <v>3065</v>
      </c>
      <c r="K98" s="78">
        <v>199.51903763199999</v>
      </c>
      <c r="L98" s="79">
        <v>3.5173515568939297E-5</v>
      </c>
      <c r="M98" s="79">
        <f t="shared" si="1"/>
        <v>2.2185269097414043E-4</v>
      </c>
      <c r="N98" s="79">
        <f>K98/'סכום נכסי הקרן'!$C$41</f>
        <v>6.4125306233503467E-5</v>
      </c>
    </row>
    <row r="99" spans="1:14">
      <c r="A99" s="75" t="s">
        <v>1214</v>
      </c>
      <c r="B99" s="54" t="s">
        <v>1215</v>
      </c>
      <c r="C99" s="76" t="s">
        <v>120</v>
      </c>
      <c r="D99" s="76" t="s">
        <v>27</v>
      </c>
      <c r="E99" s="54" t="s">
        <v>1216</v>
      </c>
      <c r="F99" s="76" t="s">
        <v>423</v>
      </c>
      <c r="G99" s="76" t="s">
        <v>132</v>
      </c>
      <c r="H99" s="78">
        <v>10922.484637</v>
      </c>
      <c r="I99" s="86">
        <v>14100</v>
      </c>
      <c r="J99" s="129" t="s">
        <v>3065</v>
      </c>
      <c r="K99" s="78">
        <v>1540.0703338440001</v>
      </c>
      <c r="L99" s="79">
        <v>1.1439606320934692E-3</v>
      </c>
      <c r="M99" s="79">
        <f t="shared" si="1"/>
        <v>1.7124618878872112E-3</v>
      </c>
      <c r="N99" s="79">
        <f>K99/'סכום נכסי הקרן'!$C$41</f>
        <v>4.9497773721739896E-4</v>
      </c>
    </row>
    <row r="100" spans="1:14">
      <c r="A100" s="75" t="s">
        <v>1217</v>
      </c>
      <c r="B100" s="54" t="s">
        <v>1218</v>
      </c>
      <c r="C100" s="76" t="s">
        <v>120</v>
      </c>
      <c r="D100" s="76" t="s">
        <v>27</v>
      </c>
      <c r="E100" s="54" t="s">
        <v>711</v>
      </c>
      <c r="F100" s="76" t="s">
        <v>155</v>
      </c>
      <c r="G100" s="76" t="s">
        <v>132</v>
      </c>
      <c r="H100" s="78">
        <v>308018.345141</v>
      </c>
      <c r="I100" s="86">
        <v>1798</v>
      </c>
      <c r="J100" s="129" t="s">
        <v>3065</v>
      </c>
      <c r="K100" s="78">
        <v>5538.1698456309996</v>
      </c>
      <c r="L100" s="79">
        <v>1.6537508905549007E-3</v>
      </c>
      <c r="M100" s="79">
        <f t="shared" si="1"/>
        <v>6.1580984847734556E-3</v>
      </c>
      <c r="N100" s="79">
        <f>K100/'סכום נכסי הקרן'!$C$41</f>
        <v>1.7799646667265381E-3</v>
      </c>
    </row>
    <row r="101" spans="1:14">
      <c r="A101" s="75" t="s">
        <v>1219</v>
      </c>
      <c r="B101" s="54" t="s">
        <v>1220</v>
      </c>
      <c r="C101" s="76" t="s">
        <v>120</v>
      </c>
      <c r="D101" s="76" t="s">
        <v>27</v>
      </c>
      <c r="E101" s="54" t="s">
        <v>1221</v>
      </c>
      <c r="F101" s="76" t="s">
        <v>156</v>
      </c>
      <c r="G101" s="76" t="s">
        <v>132</v>
      </c>
      <c r="H101" s="78">
        <v>636.98361599999998</v>
      </c>
      <c r="I101" s="86">
        <v>11150</v>
      </c>
      <c r="J101" s="129" t="s">
        <v>3065</v>
      </c>
      <c r="K101" s="78">
        <v>71.023673229000011</v>
      </c>
      <c r="L101" s="79">
        <v>1.3541465757450421E-5</v>
      </c>
      <c r="M101" s="79">
        <f t="shared" si="1"/>
        <v>7.8973882471225927E-5</v>
      </c>
      <c r="N101" s="79">
        <f>K101/'סכום נכסי הקרן'!$C$41</f>
        <v>2.2826968542411638E-5</v>
      </c>
    </row>
    <row r="102" spans="1:14">
      <c r="A102" s="75" t="s">
        <v>1222</v>
      </c>
      <c r="B102" s="54" t="s">
        <v>1223</v>
      </c>
      <c r="C102" s="76" t="s">
        <v>120</v>
      </c>
      <c r="D102" s="76" t="s">
        <v>27</v>
      </c>
      <c r="E102" s="54" t="s">
        <v>1224</v>
      </c>
      <c r="F102" s="76" t="s">
        <v>573</v>
      </c>
      <c r="G102" s="76" t="s">
        <v>132</v>
      </c>
      <c r="H102" s="78">
        <v>19538.134145</v>
      </c>
      <c r="I102" s="86">
        <v>8105</v>
      </c>
      <c r="J102" s="129" t="s">
        <v>3065</v>
      </c>
      <c r="K102" s="78">
        <v>1583.5657724540001</v>
      </c>
      <c r="L102" s="79">
        <v>9.2736012766136597E-4</v>
      </c>
      <c r="M102" s="79">
        <f t="shared" si="1"/>
        <v>1.7608260952092566E-3</v>
      </c>
      <c r="N102" s="79">
        <f>K102/'סכום נכסי הקרן'!$C$41</f>
        <v>5.089571466699006E-4</v>
      </c>
    </row>
    <row r="103" spans="1:14">
      <c r="A103" s="75" t="s">
        <v>1225</v>
      </c>
      <c r="B103" s="54" t="s">
        <v>1226</v>
      </c>
      <c r="C103" s="76" t="s">
        <v>120</v>
      </c>
      <c r="D103" s="76" t="s">
        <v>27</v>
      </c>
      <c r="E103" s="54" t="s">
        <v>588</v>
      </c>
      <c r="F103" s="76" t="s">
        <v>589</v>
      </c>
      <c r="G103" s="76" t="s">
        <v>132</v>
      </c>
      <c r="H103" s="78">
        <v>31291.505399000001</v>
      </c>
      <c r="I103" s="86">
        <v>39900</v>
      </c>
      <c r="J103" s="129" t="s">
        <v>3065</v>
      </c>
      <c r="K103" s="78">
        <v>12485.310654040999</v>
      </c>
      <c r="L103" s="79">
        <v>1.9048729101204397E-3</v>
      </c>
      <c r="M103" s="79">
        <f t="shared" si="1"/>
        <v>1.3882884556390064E-2</v>
      </c>
      <c r="N103" s="79">
        <f>K103/'סכום נכסי הקרן'!$C$41</f>
        <v>4.0127718067059972E-3</v>
      </c>
    </row>
    <row r="104" spans="1:14">
      <c r="A104" s="75" t="s">
        <v>1227</v>
      </c>
      <c r="B104" s="54" t="s">
        <v>1228</v>
      </c>
      <c r="C104" s="76" t="s">
        <v>120</v>
      </c>
      <c r="D104" s="76" t="s">
        <v>27</v>
      </c>
      <c r="E104" s="54" t="s">
        <v>1229</v>
      </c>
      <c r="F104" s="76" t="s">
        <v>715</v>
      </c>
      <c r="G104" s="76" t="s">
        <v>132</v>
      </c>
      <c r="H104" s="78">
        <v>186737.86799999996</v>
      </c>
      <c r="I104" s="86">
        <v>459.3</v>
      </c>
      <c r="J104" s="129" t="s">
        <v>3065</v>
      </c>
      <c r="K104" s="78">
        <v>857.68702772400002</v>
      </c>
      <c r="L104" s="79">
        <v>6.4950042781120639E-4</v>
      </c>
      <c r="M104" s="79">
        <f t="shared" si="1"/>
        <v>9.5369433098981319E-4</v>
      </c>
      <c r="N104" s="79">
        <f>K104/'סכום נכסי הקרן'!$C$41</f>
        <v>2.7566012726438572E-4</v>
      </c>
    </row>
    <row r="105" spans="1:14">
      <c r="A105" s="75" t="s">
        <v>1230</v>
      </c>
      <c r="B105" s="54" t="s">
        <v>1231</v>
      </c>
      <c r="C105" s="76" t="s">
        <v>120</v>
      </c>
      <c r="D105" s="76" t="s">
        <v>27</v>
      </c>
      <c r="E105" s="54" t="s">
        <v>745</v>
      </c>
      <c r="F105" s="76" t="s">
        <v>573</v>
      </c>
      <c r="G105" s="76" t="s">
        <v>132</v>
      </c>
      <c r="H105" s="78">
        <v>76391.702227999995</v>
      </c>
      <c r="I105" s="86">
        <v>2605</v>
      </c>
      <c r="J105" s="129" t="s">
        <v>3065</v>
      </c>
      <c r="K105" s="78">
        <v>1990.003843042</v>
      </c>
      <c r="L105" s="79">
        <v>1.4105205952836669E-3</v>
      </c>
      <c r="M105" s="79">
        <f t="shared" si="1"/>
        <v>2.2127598091268076E-3</v>
      </c>
      <c r="N105" s="79">
        <f>K105/'סכום נכסי הקרן'!$C$41</f>
        <v>6.3958611346294036E-4</v>
      </c>
    </row>
    <row r="106" spans="1:14">
      <c r="A106" s="75" t="s">
        <v>1232</v>
      </c>
      <c r="B106" s="54" t="s">
        <v>1233</v>
      </c>
      <c r="C106" s="76" t="s">
        <v>120</v>
      </c>
      <c r="D106" s="76" t="s">
        <v>27</v>
      </c>
      <c r="E106" s="54" t="s">
        <v>405</v>
      </c>
      <c r="F106" s="76" t="s">
        <v>304</v>
      </c>
      <c r="G106" s="76" t="s">
        <v>132</v>
      </c>
      <c r="H106" s="78">
        <v>22669.520704999999</v>
      </c>
      <c r="I106" s="86">
        <v>23770</v>
      </c>
      <c r="J106" s="78">
        <v>185.8284994</v>
      </c>
      <c r="K106" s="78">
        <v>5574.3735709439998</v>
      </c>
      <c r="L106" s="79">
        <v>1.8582849253674207E-3</v>
      </c>
      <c r="M106" s="79">
        <f t="shared" si="1"/>
        <v>6.1983547629677798E-3</v>
      </c>
      <c r="N106" s="79">
        <f>K106/'סכום נכסי הקרן'!$C$41</f>
        <v>1.7916005236354501E-3</v>
      </c>
    </row>
    <row r="107" spans="1:14">
      <c r="A107" s="75" t="s">
        <v>1234</v>
      </c>
      <c r="B107" s="54" t="s">
        <v>1235</v>
      </c>
      <c r="C107" s="76" t="s">
        <v>120</v>
      </c>
      <c r="D107" s="76" t="s">
        <v>27</v>
      </c>
      <c r="E107" s="54" t="s">
        <v>408</v>
      </c>
      <c r="F107" s="76" t="s">
        <v>304</v>
      </c>
      <c r="G107" s="76" t="s">
        <v>132</v>
      </c>
      <c r="H107" s="78">
        <v>325414.61668799998</v>
      </c>
      <c r="I107" s="86">
        <v>1700</v>
      </c>
      <c r="J107" s="129" t="s">
        <v>3065</v>
      </c>
      <c r="K107" s="78">
        <v>5532.0484837039994</v>
      </c>
      <c r="L107" s="79">
        <v>1.6743709311719667E-3</v>
      </c>
      <c r="M107" s="79">
        <f t="shared" si="1"/>
        <v>6.1512919131698146E-3</v>
      </c>
      <c r="N107" s="79">
        <f>K107/'סכום נכסי הקרן'!$C$41</f>
        <v>1.7779972644535831E-3</v>
      </c>
    </row>
    <row r="108" spans="1:14">
      <c r="A108" s="75" t="s">
        <v>1236</v>
      </c>
      <c r="B108" s="54" t="s">
        <v>1237</v>
      </c>
      <c r="C108" s="76" t="s">
        <v>120</v>
      </c>
      <c r="D108" s="76" t="s">
        <v>27</v>
      </c>
      <c r="E108" s="54" t="s">
        <v>1238</v>
      </c>
      <c r="F108" s="76" t="s">
        <v>1097</v>
      </c>
      <c r="G108" s="76" t="s">
        <v>132</v>
      </c>
      <c r="H108" s="78">
        <v>41748.611672999999</v>
      </c>
      <c r="I108" s="86">
        <v>7154</v>
      </c>
      <c r="J108" s="129" t="s">
        <v>3065</v>
      </c>
      <c r="K108" s="78">
        <v>2986.6956790880004</v>
      </c>
      <c r="L108" s="79">
        <v>8.6181035225331784E-4</v>
      </c>
      <c r="M108" s="79">
        <f t="shared" si="1"/>
        <v>3.3210187929466942E-3</v>
      </c>
      <c r="N108" s="79">
        <f>K108/'סכום נכסי הקרן'!$C$41</f>
        <v>9.5992230777020406E-4</v>
      </c>
    </row>
    <row r="109" spans="1:14">
      <c r="A109" s="75" t="s">
        <v>1239</v>
      </c>
      <c r="B109" s="54" t="s">
        <v>1240</v>
      </c>
      <c r="C109" s="76" t="s">
        <v>120</v>
      </c>
      <c r="D109" s="76" t="s">
        <v>27</v>
      </c>
      <c r="E109" s="54" t="s">
        <v>1241</v>
      </c>
      <c r="F109" s="76" t="s">
        <v>1097</v>
      </c>
      <c r="G109" s="76" t="s">
        <v>132</v>
      </c>
      <c r="H109" s="78">
        <v>8328.9238860000005</v>
      </c>
      <c r="I109" s="86">
        <v>20210</v>
      </c>
      <c r="J109" s="129" t="s">
        <v>3065</v>
      </c>
      <c r="K109" s="78">
        <v>1683.2755173280002</v>
      </c>
      <c r="L109" s="79">
        <v>6.0461498333682143E-4</v>
      </c>
      <c r="M109" s="79">
        <f t="shared" si="1"/>
        <v>1.8716970951859228E-3</v>
      </c>
      <c r="N109" s="79">
        <f>K109/'סכום נכסי הקרן'!$C$41</f>
        <v>5.4100380246974926E-4</v>
      </c>
    </row>
    <row r="110" spans="1:14">
      <c r="A110" s="75" t="s">
        <v>1242</v>
      </c>
      <c r="B110" s="54" t="s">
        <v>1243</v>
      </c>
      <c r="C110" s="76" t="s">
        <v>120</v>
      </c>
      <c r="D110" s="76" t="s">
        <v>27</v>
      </c>
      <c r="E110" s="54" t="s">
        <v>1244</v>
      </c>
      <c r="F110" s="76" t="s">
        <v>126</v>
      </c>
      <c r="G110" s="76" t="s">
        <v>132</v>
      </c>
      <c r="H110" s="78">
        <v>828500.68844199996</v>
      </c>
      <c r="I110" s="86">
        <v>299.60000000000002</v>
      </c>
      <c r="J110" s="129" t="s">
        <v>3065</v>
      </c>
      <c r="K110" s="78">
        <v>2482.188062617</v>
      </c>
      <c r="L110" s="79">
        <v>7.3718476659067104E-4</v>
      </c>
      <c r="M110" s="79">
        <f t="shared" si="1"/>
        <v>2.760037877744597E-3</v>
      </c>
      <c r="N110" s="79">
        <f>K110/'סכום נכסי הקרן'!$C$41</f>
        <v>7.9777384420850399E-4</v>
      </c>
    </row>
    <row r="111" spans="1:14">
      <c r="A111" s="75" t="s">
        <v>1245</v>
      </c>
      <c r="B111" s="54" t="s">
        <v>1246</v>
      </c>
      <c r="C111" s="76" t="s">
        <v>120</v>
      </c>
      <c r="D111" s="76" t="s">
        <v>27</v>
      </c>
      <c r="E111" s="54" t="s">
        <v>758</v>
      </c>
      <c r="F111" s="76" t="s">
        <v>287</v>
      </c>
      <c r="G111" s="76" t="s">
        <v>132</v>
      </c>
      <c r="H111" s="78">
        <v>1123615.1761340001</v>
      </c>
      <c r="I111" s="86">
        <v>295.7</v>
      </c>
      <c r="J111" s="129" t="s">
        <v>3065</v>
      </c>
      <c r="K111" s="78">
        <v>3322.5300758489993</v>
      </c>
      <c r="L111" s="79">
        <v>1.2256152395604756E-3</v>
      </c>
      <c r="M111" s="79">
        <f t="shared" si="1"/>
        <v>3.6944456374592757E-3</v>
      </c>
      <c r="N111" s="79">
        <f>K111/'סכום נכסי הקרן'!$C$41</f>
        <v>1.0678592935918969E-3</v>
      </c>
    </row>
    <row r="112" spans="1:14">
      <c r="A112" s="75" t="s">
        <v>1247</v>
      </c>
      <c r="B112" s="54" t="s">
        <v>1248</v>
      </c>
      <c r="C112" s="76" t="s">
        <v>120</v>
      </c>
      <c r="D112" s="76" t="s">
        <v>27</v>
      </c>
      <c r="E112" s="54" t="s">
        <v>1249</v>
      </c>
      <c r="F112" s="76" t="s">
        <v>1097</v>
      </c>
      <c r="G112" s="76" t="s">
        <v>132</v>
      </c>
      <c r="H112" s="78">
        <v>619663.83600300003</v>
      </c>
      <c r="I112" s="86">
        <v>1709</v>
      </c>
      <c r="J112" s="129" t="s">
        <v>3065</v>
      </c>
      <c r="K112" s="78">
        <v>10590.054957280001</v>
      </c>
      <c r="L112" s="79">
        <v>2.332495599733224E-3</v>
      </c>
      <c r="M112" s="79">
        <f t="shared" si="1"/>
        <v>1.177547875992656E-2</v>
      </c>
      <c r="N112" s="79">
        <f>K112/'סכום נכסי הקרן'!$C$41</f>
        <v>3.4036376940517841E-3</v>
      </c>
    </row>
    <row r="113" spans="1:14">
      <c r="A113" s="75" t="s">
        <v>1250</v>
      </c>
      <c r="B113" s="54" t="s">
        <v>1251</v>
      </c>
      <c r="C113" s="76" t="s">
        <v>120</v>
      </c>
      <c r="D113" s="76" t="s">
        <v>27</v>
      </c>
      <c r="E113" s="54" t="s">
        <v>1252</v>
      </c>
      <c r="F113" s="76" t="s">
        <v>127</v>
      </c>
      <c r="G113" s="76" t="s">
        <v>132</v>
      </c>
      <c r="H113" s="78">
        <v>12026.06394</v>
      </c>
      <c r="I113" s="86">
        <v>26550</v>
      </c>
      <c r="J113" s="129" t="s">
        <v>3065</v>
      </c>
      <c r="K113" s="78">
        <v>3192.9199760070001</v>
      </c>
      <c r="L113" s="79">
        <v>1.4006595084254008E-3</v>
      </c>
      <c r="M113" s="79">
        <f t="shared" si="1"/>
        <v>3.5503273128690673E-3</v>
      </c>
      <c r="N113" s="79">
        <f>K113/'סכום נכסי הקרן'!$C$41</f>
        <v>1.0262026805590452E-3</v>
      </c>
    </row>
    <row r="114" spans="1:14">
      <c r="A114" s="130" t="s">
        <v>3065</v>
      </c>
      <c r="B114" s="129" t="s">
        <v>3065</v>
      </c>
      <c r="C114" s="129" t="s">
        <v>3065</v>
      </c>
      <c r="D114" s="129" t="s">
        <v>3065</v>
      </c>
      <c r="E114" s="129" t="s">
        <v>3065</v>
      </c>
      <c r="F114" s="129" t="s">
        <v>3065</v>
      </c>
      <c r="G114" s="129" t="s">
        <v>3065</v>
      </c>
      <c r="H114" s="129" t="s">
        <v>3065</v>
      </c>
      <c r="I114" s="129" t="s">
        <v>3065</v>
      </c>
      <c r="J114" s="129" t="s">
        <v>3065</v>
      </c>
      <c r="K114" s="129" t="s">
        <v>3065</v>
      </c>
      <c r="L114" s="129" t="s">
        <v>3065</v>
      </c>
      <c r="M114" s="129" t="s">
        <v>3065</v>
      </c>
      <c r="N114" s="129" t="s">
        <v>3065</v>
      </c>
    </row>
    <row r="115" spans="1:14">
      <c r="A115" s="74" t="s">
        <v>28</v>
      </c>
      <c r="B115" s="128" t="s">
        <v>3065</v>
      </c>
      <c r="C115" s="128" t="s">
        <v>3065</v>
      </c>
      <c r="D115" s="128" t="s">
        <v>3065</v>
      </c>
      <c r="E115" s="128" t="s">
        <v>3065</v>
      </c>
      <c r="F115" s="128" t="s">
        <v>3065</v>
      </c>
      <c r="G115" s="128" t="s">
        <v>3065</v>
      </c>
      <c r="H115" s="128" t="s">
        <v>3065</v>
      </c>
      <c r="I115" s="128" t="s">
        <v>3065</v>
      </c>
      <c r="J115" s="72">
        <v>63.307418858999995</v>
      </c>
      <c r="K115" s="72">
        <v>42160.721311281995</v>
      </c>
      <c r="L115" s="128" t="s">
        <v>3065</v>
      </c>
      <c r="M115" s="73">
        <f t="shared" si="1"/>
        <v>4.6880085165459613E-2</v>
      </c>
      <c r="N115" s="73">
        <f>K115/'סכום נכסי הקרן'!$C$41</f>
        <v>1.3550432065023855E-2</v>
      </c>
    </row>
    <row r="116" spans="1:14">
      <c r="A116" s="75" t="s">
        <v>1253</v>
      </c>
      <c r="B116" s="54" t="s">
        <v>1254</v>
      </c>
      <c r="C116" s="76" t="s">
        <v>120</v>
      </c>
      <c r="D116" s="76" t="s">
        <v>27</v>
      </c>
      <c r="E116" s="54" t="s">
        <v>1255</v>
      </c>
      <c r="F116" s="76" t="s">
        <v>1256</v>
      </c>
      <c r="G116" s="76" t="s">
        <v>132</v>
      </c>
      <c r="H116" s="78">
        <v>501893.10622100002</v>
      </c>
      <c r="I116" s="86">
        <v>160.30000000000001</v>
      </c>
      <c r="J116" s="129" t="s">
        <v>3065</v>
      </c>
      <c r="K116" s="78">
        <v>804.53464920900001</v>
      </c>
      <c r="L116" s="79">
        <v>1.6907120434084609E-3</v>
      </c>
      <c r="M116" s="79">
        <f t="shared" si="1"/>
        <v>8.9459221048450866E-4</v>
      </c>
      <c r="N116" s="79">
        <f>K116/'סכום נכסי הקרן'!$C$41</f>
        <v>2.5857698276967304E-4</v>
      </c>
    </row>
    <row r="117" spans="1:14">
      <c r="A117" s="75" t="s">
        <v>1257</v>
      </c>
      <c r="B117" s="54" t="s">
        <v>1258</v>
      </c>
      <c r="C117" s="76" t="s">
        <v>120</v>
      </c>
      <c r="D117" s="76" t="s">
        <v>27</v>
      </c>
      <c r="E117" s="54" t="s">
        <v>1259</v>
      </c>
      <c r="F117" s="76" t="s">
        <v>560</v>
      </c>
      <c r="G117" s="76" t="s">
        <v>132</v>
      </c>
      <c r="H117" s="78">
        <v>203316.93313999998</v>
      </c>
      <c r="I117" s="86">
        <v>512</v>
      </c>
      <c r="J117" s="129" t="s">
        <v>3065</v>
      </c>
      <c r="K117" s="78">
        <v>1040.982697677</v>
      </c>
      <c r="L117" s="79">
        <v>1.2333035758063217E-3</v>
      </c>
      <c r="M117" s="79">
        <f t="shared" si="1"/>
        <v>1.157507651791732E-3</v>
      </c>
      <c r="N117" s="79">
        <f>K117/'סכום נכסי הקרן'!$C$41</f>
        <v>3.3457125227036435E-4</v>
      </c>
    </row>
    <row r="118" spans="1:14">
      <c r="A118" s="75" t="s">
        <v>1260</v>
      </c>
      <c r="B118" s="54" t="s">
        <v>1261</v>
      </c>
      <c r="C118" s="76" t="s">
        <v>120</v>
      </c>
      <c r="D118" s="76" t="s">
        <v>27</v>
      </c>
      <c r="E118" s="54" t="s">
        <v>1262</v>
      </c>
      <c r="F118" s="76" t="s">
        <v>1263</v>
      </c>
      <c r="G118" s="76" t="s">
        <v>132</v>
      </c>
      <c r="H118" s="78">
        <v>6929.0123350000013</v>
      </c>
      <c r="I118" s="86">
        <v>1558</v>
      </c>
      <c r="J118" s="129" t="s">
        <v>3065</v>
      </c>
      <c r="K118" s="78">
        <v>107.95401218600001</v>
      </c>
      <c r="L118" s="79">
        <v>1.5504628634709007E-3</v>
      </c>
      <c r="M118" s="79">
        <f t="shared" si="1"/>
        <v>1.2003810959179383E-4</v>
      </c>
      <c r="N118" s="79">
        <f>K118/'סכום נכסי הקרן'!$C$41</f>
        <v>3.4696358666940225E-5</v>
      </c>
    </row>
    <row r="119" spans="1:14">
      <c r="A119" s="75" t="s">
        <v>1264</v>
      </c>
      <c r="B119" s="54" t="s">
        <v>1265</v>
      </c>
      <c r="C119" s="76" t="s">
        <v>120</v>
      </c>
      <c r="D119" s="76" t="s">
        <v>27</v>
      </c>
      <c r="E119" s="54" t="s">
        <v>1266</v>
      </c>
      <c r="F119" s="76" t="s">
        <v>128</v>
      </c>
      <c r="G119" s="76" t="s">
        <v>132</v>
      </c>
      <c r="H119" s="78">
        <v>90569.608867000003</v>
      </c>
      <c r="I119" s="86">
        <v>433</v>
      </c>
      <c r="J119" s="129" t="s">
        <v>3065</v>
      </c>
      <c r="K119" s="78">
        <v>392.16640639299999</v>
      </c>
      <c r="L119" s="79">
        <v>1.6463753503516236E-3</v>
      </c>
      <c r="M119" s="79">
        <f t="shared" si="1"/>
        <v>4.3606451595068908E-4</v>
      </c>
      <c r="N119" s="79">
        <f>K119/'סכום נכסי הקרן'!$C$41</f>
        <v>1.2604206196517034E-4</v>
      </c>
    </row>
    <row r="120" spans="1:14">
      <c r="A120" s="75" t="s">
        <v>1267</v>
      </c>
      <c r="B120" s="54" t="s">
        <v>1268</v>
      </c>
      <c r="C120" s="76" t="s">
        <v>120</v>
      </c>
      <c r="D120" s="76" t="s">
        <v>27</v>
      </c>
      <c r="E120" s="54" t="s">
        <v>1269</v>
      </c>
      <c r="F120" s="76" t="s">
        <v>128</v>
      </c>
      <c r="G120" s="76" t="s">
        <v>132</v>
      </c>
      <c r="H120" s="78">
        <v>39826.249065000004</v>
      </c>
      <c r="I120" s="86">
        <v>1999</v>
      </c>
      <c r="J120" s="129" t="s">
        <v>3065</v>
      </c>
      <c r="K120" s="78">
        <v>796.12671881400001</v>
      </c>
      <c r="L120" s="79">
        <v>2.3569525056859513E-3</v>
      </c>
      <c r="M120" s="79">
        <f t="shared" si="1"/>
        <v>8.8524311775735516E-4</v>
      </c>
      <c r="N120" s="79">
        <f>K120/'סכום נכסי הקרן'!$C$41</f>
        <v>2.5587467867995605E-4</v>
      </c>
    </row>
    <row r="121" spans="1:14">
      <c r="A121" s="75" t="s">
        <v>1270</v>
      </c>
      <c r="B121" s="54" t="s">
        <v>1271</v>
      </c>
      <c r="C121" s="76" t="s">
        <v>120</v>
      </c>
      <c r="D121" s="76" t="s">
        <v>27</v>
      </c>
      <c r="E121" s="54" t="s">
        <v>1272</v>
      </c>
      <c r="F121" s="76" t="s">
        <v>127</v>
      </c>
      <c r="G121" s="76" t="s">
        <v>132</v>
      </c>
      <c r="H121" s="78">
        <v>49796.764799999997</v>
      </c>
      <c r="I121" s="86">
        <v>468</v>
      </c>
      <c r="J121" s="129" t="s">
        <v>3065</v>
      </c>
      <c r="K121" s="78">
        <v>233.04885926399996</v>
      </c>
      <c r="L121" s="79">
        <v>8.76249868641963E-4</v>
      </c>
      <c r="M121" s="79">
        <f t="shared" si="1"/>
        <v>2.591357555138878E-4</v>
      </c>
      <c r="N121" s="79">
        <f>K121/'סכום נכסי הקרן'!$C$41</f>
        <v>7.4901772006521515E-5</v>
      </c>
    </row>
    <row r="122" spans="1:14">
      <c r="A122" s="75" t="s">
        <v>1273</v>
      </c>
      <c r="B122" s="54" t="s">
        <v>1274</v>
      </c>
      <c r="C122" s="76" t="s">
        <v>120</v>
      </c>
      <c r="D122" s="76" t="s">
        <v>27</v>
      </c>
      <c r="E122" s="54" t="s">
        <v>761</v>
      </c>
      <c r="F122" s="76" t="s">
        <v>624</v>
      </c>
      <c r="G122" s="76" t="s">
        <v>132</v>
      </c>
      <c r="H122" s="78">
        <v>4020.445549</v>
      </c>
      <c r="I122" s="86">
        <v>5400</v>
      </c>
      <c r="J122" s="129" t="s">
        <v>3065</v>
      </c>
      <c r="K122" s="78">
        <v>217.104059667</v>
      </c>
      <c r="L122" s="79">
        <v>3.1281221240707607E-4</v>
      </c>
      <c r="M122" s="79">
        <f t="shared" si="1"/>
        <v>2.4140613562587324E-4</v>
      </c>
      <c r="N122" s="79">
        <f>K122/'סכום נכסי הקרן'!$C$41</f>
        <v>6.9777122403533062E-5</v>
      </c>
    </row>
    <row r="123" spans="1:14">
      <c r="A123" s="75" t="s">
        <v>1275</v>
      </c>
      <c r="B123" s="54" t="s">
        <v>1276</v>
      </c>
      <c r="C123" s="76" t="s">
        <v>120</v>
      </c>
      <c r="D123" s="76" t="s">
        <v>27</v>
      </c>
      <c r="E123" s="54" t="s">
        <v>1277</v>
      </c>
      <c r="F123" s="76" t="s">
        <v>1278</v>
      </c>
      <c r="G123" s="76" t="s">
        <v>132</v>
      </c>
      <c r="H123" s="78">
        <v>45378.277111000003</v>
      </c>
      <c r="I123" s="86">
        <v>574</v>
      </c>
      <c r="J123" s="129" t="s">
        <v>3065</v>
      </c>
      <c r="K123" s="78">
        <v>260.47131061499999</v>
      </c>
      <c r="L123" s="79">
        <v>2.336276173722166E-3</v>
      </c>
      <c r="M123" s="79">
        <f t="shared" si="1"/>
        <v>2.8962780628524266E-4</v>
      </c>
      <c r="N123" s="79">
        <f>K123/'סכום נכסי הקרן'!$C$41</f>
        <v>8.3715332413722451E-5</v>
      </c>
    </row>
    <row r="124" spans="1:14">
      <c r="A124" s="75" t="s">
        <v>1279</v>
      </c>
      <c r="B124" s="54" t="s">
        <v>1280</v>
      </c>
      <c r="C124" s="76" t="s">
        <v>120</v>
      </c>
      <c r="D124" s="76" t="s">
        <v>27</v>
      </c>
      <c r="E124" s="54" t="s">
        <v>1281</v>
      </c>
      <c r="F124" s="76" t="s">
        <v>287</v>
      </c>
      <c r="G124" s="76" t="s">
        <v>132</v>
      </c>
      <c r="H124" s="78">
        <v>25929.320672000005</v>
      </c>
      <c r="I124" s="86">
        <v>2602</v>
      </c>
      <c r="J124" s="129" t="s">
        <v>3065</v>
      </c>
      <c r="K124" s="78">
        <v>674.68092388299999</v>
      </c>
      <c r="L124" s="79">
        <v>1.449222813477399E-3</v>
      </c>
      <c r="M124" s="79">
        <f t="shared" si="1"/>
        <v>7.5020298959359191E-4</v>
      </c>
      <c r="N124" s="79">
        <f>K124/'סכום נכסי הקרן'!$C$41</f>
        <v>2.1684206864358628E-4</v>
      </c>
    </row>
    <row r="125" spans="1:14">
      <c r="A125" s="75" t="s">
        <v>1282</v>
      </c>
      <c r="B125" s="54" t="s">
        <v>1283</v>
      </c>
      <c r="C125" s="76" t="s">
        <v>120</v>
      </c>
      <c r="D125" s="76" t="s">
        <v>27</v>
      </c>
      <c r="E125" s="54" t="s">
        <v>1284</v>
      </c>
      <c r="F125" s="76" t="s">
        <v>154</v>
      </c>
      <c r="G125" s="76" t="s">
        <v>132</v>
      </c>
      <c r="H125" s="78">
        <v>969.79199399999993</v>
      </c>
      <c r="I125" s="86">
        <v>7941</v>
      </c>
      <c r="J125" s="129" t="s">
        <v>3065</v>
      </c>
      <c r="K125" s="78">
        <v>77.011182281999993</v>
      </c>
      <c r="L125" s="79">
        <v>8.5459837201984113E-5</v>
      </c>
      <c r="M125" s="79">
        <f t="shared" si="1"/>
        <v>8.5631618050775577E-5</v>
      </c>
      <c r="N125" s="79">
        <f>K125/'סכום נכסי הקרן'!$C$41</f>
        <v>2.4751350577110857E-5</v>
      </c>
    </row>
    <row r="126" spans="1:14">
      <c r="A126" s="75" t="s">
        <v>1285</v>
      </c>
      <c r="B126" s="54" t="s">
        <v>1286</v>
      </c>
      <c r="C126" s="76" t="s">
        <v>120</v>
      </c>
      <c r="D126" s="76" t="s">
        <v>27</v>
      </c>
      <c r="E126" s="54" t="s">
        <v>1287</v>
      </c>
      <c r="F126" s="76" t="s">
        <v>1263</v>
      </c>
      <c r="G126" s="76" t="s">
        <v>132</v>
      </c>
      <c r="H126" s="78">
        <v>27235.918894999999</v>
      </c>
      <c r="I126" s="86">
        <v>627.29999999999995</v>
      </c>
      <c r="J126" s="129" t="s">
        <v>3065</v>
      </c>
      <c r="K126" s="78">
        <v>170.850919172</v>
      </c>
      <c r="L126" s="79">
        <v>5.2265412628851198E-4</v>
      </c>
      <c r="M126" s="79">
        <f t="shared" si="1"/>
        <v>1.8997553628754245E-4</v>
      </c>
      <c r="N126" s="79">
        <f>K126/'סכום נכסי הקרן'!$C$41</f>
        <v>5.4911389119605925E-5</v>
      </c>
    </row>
    <row r="127" spans="1:14">
      <c r="A127" s="75" t="s">
        <v>1288</v>
      </c>
      <c r="B127" s="54" t="s">
        <v>1289</v>
      </c>
      <c r="C127" s="76" t="s">
        <v>120</v>
      </c>
      <c r="D127" s="76" t="s">
        <v>27</v>
      </c>
      <c r="E127" s="54" t="s">
        <v>1290</v>
      </c>
      <c r="F127" s="76" t="s">
        <v>510</v>
      </c>
      <c r="G127" s="76" t="s">
        <v>132</v>
      </c>
      <c r="H127" s="78">
        <v>28551.369321999999</v>
      </c>
      <c r="I127" s="86">
        <v>2300</v>
      </c>
      <c r="J127" s="129" t="s">
        <v>3065</v>
      </c>
      <c r="K127" s="78">
        <v>656.68149441699995</v>
      </c>
      <c r="L127" s="79">
        <v>1.0199185476742077E-3</v>
      </c>
      <c r="M127" s="79">
        <f t="shared" si="1"/>
        <v>7.3018874979760518E-4</v>
      </c>
      <c r="N127" s="79">
        <f>K127/'סכום נכסי הקרן'!$C$41</f>
        <v>2.1105706215881925E-4</v>
      </c>
    </row>
    <row r="128" spans="1:14">
      <c r="A128" s="75" t="s">
        <v>1291</v>
      </c>
      <c r="B128" s="54" t="s">
        <v>1292</v>
      </c>
      <c r="C128" s="76" t="s">
        <v>120</v>
      </c>
      <c r="D128" s="76" t="s">
        <v>27</v>
      </c>
      <c r="E128" s="54" t="s">
        <v>1293</v>
      </c>
      <c r="F128" s="76" t="s">
        <v>128</v>
      </c>
      <c r="G128" s="76" t="s">
        <v>132</v>
      </c>
      <c r="H128" s="78">
        <v>15241.876765000001</v>
      </c>
      <c r="I128" s="86">
        <v>1762</v>
      </c>
      <c r="J128" s="129" t="s">
        <v>3065</v>
      </c>
      <c r="K128" s="78">
        <v>268.561868592</v>
      </c>
      <c r="L128" s="79">
        <v>2.3347243602930669E-3</v>
      </c>
      <c r="M128" s="79">
        <f t="shared" si="1"/>
        <v>2.9862400073356571E-4</v>
      </c>
      <c r="N128" s="79">
        <f>K128/'סכום נכסי הקרן'!$C$41</f>
        <v>8.6315633187185223E-5</v>
      </c>
    </row>
    <row r="129" spans="1:14">
      <c r="A129" s="75" t="s">
        <v>1294</v>
      </c>
      <c r="B129" s="54" t="s">
        <v>1295</v>
      </c>
      <c r="C129" s="76" t="s">
        <v>120</v>
      </c>
      <c r="D129" s="76" t="s">
        <v>27</v>
      </c>
      <c r="E129" s="54" t="s">
        <v>1296</v>
      </c>
      <c r="F129" s="76" t="s">
        <v>510</v>
      </c>
      <c r="G129" s="76" t="s">
        <v>132</v>
      </c>
      <c r="H129" s="78">
        <v>6644.9230369999996</v>
      </c>
      <c r="I129" s="86">
        <v>9550</v>
      </c>
      <c r="J129" s="129" t="s">
        <v>3065</v>
      </c>
      <c r="K129" s="78">
        <v>634.59015004600008</v>
      </c>
      <c r="L129" s="79">
        <v>1.3129627851256685E-3</v>
      </c>
      <c r="M129" s="79">
        <f t="shared" si="1"/>
        <v>7.0562455655514189E-4</v>
      </c>
      <c r="N129" s="79">
        <f>K129/'סכום נכסי הקרן'!$C$41</f>
        <v>2.0395691653004469E-4</v>
      </c>
    </row>
    <row r="130" spans="1:14">
      <c r="A130" s="75" t="s">
        <v>1297</v>
      </c>
      <c r="B130" s="54" t="s">
        <v>1298</v>
      </c>
      <c r="C130" s="76" t="s">
        <v>120</v>
      </c>
      <c r="D130" s="76" t="s">
        <v>27</v>
      </c>
      <c r="E130" s="54" t="s">
        <v>1299</v>
      </c>
      <c r="F130" s="76" t="s">
        <v>1109</v>
      </c>
      <c r="G130" s="76" t="s">
        <v>132</v>
      </c>
      <c r="H130" s="78">
        <v>20465.183916000002</v>
      </c>
      <c r="I130" s="86">
        <v>113.3</v>
      </c>
      <c r="J130" s="129" t="s">
        <v>3065</v>
      </c>
      <c r="K130" s="78">
        <v>23.187053294000002</v>
      </c>
      <c r="L130" s="79">
        <v>6.9091739318686966E-4</v>
      </c>
      <c r="M130" s="79">
        <f t="shared" si="1"/>
        <v>2.5782553033975068E-5</v>
      </c>
      <c r="N130" s="79">
        <f>K130/'סכום נכסי הקרן'!$C$41</f>
        <v>7.4523058590166416E-6</v>
      </c>
    </row>
    <row r="131" spans="1:14">
      <c r="A131" s="75" t="s">
        <v>1300</v>
      </c>
      <c r="B131" s="54" t="s">
        <v>1301</v>
      </c>
      <c r="C131" s="76" t="s">
        <v>120</v>
      </c>
      <c r="D131" s="76" t="s">
        <v>27</v>
      </c>
      <c r="E131" s="54" t="s">
        <v>1302</v>
      </c>
      <c r="F131" s="76" t="s">
        <v>624</v>
      </c>
      <c r="G131" s="76" t="s">
        <v>132</v>
      </c>
      <c r="H131" s="78">
        <v>41497.303999999996</v>
      </c>
      <c r="I131" s="86">
        <v>1600</v>
      </c>
      <c r="J131" s="129" t="s">
        <v>3065</v>
      </c>
      <c r="K131" s="78">
        <v>663.956864</v>
      </c>
      <c r="L131" s="79">
        <v>9.0980687097023916E-4</v>
      </c>
      <c r="M131" s="79">
        <f t="shared" si="1"/>
        <v>7.3827850573757214E-4</v>
      </c>
      <c r="N131" s="79">
        <f>K131/'סכום נכסי הקרן'!$C$41</f>
        <v>2.1339536184194168E-4</v>
      </c>
    </row>
    <row r="132" spans="1:14">
      <c r="A132" s="75" t="s">
        <v>1303</v>
      </c>
      <c r="B132" s="54" t="s">
        <v>1304</v>
      </c>
      <c r="C132" s="76" t="s">
        <v>120</v>
      </c>
      <c r="D132" s="76" t="s">
        <v>27</v>
      </c>
      <c r="E132" s="54" t="s">
        <v>1305</v>
      </c>
      <c r="F132" s="76" t="s">
        <v>1171</v>
      </c>
      <c r="G132" s="76" t="s">
        <v>132</v>
      </c>
      <c r="H132" s="78">
        <v>42047.496004999994</v>
      </c>
      <c r="I132" s="86">
        <v>160.1</v>
      </c>
      <c r="J132" s="129" t="s">
        <v>3065</v>
      </c>
      <c r="K132" s="78">
        <v>67.318041166</v>
      </c>
      <c r="L132" s="79">
        <v>4.2721450815628998E-4</v>
      </c>
      <c r="M132" s="79">
        <f t="shared" si="1"/>
        <v>7.4853451385081015E-5</v>
      </c>
      <c r="N132" s="79">
        <f>K132/'סכום נכסי הקרן'!$C$41</f>
        <v>2.1635980486089673E-5</v>
      </c>
    </row>
    <row r="133" spans="1:14">
      <c r="A133" s="75" t="s">
        <v>1306</v>
      </c>
      <c r="B133" s="54" t="s">
        <v>1307</v>
      </c>
      <c r="C133" s="76" t="s">
        <v>120</v>
      </c>
      <c r="D133" s="76" t="s">
        <v>27</v>
      </c>
      <c r="E133" s="54" t="s">
        <v>1308</v>
      </c>
      <c r="F133" s="76" t="s">
        <v>560</v>
      </c>
      <c r="G133" s="76" t="s">
        <v>132</v>
      </c>
      <c r="H133" s="78">
        <v>3726.6861340000005</v>
      </c>
      <c r="I133" s="86">
        <v>6898</v>
      </c>
      <c r="J133" s="129" t="s">
        <v>3065</v>
      </c>
      <c r="K133" s="78">
        <v>257.06680954899997</v>
      </c>
      <c r="L133" s="79">
        <v>2.0587681320268219E-4</v>
      </c>
      <c r="M133" s="79">
        <f t="shared" si="1"/>
        <v>2.858422140335923E-4</v>
      </c>
      <c r="N133" s="79">
        <f>K133/'סכום נכסי הקרן'!$C$41</f>
        <v>8.2621127690099997E-5</v>
      </c>
    </row>
    <row r="134" spans="1:14">
      <c r="A134" s="75" t="s">
        <v>1309</v>
      </c>
      <c r="B134" s="54" t="s">
        <v>1310</v>
      </c>
      <c r="C134" s="76" t="s">
        <v>120</v>
      </c>
      <c r="D134" s="76" t="s">
        <v>27</v>
      </c>
      <c r="E134" s="54" t="s">
        <v>1311</v>
      </c>
      <c r="F134" s="76" t="s">
        <v>715</v>
      </c>
      <c r="G134" s="76" t="s">
        <v>132</v>
      </c>
      <c r="H134" s="78">
        <v>13842.048209000002</v>
      </c>
      <c r="I134" s="86">
        <v>11590</v>
      </c>
      <c r="J134" s="129" t="s">
        <v>3065</v>
      </c>
      <c r="K134" s="78">
        <v>1604.2933873950001</v>
      </c>
      <c r="L134" s="79">
        <v>1.5578618638724744E-3</v>
      </c>
      <c r="M134" s="79">
        <f t="shared" si="1"/>
        <v>1.7838739066197058E-3</v>
      </c>
      <c r="N134" s="79">
        <f>K134/'סכום נכסי הקרן'!$C$41</f>
        <v>5.1561899042855647E-4</v>
      </c>
    </row>
    <row r="135" spans="1:14">
      <c r="A135" s="75" t="s">
        <v>1312</v>
      </c>
      <c r="B135" s="54" t="s">
        <v>1313</v>
      </c>
      <c r="C135" s="76" t="s">
        <v>120</v>
      </c>
      <c r="D135" s="76" t="s">
        <v>27</v>
      </c>
      <c r="E135" s="54" t="s">
        <v>1314</v>
      </c>
      <c r="F135" s="76" t="s">
        <v>127</v>
      </c>
      <c r="G135" s="76" t="s">
        <v>132</v>
      </c>
      <c r="H135" s="78">
        <v>171798.83855999997</v>
      </c>
      <c r="I135" s="86">
        <v>230.2</v>
      </c>
      <c r="J135" s="129" t="s">
        <v>3065</v>
      </c>
      <c r="K135" s="78">
        <v>395.48092636500002</v>
      </c>
      <c r="L135" s="79">
        <v>1.1472895206013653E-3</v>
      </c>
      <c r="M135" s="79">
        <f t="shared" si="1"/>
        <v>4.3975005485365844E-4</v>
      </c>
      <c r="N135" s="79">
        <f>K135/'סכום נכסי הקרן'!$C$41</f>
        <v>1.2710734681590016E-4</v>
      </c>
    </row>
    <row r="136" spans="1:14">
      <c r="A136" s="75" t="s">
        <v>1315</v>
      </c>
      <c r="B136" s="54" t="s">
        <v>1316</v>
      </c>
      <c r="C136" s="76" t="s">
        <v>120</v>
      </c>
      <c r="D136" s="76" t="s">
        <v>27</v>
      </c>
      <c r="E136" s="54" t="s">
        <v>1317</v>
      </c>
      <c r="F136" s="76" t="s">
        <v>128</v>
      </c>
      <c r="G136" s="76" t="s">
        <v>132</v>
      </c>
      <c r="H136" s="78">
        <v>161839.48560000001</v>
      </c>
      <c r="I136" s="86">
        <v>397.9</v>
      </c>
      <c r="J136" s="129" t="s">
        <v>3065</v>
      </c>
      <c r="K136" s="78">
        <v>643.95931320199998</v>
      </c>
      <c r="L136" s="79">
        <v>2.0297532827293898E-3</v>
      </c>
      <c r="M136" s="79">
        <f t="shared" si="1"/>
        <v>7.1604247999244386E-4</v>
      </c>
      <c r="N136" s="79">
        <f>K136/'סכום נכסי הקרן'!$C$41</f>
        <v>2.0696816028733611E-4</v>
      </c>
    </row>
    <row r="137" spans="1:14">
      <c r="A137" s="75" t="s">
        <v>1318</v>
      </c>
      <c r="B137" s="54" t="s">
        <v>1319</v>
      </c>
      <c r="C137" s="76" t="s">
        <v>120</v>
      </c>
      <c r="D137" s="76" t="s">
        <v>27</v>
      </c>
      <c r="E137" s="54" t="s">
        <v>1320</v>
      </c>
      <c r="F137" s="76" t="s">
        <v>154</v>
      </c>
      <c r="G137" s="76" t="s">
        <v>132</v>
      </c>
      <c r="H137" s="78">
        <v>167454.46505599999</v>
      </c>
      <c r="I137" s="86">
        <v>130.1</v>
      </c>
      <c r="J137" s="129" t="s">
        <v>3065</v>
      </c>
      <c r="K137" s="78">
        <v>217.85825905799999</v>
      </c>
      <c r="L137" s="79">
        <v>1.5479597755282449E-3</v>
      </c>
      <c r="M137" s="79">
        <f t="shared" si="1"/>
        <v>2.4224475817743654E-4</v>
      </c>
      <c r="N137" s="79">
        <f>K137/'סכום נכסי הקרן'!$C$41</f>
        <v>7.0019521662686472E-5</v>
      </c>
    </row>
    <row r="138" spans="1:14">
      <c r="A138" s="75" t="s">
        <v>1321</v>
      </c>
      <c r="B138" s="54" t="s">
        <v>1322</v>
      </c>
      <c r="C138" s="76" t="s">
        <v>120</v>
      </c>
      <c r="D138" s="76" t="s">
        <v>27</v>
      </c>
      <c r="E138" s="54" t="s">
        <v>521</v>
      </c>
      <c r="F138" s="76" t="s">
        <v>510</v>
      </c>
      <c r="G138" s="76" t="s">
        <v>132</v>
      </c>
      <c r="H138" s="78">
        <v>3257532.2638960006</v>
      </c>
      <c r="I138" s="86">
        <v>65.599999999999994</v>
      </c>
      <c r="J138" s="129" t="s">
        <v>3065</v>
      </c>
      <c r="K138" s="78">
        <v>2136.9411651989999</v>
      </c>
      <c r="L138" s="79">
        <v>2.5752146859098087E-3</v>
      </c>
      <c r="M138" s="79">
        <f t="shared" ref="M138:M200" si="2">IFERROR(K138/$K$9,0)</f>
        <v>2.376144921204134E-3</v>
      </c>
      <c r="N138" s="79">
        <f>K138/'סכום נכסי הקרן'!$C$41</f>
        <v>6.8681168598112581E-4</v>
      </c>
    </row>
    <row r="139" spans="1:14">
      <c r="A139" s="75" t="s">
        <v>1323</v>
      </c>
      <c r="B139" s="54" t="s">
        <v>1324</v>
      </c>
      <c r="C139" s="76" t="s">
        <v>120</v>
      </c>
      <c r="D139" s="76" t="s">
        <v>27</v>
      </c>
      <c r="E139" s="54" t="s">
        <v>1325</v>
      </c>
      <c r="F139" s="76" t="s">
        <v>423</v>
      </c>
      <c r="G139" s="76" t="s">
        <v>132</v>
      </c>
      <c r="H139" s="78">
        <v>56160.059743999998</v>
      </c>
      <c r="I139" s="86">
        <v>900</v>
      </c>
      <c r="J139" s="129" t="s">
        <v>3065</v>
      </c>
      <c r="K139" s="78">
        <v>505.44053811099997</v>
      </c>
      <c r="L139" s="79">
        <v>1.640579735858764E-3</v>
      </c>
      <c r="M139" s="79">
        <f t="shared" si="2"/>
        <v>5.6201826571640576E-4</v>
      </c>
      <c r="N139" s="79">
        <f>K139/'סכום נכסי הקרן'!$C$41</f>
        <v>1.6244830405094291E-4</v>
      </c>
    </row>
    <row r="140" spans="1:14">
      <c r="A140" s="75" t="s">
        <v>1326</v>
      </c>
      <c r="B140" s="54" t="s">
        <v>1327</v>
      </c>
      <c r="C140" s="76" t="s">
        <v>120</v>
      </c>
      <c r="D140" s="76" t="s">
        <v>27</v>
      </c>
      <c r="E140" s="54" t="s">
        <v>1328</v>
      </c>
      <c r="F140" s="76" t="s">
        <v>156</v>
      </c>
      <c r="G140" s="76" t="s">
        <v>132</v>
      </c>
      <c r="H140" s="78">
        <v>13932.512331</v>
      </c>
      <c r="I140" s="86">
        <v>2290</v>
      </c>
      <c r="J140" s="129" t="s">
        <v>3065</v>
      </c>
      <c r="K140" s="78">
        <v>319.05453239100001</v>
      </c>
      <c r="L140" s="79">
        <v>1.1738628416310668E-3</v>
      </c>
      <c r="M140" s="79">
        <f t="shared" si="2"/>
        <v>3.5476868482592767E-4</v>
      </c>
      <c r="N140" s="79">
        <f>K140/'סכום נכסי הקרן'!$C$41</f>
        <v>1.0254394687135721E-4</v>
      </c>
    </row>
    <row r="141" spans="1:14">
      <c r="A141" s="75" t="s">
        <v>1329</v>
      </c>
      <c r="B141" s="54" t="s">
        <v>1330</v>
      </c>
      <c r="C141" s="76" t="s">
        <v>120</v>
      </c>
      <c r="D141" s="76" t="s">
        <v>27</v>
      </c>
      <c r="E141" s="54" t="s">
        <v>1331</v>
      </c>
      <c r="F141" s="76" t="s">
        <v>423</v>
      </c>
      <c r="G141" s="76" t="s">
        <v>132</v>
      </c>
      <c r="H141" s="78">
        <v>35062.088834000002</v>
      </c>
      <c r="I141" s="86">
        <v>951.2</v>
      </c>
      <c r="J141" s="129" t="s">
        <v>3065</v>
      </c>
      <c r="K141" s="78">
        <v>333.51058902599999</v>
      </c>
      <c r="L141" s="79">
        <v>2.3097909759747961E-3</v>
      </c>
      <c r="M141" s="79">
        <f t="shared" si="2"/>
        <v>3.7084291565328678E-4</v>
      </c>
      <c r="N141" s="79">
        <f>K141/'סכום נכסי הקרן'!$C$41</f>
        <v>1.071901153255076E-4</v>
      </c>
    </row>
    <row r="142" spans="1:14">
      <c r="A142" s="75" t="s">
        <v>1332</v>
      </c>
      <c r="B142" s="54" t="s">
        <v>1333</v>
      </c>
      <c r="C142" s="76" t="s">
        <v>120</v>
      </c>
      <c r="D142" s="76" t="s">
        <v>27</v>
      </c>
      <c r="E142" s="54" t="s">
        <v>1334</v>
      </c>
      <c r="F142" s="76" t="s">
        <v>128</v>
      </c>
      <c r="G142" s="76" t="s">
        <v>132</v>
      </c>
      <c r="H142" s="78">
        <v>236757.78455200003</v>
      </c>
      <c r="I142" s="86">
        <v>449.6</v>
      </c>
      <c r="J142" s="129" t="s">
        <v>3065</v>
      </c>
      <c r="K142" s="78">
        <v>1064.4629993469998</v>
      </c>
      <c r="L142" s="79">
        <v>2.5861866232057412E-3</v>
      </c>
      <c r="M142" s="79">
        <f t="shared" si="2"/>
        <v>1.1836162786786663E-3</v>
      </c>
      <c r="N142" s="79">
        <f>K142/'סכום נכסי הקרן'!$C$41</f>
        <v>3.4211780799213416E-4</v>
      </c>
    </row>
    <row r="143" spans="1:14">
      <c r="A143" s="75" t="s">
        <v>1335</v>
      </c>
      <c r="B143" s="54" t="s">
        <v>1336</v>
      </c>
      <c r="C143" s="76" t="s">
        <v>120</v>
      </c>
      <c r="D143" s="76" t="s">
        <v>27</v>
      </c>
      <c r="E143" s="54" t="s">
        <v>1337</v>
      </c>
      <c r="F143" s="76" t="s">
        <v>154</v>
      </c>
      <c r="G143" s="76" t="s">
        <v>132</v>
      </c>
      <c r="H143" s="78">
        <v>42173.710055000003</v>
      </c>
      <c r="I143" s="86">
        <v>392.7</v>
      </c>
      <c r="J143" s="129" t="s">
        <v>3065</v>
      </c>
      <c r="K143" s="78">
        <v>165.61615938699998</v>
      </c>
      <c r="L143" s="79">
        <v>1.753920670330515E-3</v>
      </c>
      <c r="M143" s="79">
        <f t="shared" si="2"/>
        <v>1.8415481081347768E-4</v>
      </c>
      <c r="N143" s="79">
        <f>K143/'סכום נכסי הקרן'!$C$41</f>
        <v>5.3228940275345275E-5</v>
      </c>
    </row>
    <row r="144" spans="1:14">
      <c r="A144" s="75" t="s">
        <v>1338</v>
      </c>
      <c r="B144" s="54" t="s">
        <v>1339</v>
      </c>
      <c r="C144" s="76" t="s">
        <v>120</v>
      </c>
      <c r="D144" s="76" t="s">
        <v>27</v>
      </c>
      <c r="E144" s="54" t="s">
        <v>1340</v>
      </c>
      <c r="F144" s="76" t="s">
        <v>1171</v>
      </c>
      <c r="G144" s="76" t="s">
        <v>132</v>
      </c>
      <c r="H144" s="78">
        <v>17458.525803</v>
      </c>
      <c r="I144" s="86">
        <v>108.4</v>
      </c>
      <c r="J144" s="129" t="s">
        <v>3065</v>
      </c>
      <c r="K144" s="78">
        <v>18.925041979000003</v>
      </c>
      <c r="L144" s="79">
        <v>9.4664257836243469E-4</v>
      </c>
      <c r="M144" s="79">
        <f t="shared" si="2"/>
        <v>2.1043463018219429E-5</v>
      </c>
      <c r="N144" s="79">
        <f>K144/'סכום נכסי הקרן'!$C$41</f>
        <v>6.0824978247120603E-6</v>
      </c>
    </row>
    <row r="145" spans="1:14">
      <c r="A145" s="75" t="s">
        <v>1341</v>
      </c>
      <c r="B145" s="54" t="s">
        <v>1342</v>
      </c>
      <c r="C145" s="76" t="s">
        <v>120</v>
      </c>
      <c r="D145" s="76" t="s">
        <v>27</v>
      </c>
      <c r="E145" s="54" t="s">
        <v>1343</v>
      </c>
      <c r="F145" s="76" t="s">
        <v>1097</v>
      </c>
      <c r="G145" s="76" t="s">
        <v>132</v>
      </c>
      <c r="H145" s="78">
        <v>104888.44035</v>
      </c>
      <c r="I145" s="86">
        <v>101.4</v>
      </c>
      <c r="J145" s="129" t="s">
        <v>3065</v>
      </c>
      <c r="K145" s="78">
        <v>106.35687847300001</v>
      </c>
      <c r="L145" s="79">
        <v>5.9987658309449679E-4</v>
      </c>
      <c r="M145" s="79">
        <f t="shared" si="2"/>
        <v>1.1826219679530115E-4</v>
      </c>
      <c r="N145" s="79">
        <f>K145/'סכום נכסי הקרן'!$C$41</f>
        <v>3.4183040791826583E-5</v>
      </c>
    </row>
    <row r="146" spans="1:14">
      <c r="A146" s="75" t="s">
        <v>1344</v>
      </c>
      <c r="B146" s="54" t="s">
        <v>1345</v>
      </c>
      <c r="C146" s="76" t="s">
        <v>120</v>
      </c>
      <c r="D146" s="76" t="s">
        <v>27</v>
      </c>
      <c r="E146" s="54" t="s">
        <v>1346</v>
      </c>
      <c r="F146" s="76" t="s">
        <v>1064</v>
      </c>
      <c r="G146" s="76" t="s">
        <v>132</v>
      </c>
      <c r="H146" s="78">
        <v>24322.503563999999</v>
      </c>
      <c r="I146" s="86">
        <v>2373</v>
      </c>
      <c r="J146" s="129" t="s">
        <v>3065</v>
      </c>
      <c r="K146" s="78">
        <v>577.173009568</v>
      </c>
      <c r="L146" s="79">
        <v>1.7087242303207475E-3</v>
      </c>
      <c r="M146" s="79">
        <f t="shared" si="2"/>
        <v>6.4178028748554437E-4</v>
      </c>
      <c r="N146" s="79">
        <f>K146/'סכום נכסי הקרן'!$C$41</f>
        <v>1.855030799443107E-4</v>
      </c>
    </row>
    <row r="147" spans="1:14">
      <c r="A147" s="75" t="s">
        <v>1347</v>
      </c>
      <c r="B147" s="54" t="s">
        <v>1348</v>
      </c>
      <c r="C147" s="76" t="s">
        <v>120</v>
      </c>
      <c r="D147" s="76" t="s">
        <v>27</v>
      </c>
      <c r="E147" s="54" t="s">
        <v>1349</v>
      </c>
      <c r="F147" s="76" t="s">
        <v>1350</v>
      </c>
      <c r="G147" s="76" t="s">
        <v>132</v>
      </c>
      <c r="H147" s="78">
        <v>204587.95406399999</v>
      </c>
      <c r="I147" s="86">
        <v>592.4</v>
      </c>
      <c r="J147" s="129" t="s">
        <v>3065</v>
      </c>
      <c r="K147" s="78">
        <v>1211.9790397940001</v>
      </c>
      <c r="L147" s="79">
        <v>1.9047097313439594E-3</v>
      </c>
      <c r="M147" s="79">
        <f t="shared" si="2"/>
        <v>1.3476448892986697E-3</v>
      </c>
      <c r="N147" s="79">
        <f>K147/'סכום נכסי הקרן'!$C$41</f>
        <v>3.8952938024252378E-4</v>
      </c>
    </row>
    <row r="148" spans="1:14">
      <c r="A148" s="75" t="s">
        <v>1351</v>
      </c>
      <c r="B148" s="54" t="s">
        <v>1352</v>
      </c>
      <c r="C148" s="76" t="s">
        <v>120</v>
      </c>
      <c r="D148" s="76" t="s">
        <v>27</v>
      </c>
      <c r="E148" s="54" t="s">
        <v>1353</v>
      </c>
      <c r="F148" s="76" t="s">
        <v>715</v>
      </c>
      <c r="G148" s="76" t="s">
        <v>132</v>
      </c>
      <c r="H148" s="78">
        <v>21025.528237000002</v>
      </c>
      <c r="I148" s="86">
        <v>233.7</v>
      </c>
      <c r="J148" s="129" t="s">
        <v>3065</v>
      </c>
      <c r="K148" s="78">
        <v>49.136659507999994</v>
      </c>
      <c r="L148" s="79">
        <v>2.8534986457588171E-4</v>
      </c>
      <c r="M148" s="79">
        <f t="shared" si="2"/>
        <v>5.463689213174864E-5</v>
      </c>
      <c r="N148" s="79">
        <f>K148/'סכום נכסי הקרן'!$C$41</f>
        <v>1.5792494669373494E-5</v>
      </c>
    </row>
    <row r="149" spans="1:14">
      <c r="A149" s="75" t="s">
        <v>1354</v>
      </c>
      <c r="B149" s="54" t="s">
        <v>1355</v>
      </c>
      <c r="C149" s="76" t="s">
        <v>120</v>
      </c>
      <c r="D149" s="76" t="s">
        <v>27</v>
      </c>
      <c r="E149" s="54" t="s">
        <v>1356</v>
      </c>
      <c r="F149" s="76" t="s">
        <v>624</v>
      </c>
      <c r="G149" s="76" t="s">
        <v>132</v>
      </c>
      <c r="H149" s="78">
        <v>47498.353623000003</v>
      </c>
      <c r="I149" s="86">
        <v>720.6</v>
      </c>
      <c r="J149" s="129" t="s">
        <v>3065</v>
      </c>
      <c r="K149" s="78">
        <v>342.27313629299994</v>
      </c>
      <c r="L149" s="79">
        <v>6.5282579837899247E-4</v>
      </c>
      <c r="M149" s="79">
        <f t="shared" si="2"/>
        <v>3.8058632016267304E-4</v>
      </c>
      <c r="N149" s="79">
        <f>K149/'סכום נכסי הקרן'!$C$41</f>
        <v>1.1000639307800113E-4</v>
      </c>
    </row>
    <row r="150" spans="1:14">
      <c r="A150" s="75" t="s">
        <v>1357</v>
      </c>
      <c r="B150" s="54" t="s">
        <v>1358</v>
      </c>
      <c r="C150" s="76" t="s">
        <v>120</v>
      </c>
      <c r="D150" s="76" t="s">
        <v>27</v>
      </c>
      <c r="E150" s="54" t="s">
        <v>1359</v>
      </c>
      <c r="F150" s="76" t="s">
        <v>1097</v>
      </c>
      <c r="G150" s="76" t="s">
        <v>132</v>
      </c>
      <c r="H150" s="78">
        <v>69749.291022999998</v>
      </c>
      <c r="I150" s="86">
        <v>293.60000000000002</v>
      </c>
      <c r="J150" s="129" t="s">
        <v>3065</v>
      </c>
      <c r="K150" s="78">
        <v>204.78391844300003</v>
      </c>
      <c r="L150" s="79">
        <v>5.5854897178137062E-4</v>
      </c>
      <c r="M150" s="79">
        <f t="shared" si="2"/>
        <v>2.277069091452045E-4</v>
      </c>
      <c r="N150" s="79">
        <f>K150/'סכום נכסי הקרן'!$C$41</f>
        <v>6.5817435958542429E-5</v>
      </c>
    </row>
    <row r="151" spans="1:14">
      <c r="A151" s="75" t="s">
        <v>1360</v>
      </c>
      <c r="B151" s="54" t="s">
        <v>1361</v>
      </c>
      <c r="C151" s="76" t="s">
        <v>120</v>
      </c>
      <c r="D151" s="76" t="s">
        <v>27</v>
      </c>
      <c r="E151" s="54" t="s">
        <v>1362</v>
      </c>
      <c r="F151" s="76" t="s">
        <v>589</v>
      </c>
      <c r="G151" s="76" t="s">
        <v>132</v>
      </c>
      <c r="H151" s="78">
        <v>16732.791903000001</v>
      </c>
      <c r="I151" s="86">
        <v>7000</v>
      </c>
      <c r="J151" s="129" t="s">
        <v>3065</v>
      </c>
      <c r="K151" s="78">
        <v>1171.2954331890001</v>
      </c>
      <c r="L151" s="79">
        <v>2.8199647125049573E-4</v>
      </c>
      <c r="M151" s="79">
        <f t="shared" si="2"/>
        <v>1.3024072633007937E-3</v>
      </c>
      <c r="N151" s="79">
        <f>K151/'סכום נכסי הקרן'!$C$41</f>
        <v>3.7645369201150464E-4</v>
      </c>
    </row>
    <row r="152" spans="1:14">
      <c r="A152" s="75" t="s">
        <v>1363</v>
      </c>
      <c r="B152" s="54" t="s">
        <v>1364</v>
      </c>
      <c r="C152" s="76" t="s">
        <v>120</v>
      </c>
      <c r="D152" s="76" t="s">
        <v>27</v>
      </c>
      <c r="E152" s="54" t="s">
        <v>1365</v>
      </c>
      <c r="F152" s="76" t="s">
        <v>128</v>
      </c>
      <c r="G152" s="76" t="s">
        <v>132</v>
      </c>
      <c r="H152" s="78">
        <v>24342.671253</v>
      </c>
      <c r="I152" s="86">
        <v>1518</v>
      </c>
      <c r="J152" s="78">
        <v>18.257003440000002</v>
      </c>
      <c r="K152" s="78">
        <v>387.77875306800001</v>
      </c>
      <c r="L152" s="79">
        <v>2.1122217451492778E-3</v>
      </c>
      <c r="M152" s="79">
        <f t="shared" si="2"/>
        <v>4.3118571987806428E-4</v>
      </c>
      <c r="N152" s="79">
        <f>K152/'סכום נכסי הקרן'!$C$41</f>
        <v>1.2463187265967146E-4</v>
      </c>
    </row>
    <row r="153" spans="1:14">
      <c r="A153" s="75" t="s">
        <v>1366</v>
      </c>
      <c r="B153" s="54" t="s">
        <v>1367</v>
      </c>
      <c r="C153" s="76" t="s">
        <v>120</v>
      </c>
      <c r="D153" s="76" t="s">
        <v>27</v>
      </c>
      <c r="E153" s="54" t="s">
        <v>1368</v>
      </c>
      <c r="F153" s="76" t="s">
        <v>573</v>
      </c>
      <c r="G153" s="76" t="s">
        <v>132</v>
      </c>
      <c r="H153" s="78">
        <v>10211.034109</v>
      </c>
      <c r="I153" s="86">
        <v>29590</v>
      </c>
      <c r="J153" s="129" t="s">
        <v>3065</v>
      </c>
      <c r="K153" s="78">
        <v>3021.4449927819996</v>
      </c>
      <c r="L153" s="79">
        <v>2.7973964407899642E-3</v>
      </c>
      <c r="M153" s="79">
        <f t="shared" si="2"/>
        <v>3.3596578563865323E-3</v>
      </c>
      <c r="N153" s="79">
        <f>K153/'סכום נכסי הקרן'!$C$41</f>
        <v>9.7109071760456656E-4</v>
      </c>
    </row>
    <row r="154" spans="1:14">
      <c r="A154" s="75" t="s">
        <v>1369</v>
      </c>
      <c r="B154" s="54" t="s">
        <v>1370</v>
      </c>
      <c r="C154" s="76" t="s">
        <v>120</v>
      </c>
      <c r="D154" s="76" t="s">
        <v>27</v>
      </c>
      <c r="E154" s="54" t="s">
        <v>1371</v>
      </c>
      <c r="F154" s="76" t="s">
        <v>1171</v>
      </c>
      <c r="G154" s="76" t="s">
        <v>132</v>
      </c>
      <c r="H154" s="78">
        <v>27980.345671000003</v>
      </c>
      <c r="I154" s="86">
        <v>565.20000000000005</v>
      </c>
      <c r="J154" s="129" t="s">
        <v>3065</v>
      </c>
      <c r="K154" s="78">
        <v>158.14491381400001</v>
      </c>
      <c r="L154" s="79">
        <v>1.2792452012095714E-3</v>
      </c>
      <c r="M154" s="79">
        <f t="shared" si="2"/>
        <v>1.7584725302364983E-4</v>
      </c>
      <c r="N154" s="79">
        <f>K154/'סכום נכסי הקרן'!$C$41</f>
        <v>5.0827686159444855E-5</v>
      </c>
    </row>
    <row r="155" spans="1:14">
      <c r="A155" s="75" t="s">
        <v>1372</v>
      </c>
      <c r="B155" s="54" t="s">
        <v>1373</v>
      </c>
      <c r="C155" s="76" t="s">
        <v>120</v>
      </c>
      <c r="D155" s="76" t="s">
        <v>27</v>
      </c>
      <c r="E155" s="54" t="s">
        <v>1374</v>
      </c>
      <c r="F155" s="76" t="s">
        <v>1064</v>
      </c>
      <c r="G155" s="76" t="s">
        <v>132</v>
      </c>
      <c r="H155" s="78">
        <v>1025.733888</v>
      </c>
      <c r="I155" s="86">
        <v>14000</v>
      </c>
      <c r="J155" s="129" t="s">
        <v>3065</v>
      </c>
      <c r="K155" s="78">
        <v>143.60274425599999</v>
      </c>
      <c r="L155" s="79">
        <v>3.0850772492017621E-4</v>
      </c>
      <c r="M155" s="79">
        <f t="shared" si="2"/>
        <v>1.5967727001182775E-4</v>
      </c>
      <c r="N155" s="79">
        <f>K155/'סכום נכסי הקרן'!$C$41</f>
        <v>4.615384106038089E-5</v>
      </c>
    </row>
    <row r="156" spans="1:14">
      <c r="A156" s="75" t="s">
        <v>1375</v>
      </c>
      <c r="B156" s="54" t="s">
        <v>1376</v>
      </c>
      <c r="C156" s="76" t="s">
        <v>120</v>
      </c>
      <c r="D156" s="76" t="s">
        <v>27</v>
      </c>
      <c r="E156" s="54" t="s">
        <v>1377</v>
      </c>
      <c r="F156" s="76" t="s">
        <v>127</v>
      </c>
      <c r="G156" s="76" t="s">
        <v>132</v>
      </c>
      <c r="H156" s="78">
        <v>65965.421602999995</v>
      </c>
      <c r="I156" s="86">
        <v>776.5</v>
      </c>
      <c r="J156" s="129" t="s">
        <v>3065</v>
      </c>
      <c r="K156" s="78">
        <v>512.22149885500005</v>
      </c>
      <c r="L156" s="79">
        <v>1.6649480932244831E-3</v>
      </c>
      <c r="M156" s="79">
        <f t="shared" si="2"/>
        <v>5.6955826995009273E-4</v>
      </c>
      <c r="N156" s="79">
        <f>K156/'סכום נכסי הקרן'!$C$41</f>
        <v>1.646277010118905E-4</v>
      </c>
    </row>
    <row r="157" spans="1:14">
      <c r="A157" s="75" t="s">
        <v>1378</v>
      </c>
      <c r="B157" s="54" t="s">
        <v>1379</v>
      </c>
      <c r="C157" s="76" t="s">
        <v>120</v>
      </c>
      <c r="D157" s="76" t="s">
        <v>27</v>
      </c>
      <c r="E157" s="54" t="s">
        <v>1380</v>
      </c>
      <c r="F157" s="76" t="s">
        <v>1097</v>
      </c>
      <c r="G157" s="76" t="s">
        <v>132</v>
      </c>
      <c r="H157" s="78">
        <v>92779.195064</v>
      </c>
      <c r="I157" s="86">
        <v>705</v>
      </c>
      <c r="J157" s="129" t="s">
        <v>3065</v>
      </c>
      <c r="K157" s="78">
        <v>654.09332520299995</v>
      </c>
      <c r="L157" s="79">
        <v>6.6590763732133338E-4</v>
      </c>
      <c r="M157" s="79">
        <f t="shared" si="2"/>
        <v>7.2731086750808956E-4</v>
      </c>
      <c r="N157" s="79">
        <f>K157/'סכום נכסי הקרן'!$C$41</f>
        <v>2.1022522603229388E-4</v>
      </c>
    </row>
    <row r="158" spans="1:14">
      <c r="A158" s="75" t="s">
        <v>1381</v>
      </c>
      <c r="B158" s="54" t="s">
        <v>1382</v>
      </c>
      <c r="C158" s="76" t="s">
        <v>120</v>
      </c>
      <c r="D158" s="76" t="s">
        <v>27</v>
      </c>
      <c r="E158" s="54" t="s">
        <v>1383</v>
      </c>
      <c r="F158" s="76" t="s">
        <v>128</v>
      </c>
      <c r="G158" s="76" t="s">
        <v>132</v>
      </c>
      <c r="H158" s="78">
        <v>1545000.0683180001</v>
      </c>
      <c r="I158" s="86">
        <v>142.1</v>
      </c>
      <c r="J158" s="129" t="s">
        <v>3065</v>
      </c>
      <c r="K158" s="78">
        <v>2195.4450970390003</v>
      </c>
      <c r="L158" s="79">
        <v>3.0251548177597279E-3</v>
      </c>
      <c r="M158" s="79">
        <f t="shared" si="2"/>
        <v>2.4411976342951585E-3</v>
      </c>
      <c r="N158" s="79">
        <f>K158/'סכום נכסי הקרן'!$C$41</f>
        <v>7.0561481669802304E-4</v>
      </c>
    </row>
    <row r="159" spans="1:14">
      <c r="A159" s="75" t="s">
        <v>1384</v>
      </c>
      <c r="B159" s="54" t="s">
        <v>1385</v>
      </c>
      <c r="C159" s="76" t="s">
        <v>120</v>
      </c>
      <c r="D159" s="76" t="s">
        <v>27</v>
      </c>
      <c r="E159" s="54" t="s">
        <v>1386</v>
      </c>
      <c r="F159" s="76" t="s">
        <v>154</v>
      </c>
      <c r="G159" s="76" t="s">
        <v>132</v>
      </c>
      <c r="H159" s="78">
        <v>13694.11032</v>
      </c>
      <c r="I159" s="86">
        <v>243.2</v>
      </c>
      <c r="J159" s="129" t="s">
        <v>3065</v>
      </c>
      <c r="K159" s="78">
        <v>33.304076297999998</v>
      </c>
      <c r="L159" s="79">
        <v>1.8065045671455215E-3</v>
      </c>
      <c r="M159" s="79">
        <f t="shared" si="2"/>
        <v>3.703204984752975E-5</v>
      </c>
      <c r="N159" s="79">
        <f>K159/'סכום נכסי הקרן'!$C$41</f>
        <v>1.0703911349914658E-5</v>
      </c>
    </row>
    <row r="160" spans="1:14">
      <c r="A160" s="75" t="s">
        <v>1387</v>
      </c>
      <c r="B160" s="54" t="s">
        <v>1388</v>
      </c>
      <c r="C160" s="76" t="s">
        <v>120</v>
      </c>
      <c r="D160" s="76" t="s">
        <v>27</v>
      </c>
      <c r="E160" s="54" t="s">
        <v>1389</v>
      </c>
      <c r="F160" s="76" t="s">
        <v>624</v>
      </c>
      <c r="G160" s="76" t="s">
        <v>132</v>
      </c>
      <c r="H160" s="78">
        <v>44854.913113000002</v>
      </c>
      <c r="I160" s="86">
        <v>576.70000000000005</v>
      </c>
      <c r="J160" s="129" t="s">
        <v>3065</v>
      </c>
      <c r="K160" s="78">
        <v>258.6782839</v>
      </c>
      <c r="L160" s="79">
        <v>7.6773968394977478E-4</v>
      </c>
      <c r="M160" s="79">
        <f t="shared" si="2"/>
        <v>2.8763407272260907E-4</v>
      </c>
      <c r="N160" s="79">
        <f>K160/'סכום נכסי הקרן'!$C$41</f>
        <v>8.3139054638183563E-5</v>
      </c>
    </row>
    <row r="161" spans="1:14">
      <c r="A161" s="75" t="s">
        <v>1390</v>
      </c>
      <c r="B161" s="54" t="s">
        <v>1391</v>
      </c>
      <c r="C161" s="76" t="s">
        <v>120</v>
      </c>
      <c r="D161" s="76" t="s">
        <v>27</v>
      </c>
      <c r="E161" s="54" t="s">
        <v>1392</v>
      </c>
      <c r="F161" s="76" t="s">
        <v>156</v>
      </c>
      <c r="G161" s="76" t="s">
        <v>132</v>
      </c>
      <c r="H161" s="78">
        <v>273737.11107699998</v>
      </c>
      <c r="I161" s="86">
        <v>61.7</v>
      </c>
      <c r="J161" s="129" t="s">
        <v>3065</v>
      </c>
      <c r="K161" s="78">
        <v>168.895797555</v>
      </c>
      <c r="L161" s="79">
        <v>1.9846315876685199E-3</v>
      </c>
      <c r="M161" s="79">
        <f t="shared" si="2"/>
        <v>1.8780156333207348E-4</v>
      </c>
      <c r="N161" s="79">
        <f>K161/'סכום נכסי הקרן'!$C$41</f>
        <v>5.4283014133931074E-5</v>
      </c>
    </row>
    <row r="162" spans="1:14">
      <c r="A162" s="75" t="s">
        <v>1393</v>
      </c>
      <c r="B162" s="54" t="s">
        <v>1394</v>
      </c>
      <c r="C162" s="76" t="s">
        <v>120</v>
      </c>
      <c r="D162" s="76" t="s">
        <v>27</v>
      </c>
      <c r="E162" s="54" t="s">
        <v>1395</v>
      </c>
      <c r="F162" s="76" t="s">
        <v>423</v>
      </c>
      <c r="G162" s="76" t="s">
        <v>132</v>
      </c>
      <c r="H162" s="78">
        <v>267458.340746</v>
      </c>
      <c r="I162" s="86">
        <v>1100</v>
      </c>
      <c r="J162" s="78">
        <v>45.050415418999997</v>
      </c>
      <c r="K162" s="78">
        <v>2987.092163627</v>
      </c>
      <c r="L162" s="79">
        <v>2.5027992976547251E-3</v>
      </c>
      <c r="M162" s="79">
        <f t="shared" si="2"/>
        <v>3.3214596589560266E-3</v>
      </c>
      <c r="N162" s="79">
        <f>K162/'סכום נכסי הקרן'!$C$41</f>
        <v>9.6004973767755504E-4</v>
      </c>
    </row>
    <row r="163" spans="1:14">
      <c r="A163" s="75" t="s">
        <v>1396</v>
      </c>
      <c r="B163" s="54" t="s">
        <v>1397</v>
      </c>
      <c r="C163" s="76" t="s">
        <v>120</v>
      </c>
      <c r="D163" s="76" t="s">
        <v>27</v>
      </c>
      <c r="E163" s="54" t="s">
        <v>1398</v>
      </c>
      <c r="F163" s="76" t="s">
        <v>154</v>
      </c>
      <c r="G163" s="76" t="s">
        <v>132</v>
      </c>
      <c r="H163" s="78">
        <v>111629.843374</v>
      </c>
      <c r="I163" s="86">
        <v>460.1</v>
      </c>
      <c r="J163" s="129" t="s">
        <v>3065</v>
      </c>
      <c r="K163" s="78">
        <v>513.60890934200006</v>
      </c>
      <c r="L163" s="79">
        <v>1.459431408935072E-3</v>
      </c>
      <c r="M163" s="79">
        <f t="shared" si="2"/>
        <v>5.7110098363636458E-4</v>
      </c>
      <c r="N163" s="79">
        <f>K163/'סכום נכסי הקרן'!$C$41</f>
        <v>1.6507361396038089E-4</v>
      </c>
    </row>
    <row r="164" spans="1:14">
      <c r="A164" s="75" t="s">
        <v>1399</v>
      </c>
      <c r="B164" s="54" t="s">
        <v>1400</v>
      </c>
      <c r="C164" s="76" t="s">
        <v>120</v>
      </c>
      <c r="D164" s="76" t="s">
        <v>27</v>
      </c>
      <c r="E164" s="54" t="s">
        <v>1401</v>
      </c>
      <c r="F164" s="76" t="s">
        <v>573</v>
      </c>
      <c r="G164" s="76" t="s">
        <v>132</v>
      </c>
      <c r="H164" s="78">
        <v>317.30975699999999</v>
      </c>
      <c r="I164" s="86">
        <v>164.4</v>
      </c>
      <c r="J164" s="129" t="s">
        <v>3065</v>
      </c>
      <c r="K164" s="78">
        <v>0.52165742100000001</v>
      </c>
      <c r="L164" s="79">
        <v>4.628473337793918E-5</v>
      </c>
      <c r="M164" s="79">
        <f t="shared" si="2"/>
        <v>5.8005042520773696E-7</v>
      </c>
      <c r="N164" s="79">
        <f>K164/'סכום נכסי הקרן'!$C$41</f>
        <v>1.6766040107061698E-7</v>
      </c>
    </row>
    <row r="165" spans="1:14">
      <c r="A165" s="75" t="s">
        <v>1402</v>
      </c>
      <c r="B165" s="54" t="s">
        <v>1403</v>
      </c>
      <c r="C165" s="76" t="s">
        <v>120</v>
      </c>
      <c r="D165" s="76" t="s">
        <v>27</v>
      </c>
      <c r="E165" s="54" t="s">
        <v>1404</v>
      </c>
      <c r="F165" s="76" t="s">
        <v>1405</v>
      </c>
      <c r="G165" s="76" t="s">
        <v>132</v>
      </c>
      <c r="H165" s="78">
        <v>33716.559500000003</v>
      </c>
      <c r="I165" s="86">
        <v>710.8</v>
      </c>
      <c r="J165" s="129" t="s">
        <v>3065</v>
      </c>
      <c r="K165" s="78">
        <v>239.65730492600002</v>
      </c>
      <c r="L165" s="79">
        <v>6.7415582858586828E-4</v>
      </c>
      <c r="M165" s="79">
        <f t="shared" si="2"/>
        <v>2.6648393376630715E-4</v>
      </c>
      <c r="N165" s="79">
        <f>K165/'סכום נכסי הקרן'!$C$41</f>
        <v>7.7025722717354606E-5</v>
      </c>
    </row>
    <row r="166" spans="1:14">
      <c r="A166" s="75" t="s">
        <v>1406</v>
      </c>
      <c r="B166" s="54" t="s">
        <v>1407</v>
      </c>
      <c r="C166" s="76" t="s">
        <v>120</v>
      </c>
      <c r="D166" s="76" t="s">
        <v>27</v>
      </c>
      <c r="E166" s="54" t="s">
        <v>1408</v>
      </c>
      <c r="F166" s="76" t="s">
        <v>423</v>
      </c>
      <c r="G166" s="76" t="s">
        <v>132</v>
      </c>
      <c r="H166" s="78">
        <v>15318.875012</v>
      </c>
      <c r="I166" s="86">
        <v>417.2</v>
      </c>
      <c r="J166" s="129" t="s">
        <v>3065</v>
      </c>
      <c r="K166" s="78">
        <v>63.910346468</v>
      </c>
      <c r="L166" s="79">
        <v>1.0206545829257133E-3</v>
      </c>
      <c r="M166" s="79">
        <f t="shared" si="2"/>
        <v>7.1064308014391671E-5</v>
      </c>
      <c r="N166" s="79">
        <f>K166/'סכום נכסי הקרן'!$C$41</f>
        <v>2.0540749330942558E-5</v>
      </c>
    </row>
    <row r="167" spans="1:14">
      <c r="A167" s="75" t="s">
        <v>1409</v>
      </c>
      <c r="B167" s="54" t="s">
        <v>1410</v>
      </c>
      <c r="C167" s="76" t="s">
        <v>120</v>
      </c>
      <c r="D167" s="76" t="s">
        <v>27</v>
      </c>
      <c r="E167" s="54" t="s">
        <v>1411</v>
      </c>
      <c r="F167" s="76" t="s">
        <v>423</v>
      </c>
      <c r="G167" s="76" t="s">
        <v>132</v>
      </c>
      <c r="H167" s="78">
        <v>33609.019237</v>
      </c>
      <c r="I167" s="86">
        <v>3813</v>
      </c>
      <c r="J167" s="129" t="s">
        <v>3065</v>
      </c>
      <c r="K167" s="78">
        <v>1281.5119034950001</v>
      </c>
      <c r="L167" s="79">
        <v>1.3064483186265824E-3</v>
      </c>
      <c r="M167" s="79">
        <f t="shared" si="2"/>
        <v>1.424961084817101E-3</v>
      </c>
      <c r="N167" s="79">
        <f>K167/'סכום נכסי הקרן'!$C$41</f>
        <v>4.1187720344294982E-4</v>
      </c>
    </row>
    <row r="168" spans="1:14">
      <c r="A168" s="75" t="s">
        <v>1412</v>
      </c>
      <c r="B168" s="54" t="s">
        <v>1413</v>
      </c>
      <c r="C168" s="76" t="s">
        <v>120</v>
      </c>
      <c r="D168" s="76" t="s">
        <v>27</v>
      </c>
      <c r="E168" s="54" t="s">
        <v>1414</v>
      </c>
      <c r="F168" s="76" t="s">
        <v>535</v>
      </c>
      <c r="G168" s="76" t="s">
        <v>132</v>
      </c>
      <c r="H168" s="78">
        <v>463999.92606799997</v>
      </c>
      <c r="I168" s="86">
        <v>145.80000000000001</v>
      </c>
      <c r="J168" s="129" t="s">
        <v>3065</v>
      </c>
      <c r="K168" s="78">
        <v>676.51189220600008</v>
      </c>
      <c r="L168" s="79">
        <v>2.0771107155607266E-3</v>
      </c>
      <c r="M168" s="79">
        <f t="shared" si="2"/>
        <v>7.5223891185127235E-4</v>
      </c>
      <c r="N168" s="79">
        <f>K168/'סכום נכסי הקרן'!$C$41</f>
        <v>2.1743054083055014E-4</v>
      </c>
    </row>
    <row r="169" spans="1:14">
      <c r="A169" s="75" t="s">
        <v>1415</v>
      </c>
      <c r="B169" s="54" t="s">
        <v>1416</v>
      </c>
      <c r="C169" s="76" t="s">
        <v>120</v>
      </c>
      <c r="D169" s="76" t="s">
        <v>27</v>
      </c>
      <c r="E169" s="54" t="s">
        <v>1417</v>
      </c>
      <c r="F169" s="76" t="s">
        <v>573</v>
      </c>
      <c r="G169" s="76" t="s">
        <v>132</v>
      </c>
      <c r="H169" s="78">
        <v>6807.7157160000006</v>
      </c>
      <c r="I169" s="86">
        <v>2774</v>
      </c>
      <c r="J169" s="129" t="s">
        <v>3065</v>
      </c>
      <c r="K169" s="78">
        <v>188.846033957</v>
      </c>
      <c r="L169" s="79">
        <v>3.4000258588557768E-4</v>
      </c>
      <c r="M169" s="79">
        <f t="shared" si="2"/>
        <v>2.0998497842811785E-4</v>
      </c>
      <c r="N169" s="79">
        <f>K169/'סכום נכסי הקרן'!$C$41</f>
        <v>6.0695008868331573E-5</v>
      </c>
    </row>
    <row r="170" spans="1:14">
      <c r="A170" s="75" t="s">
        <v>1418</v>
      </c>
      <c r="B170" s="54" t="s">
        <v>1419</v>
      </c>
      <c r="C170" s="76" t="s">
        <v>120</v>
      </c>
      <c r="D170" s="76" t="s">
        <v>27</v>
      </c>
      <c r="E170" s="54" t="s">
        <v>1420</v>
      </c>
      <c r="F170" s="76" t="s">
        <v>510</v>
      </c>
      <c r="G170" s="76" t="s">
        <v>132</v>
      </c>
      <c r="H170" s="78">
        <v>156901.30642400001</v>
      </c>
      <c r="I170" s="86">
        <v>507.8</v>
      </c>
      <c r="J170" s="129" t="s">
        <v>3065</v>
      </c>
      <c r="K170" s="78">
        <v>796.74483402099997</v>
      </c>
      <c r="L170" s="79">
        <v>1.0288766579096156E-3</v>
      </c>
      <c r="M170" s="79">
        <f t="shared" si="2"/>
        <v>8.859304232076646E-4</v>
      </c>
      <c r="N170" s="79">
        <f>K170/'סכום נכסי הקרן'!$C$41</f>
        <v>2.5607334055907741E-4</v>
      </c>
    </row>
    <row r="171" spans="1:14">
      <c r="A171" s="75" t="s">
        <v>1421</v>
      </c>
      <c r="B171" s="54" t="s">
        <v>1422</v>
      </c>
      <c r="C171" s="76" t="s">
        <v>120</v>
      </c>
      <c r="D171" s="76" t="s">
        <v>27</v>
      </c>
      <c r="E171" s="54" t="s">
        <v>1423</v>
      </c>
      <c r="F171" s="76" t="s">
        <v>715</v>
      </c>
      <c r="G171" s="76" t="s">
        <v>132</v>
      </c>
      <c r="H171" s="78">
        <v>2913.048495</v>
      </c>
      <c r="I171" s="86">
        <v>19800</v>
      </c>
      <c r="J171" s="129" t="s">
        <v>3065</v>
      </c>
      <c r="K171" s="78">
        <v>576.78360197900008</v>
      </c>
      <c r="L171" s="79">
        <v>1.2997132000565743E-3</v>
      </c>
      <c r="M171" s="79">
        <f t="shared" si="2"/>
        <v>6.4134729060198519E-4</v>
      </c>
      <c r="N171" s="79">
        <f>K171/'סכום נכסי הקרן'!$C$41</f>
        <v>1.8537792456470062E-4</v>
      </c>
    </row>
    <row r="172" spans="1:14">
      <c r="A172" s="75" t="s">
        <v>1424</v>
      </c>
      <c r="B172" s="54" t="s">
        <v>1425</v>
      </c>
      <c r="C172" s="76" t="s">
        <v>120</v>
      </c>
      <c r="D172" s="76" t="s">
        <v>27</v>
      </c>
      <c r="E172" s="54" t="s">
        <v>1426</v>
      </c>
      <c r="F172" s="76" t="s">
        <v>1427</v>
      </c>
      <c r="G172" s="76" t="s">
        <v>132</v>
      </c>
      <c r="H172" s="78">
        <v>13770.361616</v>
      </c>
      <c r="I172" s="86">
        <v>2227</v>
      </c>
      <c r="J172" s="129" t="s">
        <v>3065</v>
      </c>
      <c r="K172" s="78">
        <v>306.66595319099997</v>
      </c>
      <c r="L172" s="79">
        <v>2.3959365037474369E-4</v>
      </c>
      <c r="M172" s="79">
        <f t="shared" si="2"/>
        <v>3.4099335959638445E-4</v>
      </c>
      <c r="N172" s="79">
        <f>K172/'סכום נכסי הקרן'!$C$41</f>
        <v>9.8562264499456079E-5</v>
      </c>
    </row>
    <row r="173" spans="1:14">
      <c r="A173" s="75" t="s">
        <v>1428</v>
      </c>
      <c r="B173" s="54" t="s">
        <v>1429</v>
      </c>
      <c r="C173" s="76" t="s">
        <v>120</v>
      </c>
      <c r="D173" s="76" t="s">
        <v>27</v>
      </c>
      <c r="E173" s="54">
        <v>1154</v>
      </c>
      <c r="F173" s="76" t="s">
        <v>510</v>
      </c>
      <c r="G173" s="76" t="s">
        <v>132</v>
      </c>
      <c r="H173" s="78">
        <v>22240.275705</v>
      </c>
      <c r="I173" s="86">
        <v>4.9000000000000004</v>
      </c>
      <c r="J173" s="129" t="s">
        <v>3065</v>
      </c>
      <c r="K173" s="78">
        <v>1.089773565</v>
      </c>
      <c r="L173" s="79">
        <v>9.0481661620600042E-4</v>
      </c>
      <c r="M173" s="79">
        <f t="shared" si="2"/>
        <v>1.211760044641254E-6</v>
      </c>
      <c r="N173" s="79">
        <f>K173/'סכום נכסי הקרן'!$C$41</f>
        <v>3.5025260952638893E-7</v>
      </c>
    </row>
    <row r="174" spans="1:14">
      <c r="A174" s="75" t="s">
        <v>1430</v>
      </c>
      <c r="B174" s="54" t="s">
        <v>1431</v>
      </c>
      <c r="C174" s="76" t="s">
        <v>120</v>
      </c>
      <c r="D174" s="76" t="s">
        <v>27</v>
      </c>
      <c r="E174" s="54" t="s">
        <v>755</v>
      </c>
      <c r="F174" s="76" t="s">
        <v>573</v>
      </c>
      <c r="G174" s="76" t="s">
        <v>132</v>
      </c>
      <c r="H174" s="78">
        <v>209483.32877099997</v>
      </c>
      <c r="I174" s="86">
        <v>420</v>
      </c>
      <c r="J174" s="129" t="s">
        <v>3065</v>
      </c>
      <c r="K174" s="78">
        <v>879.82998083899986</v>
      </c>
      <c r="L174" s="79">
        <v>1.1338296447650391E-3</v>
      </c>
      <c r="M174" s="79">
        <f t="shared" si="2"/>
        <v>9.783159099277473E-4</v>
      </c>
      <c r="N174" s="79">
        <f>K174/'סכום נכסי הקרן'!$C$41</f>
        <v>2.8277685991439191E-4</v>
      </c>
    </row>
    <row r="175" spans="1:14">
      <c r="A175" s="75" t="s">
        <v>1432</v>
      </c>
      <c r="B175" s="54" t="s">
        <v>1433</v>
      </c>
      <c r="C175" s="76" t="s">
        <v>120</v>
      </c>
      <c r="D175" s="76" t="s">
        <v>27</v>
      </c>
      <c r="E175" s="54" t="s">
        <v>1434</v>
      </c>
      <c r="F175" s="76" t="s">
        <v>1064</v>
      </c>
      <c r="G175" s="76" t="s">
        <v>132</v>
      </c>
      <c r="H175" s="78">
        <v>17707.688065999999</v>
      </c>
      <c r="I175" s="86">
        <v>6480</v>
      </c>
      <c r="J175" s="129" t="s">
        <v>3065</v>
      </c>
      <c r="K175" s="78">
        <v>1147.458186649</v>
      </c>
      <c r="L175" s="79">
        <v>1.4078823452991658E-3</v>
      </c>
      <c r="M175" s="79">
        <f t="shared" si="2"/>
        <v>1.2759017360434546E-3</v>
      </c>
      <c r="N175" s="79">
        <f>K175/'סכום נכסי הקרן'!$C$41</f>
        <v>3.687924144097132E-4</v>
      </c>
    </row>
    <row r="176" spans="1:14">
      <c r="A176" s="75" t="s">
        <v>1435</v>
      </c>
      <c r="B176" s="54" t="s">
        <v>1436</v>
      </c>
      <c r="C176" s="76" t="s">
        <v>120</v>
      </c>
      <c r="D176" s="76" t="s">
        <v>27</v>
      </c>
      <c r="E176" s="54" t="s">
        <v>1437</v>
      </c>
      <c r="F176" s="76" t="s">
        <v>423</v>
      </c>
      <c r="G176" s="76" t="s">
        <v>132</v>
      </c>
      <c r="H176" s="78">
        <v>171793.48540800001</v>
      </c>
      <c r="I176" s="86">
        <v>311.2</v>
      </c>
      <c r="J176" s="129" t="s">
        <v>3065</v>
      </c>
      <c r="K176" s="78">
        <v>534.62132650600006</v>
      </c>
      <c r="L176" s="79">
        <v>2.0460850299908128E-3</v>
      </c>
      <c r="M176" s="79">
        <f t="shared" si="2"/>
        <v>5.9446547730589985E-4</v>
      </c>
      <c r="N176" s="79">
        <f>K176/'סכום נכסי הקרן'!$C$41</f>
        <v>1.7182699299297661E-4</v>
      </c>
    </row>
    <row r="177" spans="1:14">
      <c r="A177" s="75" t="s">
        <v>1438</v>
      </c>
      <c r="B177" s="54" t="s">
        <v>1439</v>
      </c>
      <c r="C177" s="76" t="s">
        <v>120</v>
      </c>
      <c r="D177" s="76" t="s">
        <v>27</v>
      </c>
      <c r="E177" s="54" t="s">
        <v>768</v>
      </c>
      <c r="F177" s="76" t="s">
        <v>304</v>
      </c>
      <c r="G177" s="76" t="s">
        <v>132</v>
      </c>
      <c r="H177" s="78">
        <v>315610.048672</v>
      </c>
      <c r="I177" s="86">
        <v>394</v>
      </c>
      <c r="J177" s="129" t="s">
        <v>3065</v>
      </c>
      <c r="K177" s="78">
        <v>1243.503591769</v>
      </c>
      <c r="L177" s="79">
        <v>3.3361457330891866E-3</v>
      </c>
      <c r="M177" s="79">
        <f t="shared" si="2"/>
        <v>1.3826982193989657E-3</v>
      </c>
      <c r="N177" s="79">
        <f>K177/'סכום נכסי הקרן'!$C$41</f>
        <v>3.9966135347807753E-4</v>
      </c>
    </row>
    <row r="178" spans="1:14">
      <c r="A178" s="75" t="s">
        <v>1440</v>
      </c>
      <c r="B178" s="54" t="s">
        <v>1441</v>
      </c>
      <c r="C178" s="76" t="s">
        <v>120</v>
      </c>
      <c r="D178" s="76" t="s">
        <v>27</v>
      </c>
      <c r="E178" s="54" t="s">
        <v>1442</v>
      </c>
      <c r="F178" s="76" t="s">
        <v>156</v>
      </c>
      <c r="G178" s="76" t="s">
        <v>132</v>
      </c>
      <c r="H178" s="78">
        <v>39028.214412000001</v>
      </c>
      <c r="I178" s="86">
        <v>163.5</v>
      </c>
      <c r="J178" s="129" t="s">
        <v>3065</v>
      </c>
      <c r="K178" s="78">
        <v>63.811130564000003</v>
      </c>
      <c r="L178" s="79">
        <v>9.9402428352224565E-4</v>
      </c>
      <c r="M178" s="79">
        <f t="shared" si="2"/>
        <v>7.0953986134579739E-5</v>
      </c>
      <c r="N178" s="79">
        <f>K178/'סכום נכסי הקרן'!$C$41</f>
        <v>2.0508861395321253E-5</v>
      </c>
    </row>
    <row r="179" spans="1:14">
      <c r="A179" s="75" t="s">
        <v>1443</v>
      </c>
      <c r="B179" s="54" t="s">
        <v>1444</v>
      </c>
      <c r="C179" s="76" t="s">
        <v>120</v>
      </c>
      <c r="D179" s="76" t="s">
        <v>27</v>
      </c>
      <c r="E179" s="54" t="s">
        <v>1445</v>
      </c>
      <c r="F179" s="76" t="s">
        <v>573</v>
      </c>
      <c r="G179" s="76" t="s">
        <v>132</v>
      </c>
      <c r="H179" s="78">
        <v>47601.536670000001</v>
      </c>
      <c r="I179" s="86">
        <v>3575</v>
      </c>
      <c r="J179" s="129" t="s">
        <v>3065</v>
      </c>
      <c r="K179" s="78">
        <v>1701.754935943</v>
      </c>
      <c r="L179" s="79">
        <v>1.3337499767441861E-3</v>
      </c>
      <c r="M179" s="79">
        <f t="shared" si="2"/>
        <v>1.8922450528947854E-3</v>
      </c>
      <c r="N179" s="79">
        <f>K179/'סכום נכסי הקרן'!$C$41</f>
        <v>5.4694307719645283E-4</v>
      </c>
    </row>
    <row r="180" spans="1:14">
      <c r="A180" s="75" t="s">
        <v>1446</v>
      </c>
      <c r="B180" s="54" t="s">
        <v>1447</v>
      </c>
      <c r="C180" s="76" t="s">
        <v>120</v>
      </c>
      <c r="D180" s="76" t="s">
        <v>27</v>
      </c>
      <c r="E180" s="54" t="s">
        <v>1448</v>
      </c>
      <c r="F180" s="76" t="s">
        <v>423</v>
      </c>
      <c r="G180" s="76" t="s">
        <v>132</v>
      </c>
      <c r="H180" s="78">
        <v>10374.325999999999</v>
      </c>
      <c r="I180" s="86">
        <v>5397</v>
      </c>
      <c r="J180" s="129" t="s">
        <v>3065</v>
      </c>
      <c r="K180" s="78">
        <v>559.90237421999996</v>
      </c>
      <c r="L180" s="79">
        <v>1.2344803541255145E-3</v>
      </c>
      <c r="M180" s="79">
        <f t="shared" si="2"/>
        <v>6.2257642116651194E-4</v>
      </c>
      <c r="N180" s="79">
        <f>K180/'סכום נכסי הקרן'!$C$41</f>
        <v>1.7995230747827484E-4</v>
      </c>
    </row>
    <row r="181" spans="1:14">
      <c r="A181" s="75" t="s">
        <v>1449</v>
      </c>
      <c r="B181" s="54" t="s">
        <v>1450</v>
      </c>
      <c r="C181" s="76" t="s">
        <v>120</v>
      </c>
      <c r="D181" s="76" t="s">
        <v>27</v>
      </c>
      <c r="E181" s="54" t="s">
        <v>1451</v>
      </c>
      <c r="F181" s="76" t="s">
        <v>423</v>
      </c>
      <c r="G181" s="76" t="s">
        <v>132</v>
      </c>
      <c r="H181" s="78">
        <v>40679.641122000001</v>
      </c>
      <c r="I181" s="86">
        <v>1035</v>
      </c>
      <c r="J181" s="129" t="s">
        <v>3065</v>
      </c>
      <c r="K181" s="78">
        <v>421.03428561300007</v>
      </c>
      <c r="L181" s="79">
        <v>2.4396991444185093E-3</v>
      </c>
      <c r="M181" s="79">
        <f t="shared" si="2"/>
        <v>4.6816379210841603E-4</v>
      </c>
      <c r="N181" s="79">
        <f>K181/'סכום נכסי הקרן'!$C$41</f>
        <v>1.3532018207473425E-4</v>
      </c>
    </row>
    <row r="182" spans="1:14">
      <c r="A182" s="75" t="s">
        <v>1452</v>
      </c>
      <c r="B182" s="54" t="s">
        <v>1453</v>
      </c>
      <c r="C182" s="76" t="s">
        <v>120</v>
      </c>
      <c r="D182" s="76" t="s">
        <v>27</v>
      </c>
      <c r="E182" s="54" t="s">
        <v>1454</v>
      </c>
      <c r="F182" s="76" t="s">
        <v>126</v>
      </c>
      <c r="G182" s="76" t="s">
        <v>132</v>
      </c>
      <c r="H182" s="78">
        <v>33000.731006000002</v>
      </c>
      <c r="I182" s="86">
        <v>1336</v>
      </c>
      <c r="J182" s="129" t="s">
        <v>3065</v>
      </c>
      <c r="K182" s="78">
        <v>440.88976624000003</v>
      </c>
      <c r="L182" s="79">
        <v>1.6499540525973702E-3</v>
      </c>
      <c r="M182" s="79">
        <f t="shared" si="2"/>
        <v>4.9024184470913867E-4</v>
      </c>
      <c r="N182" s="79">
        <f>K182/'סכום נכסי הקרן'!$C$41</f>
        <v>1.4170172235646001E-4</v>
      </c>
    </row>
    <row r="183" spans="1:14">
      <c r="A183" s="75" t="s">
        <v>1455</v>
      </c>
      <c r="B183" s="54" t="s">
        <v>1456</v>
      </c>
      <c r="C183" s="76" t="s">
        <v>120</v>
      </c>
      <c r="D183" s="76" t="s">
        <v>27</v>
      </c>
      <c r="E183" s="54" t="s">
        <v>1457</v>
      </c>
      <c r="F183" s="76" t="s">
        <v>1064</v>
      </c>
      <c r="G183" s="76" t="s">
        <v>132</v>
      </c>
      <c r="H183" s="78">
        <v>112439.891497</v>
      </c>
      <c r="I183" s="86">
        <v>1411</v>
      </c>
      <c r="J183" s="129" t="s">
        <v>3065</v>
      </c>
      <c r="K183" s="78">
        <v>1586.5268690170003</v>
      </c>
      <c r="L183" s="79">
        <v>1.1234465019634955E-3</v>
      </c>
      <c r="M183" s="79">
        <f t="shared" si="2"/>
        <v>1.7641186493862046E-3</v>
      </c>
      <c r="N183" s="79">
        <f>K183/'סכום נכסי הקרן'!$C$41</f>
        <v>5.0990884143618939E-4</v>
      </c>
    </row>
    <row r="184" spans="1:14">
      <c r="A184" s="130" t="s">
        <v>3065</v>
      </c>
      <c r="B184" s="129" t="s">
        <v>3065</v>
      </c>
      <c r="C184" s="129" t="s">
        <v>3065</v>
      </c>
      <c r="D184" s="129" t="s">
        <v>3065</v>
      </c>
      <c r="E184" s="129" t="s">
        <v>3065</v>
      </c>
      <c r="F184" s="129" t="s">
        <v>3065</v>
      </c>
      <c r="G184" s="129" t="s">
        <v>3065</v>
      </c>
      <c r="H184" s="129" t="s">
        <v>3065</v>
      </c>
      <c r="I184" s="129" t="s">
        <v>3065</v>
      </c>
      <c r="J184" s="129" t="s">
        <v>3065</v>
      </c>
      <c r="K184" s="129" t="s">
        <v>3065</v>
      </c>
      <c r="L184" s="129" t="s">
        <v>3065</v>
      </c>
      <c r="M184" s="129" t="s">
        <v>3065</v>
      </c>
      <c r="N184" s="129" t="s">
        <v>3065</v>
      </c>
    </row>
    <row r="185" spans="1:14">
      <c r="A185" s="69" t="s">
        <v>185</v>
      </c>
      <c r="B185" s="128" t="s">
        <v>3065</v>
      </c>
      <c r="C185" s="128" t="s">
        <v>3065</v>
      </c>
      <c r="D185" s="128" t="s">
        <v>3065</v>
      </c>
      <c r="E185" s="128" t="s">
        <v>3065</v>
      </c>
      <c r="F185" s="128" t="s">
        <v>3065</v>
      </c>
      <c r="G185" s="128" t="s">
        <v>3065</v>
      </c>
      <c r="H185" s="128" t="s">
        <v>3065</v>
      </c>
      <c r="I185" s="128" t="s">
        <v>3065</v>
      </c>
      <c r="J185" s="72">
        <v>72.8222047</v>
      </c>
      <c r="K185" s="72">
        <v>214330.74290856093</v>
      </c>
      <c r="L185" s="128" t="s">
        <v>3065</v>
      </c>
      <c r="M185" s="73">
        <f t="shared" si="2"/>
        <v>0.23832238084695229</v>
      </c>
      <c r="N185" s="73">
        <f>K185/'סכום נכסי הקרן'!$C$41</f>
        <v>6.8885779960585716E-2</v>
      </c>
    </row>
    <row r="186" spans="1:14">
      <c r="A186" s="74" t="s">
        <v>67</v>
      </c>
      <c r="B186" s="128" t="s">
        <v>3065</v>
      </c>
      <c r="C186" s="128" t="s">
        <v>3065</v>
      </c>
      <c r="D186" s="128" t="s">
        <v>3065</v>
      </c>
      <c r="E186" s="128" t="s">
        <v>3065</v>
      </c>
      <c r="F186" s="128" t="s">
        <v>3065</v>
      </c>
      <c r="G186" s="128" t="s">
        <v>3065</v>
      </c>
      <c r="H186" s="128" t="s">
        <v>3065</v>
      </c>
      <c r="I186" s="128" t="s">
        <v>3065</v>
      </c>
      <c r="J186" s="72">
        <v>0.263393763</v>
      </c>
      <c r="K186" s="72">
        <f>SUM(K187:K214)</f>
        <v>88628.700855695992</v>
      </c>
      <c r="L186" s="128" t="s">
        <v>3065</v>
      </c>
      <c r="M186" s="73">
        <f t="shared" si="2"/>
        <v>9.8549572089679488E-2</v>
      </c>
      <c r="N186" s="73">
        <f>K186/'סכום נכסי הקרן'!$C$41</f>
        <v>2.8485214498335919E-2</v>
      </c>
    </row>
    <row r="187" spans="1:14">
      <c r="A187" s="75" t="s">
        <v>1458</v>
      </c>
      <c r="B187" s="54" t="s">
        <v>1459</v>
      </c>
      <c r="C187" s="76" t="s">
        <v>1460</v>
      </c>
      <c r="D187" s="76" t="s">
        <v>774</v>
      </c>
      <c r="E187" s="54" t="s">
        <v>1461</v>
      </c>
      <c r="F187" s="76" t="s">
        <v>2889</v>
      </c>
      <c r="G187" s="76" t="s">
        <v>131</v>
      </c>
      <c r="H187" s="78">
        <v>29048.112799999999</v>
      </c>
      <c r="I187" s="86">
        <v>218</v>
      </c>
      <c r="J187" s="129" t="s">
        <v>3065</v>
      </c>
      <c r="K187" s="78">
        <v>229.67936117399998</v>
      </c>
      <c r="L187" s="79">
        <v>3.7479540131647531E-4</v>
      </c>
      <c r="M187" s="79">
        <f t="shared" si="2"/>
        <v>2.5538908438229636E-4</v>
      </c>
      <c r="N187" s="79">
        <f>K187/'סכום נכסי הקרן'!$C$41</f>
        <v>7.3818817219655598E-5</v>
      </c>
    </row>
    <row r="188" spans="1:14">
      <c r="A188" s="75" t="s">
        <v>1463</v>
      </c>
      <c r="B188" s="54" t="s">
        <v>1464</v>
      </c>
      <c r="C188" s="76" t="s">
        <v>1460</v>
      </c>
      <c r="D188" s="76" t="s">
        <v>774</v>
      </c>
      <c r="E188" s="54" t="s">
        <v>1465</v>
      </c>
      <c r="F188" s="76" t="s">
        <v>2878</v>
      </c>
      <c r="G188" s="76" t="s">
        <v>131</v>
      </c>
      <c r="H188" s="78">
        <v>2005.8244749999999</v>
      </c>
      <c r="I188" s="86">
        <v>585</v>
      </c>
      <c r="J188" s="129" t="s">
        <v>3065</v>
      </c>
      <c r="K188" s="78">
        <v>42.559481857000009</v>
      </c>
      <c r="L188" s="79">
        <v>9.3249488617081118E-4</v>
      </c>
      <c r="M188" s="79">
        <f t="shared" si="2"/>
        <v>4.7323481951910781E-5</v>
      </c>
      <c r="N188" s="79">
        <f>K188/'סכום נכסי הקרן'!$C$41</f>
        <v>1.3678593479651215E-5</v>
      </c>
    </row>
    <row r="189" spans="1:14">
      <c r="A189" s="75" t="s">
        <v>1466</v>
      </c>
      <c r="B189" s="54" t="s">
        <v>1467</v>
      </c>
      <c r="C189" s="76" t="s">
        <v>1460</v>
      </c>
      <c r="D189" s="76" t="s">
        <v>774</v>
      </c>
      <c r="E189" s="54" t="s">
        <v>1060</v>
      </c>
      <c r="F189" s="76" t="s">
        <v>1033</v>
      </c>
      <c r="G189" s="76" t="s">
        <v>131</v>
      </c>
      <c r="H189" s="78">
        <v>19689.910533999999</v>
      </c>
      <c r="I189" s="86">
        <v>6938</v>
      </c>
      <c r="J189" s="129" t="s">
        <v>3065</v>
      </c>
      <c r="K189" s="78">
        <v>4954.7938962460003</v>
      </c>
      <c r="L189" s="79">
        <v>4.3872706482572771E-4</v>
      </c>
      <c r="M189" s="79">
        <f t="shared" si="2"/>
        <v>5.5094209161728617E-3</v>
      </c>
      <c r="N189" s="79">
        <f>K189/'סכום נכסי הקרן'!$C$41</f>
        <v>1.592467965421409E-3</v>
      </c>
    </row>
    <row r="190" spans="1:14">
      <c r="A190" s="75" t="s">
        <v>1469</v>
      </c>
      <c r="B190" s="54" t="s">
        <v>1470</v>
      </c>
      <c r="C190" s="76" t="s">
        <v>1460</v>
      </c>
      <c r="D190" s="76" t="s">
        <v>774</v>
      </c>
      <c r="E190" s="54" t="s">
        <v>1471</v>
      </c>
      <c r="F190" s="76" t="s">
        <v>1468</v>
      </c>
      <c r="G190" s="76" t="s">
        <v>131</v>
      </c>
      <c r="H190" s="78">
        <v>3730.8151160000002</v>
      </c>
      <c r="I190" s="86">
        <v>2271</v>
      </c>
      <c r="J190" s="129" t="s">
        <v>3065</v>
      </c>
      <c r="K190" s="78">
        <v>307.30414458600001</v>
      </c>
      <c r="L190" s="79">
        <v>1.5834630878203032E-4</v>
      </c>
      <c r="M190" s="79">
        <f t="shared" si="2"/>
        <v>3.4170298851208939E-4</v>
      </c>
      <c r="N190" s="79">
        <f>K190/'סכום נכסי הקרן'!$C$41</f>
        <v>9.8767378854084455E-5</v>
      </c>
    </row>
    <row r="191" spans="1:14">
      <c r="A191" s="75" t="s">
        <v>1472</v>
      </c>
      <c r="B191" s="54" t="s">
        <v>1473</v>
      </c>
      <c r="C191" s="76" t="s">
        <v>1460</v>
      </c>
      <c r="D191" s="76" t="s">
        <v>774</v>
      </c>
      <c r="E191" s="54" t="s">
        <v>1474</v>
      </c>
      <c r="F191" s="76" t="s">
        <v>2885</v>
      </c>
      <c r="G191" s="76" t="s">
        <v>131</v>
      </c>
      <c r="H191" s="78">
        <v>1825.8813760000003</v>
      </c>
      <c r="I191" s="86">
        <v>21905</v>
      </c>
      <c r="J191" s="129" t="s">
        <v>3065</v>
      </c>
      <c r="K191" s="78">
        <v>1450.6524370019999</v>
      </c>
      <c r="L191" s="79">
        <v>4.3717909508391541E-5</v>
      </c>
      <c r="M191" s="79">
        <f t="shared" si="2"/>
        <v>1.6130347792208443E-3</v>
      </c>
      <c r="N191" s="79">
        <f>K191/'סכום נכסי הקרן'!$C$41</f>
        <v>4.6623887557390516E-4</v>
      </c>
    </row>
    <row r="192" spans="1:14">
      <c r="A192" s="75" t="s">
        <v>1475</v>
      </c>
      <c r="B192" s="54" t="s">
        <v>1476</v>
      </c>
      <c r="C192" s="76" t="s">
        <v>1460</v>
      </c>
      <c r="D192" s="76" t="s">
        <v>774</v>
      </c>
      <c r="E192" s="54" t="s">
        <v>771</v>
      </c>
      <c r="F192" s="76" t="s">
        <v>630</v>
      </c>
      <c r="G192" s="76" t="s">
        <v>131</v>
      </c>
      <c r="H192" s="78">
        <v>145.24056400000001</v>
      </c>
      <c r="I192" s="86">
        <v>21325</v>
      </c>
      <c r="J192" s="78">
        <v>0.263393763</v>
      </c>
      <c r="K192" s="78">
        <v>112.60083360300001</v>
      </c>
      <c r="L192" s="79">
        <v>3.2672212642999427E-6</v>
      </c>
      <c r="M192" s="79">
        <f t="shared" si="2"/>
        <v>1.2520508437311351E-4</v>
      </c>
      <c r="N192" s="79">
        <f>K192/'סכום נכסי הקרן'!$C$41</f>
        <v>3.6189844451124541E-5</v>
      </c>
    </row>
    <row r="193" spans="1:14">
      <c r="A193" s="75" t="s">
        <v>1479</v>
      </c>
      <c r="B193" s="54" t="s">
        <v>1480</v>
      </c>
      <c r="C193" s="76" t="s">
        <v>1460</v>
      </c>
      <c r="D193" s="76" t="s">
        <v>774</v>
      </c>
      <c r="E193" s="54" t="s">
        <v>726</v>
      </c>
      <c r="F193" s="76" t="s">
        <v>624</v>
      </c>
      <c r="G193" s="76" t="s">
        <v>131</v>
      </c>
      <c r="H193" s="78">
        <v>33835.262538000003</v>
      </c>
      <c r="I193" s="86">
        <v>1914</v>
      </c>
      <c r="J193" s="129" t="s">
        <v>3065</v>
      </c>
      <c r="K193" s="78">
        <v>2348.8703168500001</v>
      </c>
      <c r="L193" s="79">
        <v>2.8708623535230956E-4</v>
      </c>
      <c r="M193" s="79">
        <f t="shared" si="2"/>
        <v>2.6117968827796558E-3</v>
      </c>
      <c r="N193" s="79">
        <f>K193/'סכום נכסי הקרן'!$C$41</f>
        <v>7.5492559586521864E-4</v>
      </c>
    </row>
    <row r="194" spans="1:14">
      <c r="A194" s="75" t="s">
        <v>1481</v>
      </c>
      <c r="B194" s="54" t="s">
        <v>1482</v>
      </c>
      <c r="C194" s="76" t="s">
        <v>1483</v>
      </c>
      <c r="D194" s="76" t="s">
        <v>774</v>
      </c>
      <c r="E194" s="54" t="s">
        <v>1484</v>
      </c>
      <c r="F194" s="76" t="s">
        <v>2884</v>
      </c>
      <c r="G194" s="76" t="s">
        <v>131</v>
      </c>
      <c r="H194" s="78">
        <v>17905.152987000001</v>
      </c>
      <c r="I194" s="86">
        <v>2722</v>
      </c>
      <c r="J194" s="129" t="s">
        <v>3065</v>
      </c>
      <c r="K194" s="78">
        <v>1767.720964653</v>
      </c>
      <c r="L194" s="79">
        <v>4.6835951756739943E-4</v>
      </c>
      <c r="M194" s="79">
        <f t="shared" si="2"/>
        <v>1.9655951509901046E-3</v>
      </c>
      <c r="N194" s="79">
        <f>K194/'סכום נכסי הקרן'!$C$41</f>
        <v>5.6814452164126298E-4</v>
      </c>
    </row>
    <row r="195" spans="1:14">
      <c r="A195" s="75" t="s">
        <v>1485</v>
      </c>
      <c r="B195" s="54" t="s">
        <v>1486</v>
      </c>
      <c r="C195" s="76" t="s">
        <v>1460</v>
      </c>
      <c r="D195" s="76" t="s">
        <v>774</v>
      </c>
      <c r="E195" s="54" t="s">
        <v>1487</v>
      </c>
      <c r="F195" s="76" t="s">
        <v>2890</v>
      </c>
      <c r="G195" s="76" t="s">
        <v>131</v>
      </c>
      <c r="H195" s="78">
        <v>10872.293648000001</v>
      </c>
      <c r="I195" s="86">
        <v>3963</v>
      </c>
      <c r="J195" s="129" t="s">
        <v>3065</v>
      </c>
      <c r="K195" s="78">
        <v>1562.7618530989998</v>
      </c>
      <c r="L195" s="79">
        <v>6.6192139205371316E-5</v>
      </c>
      <c r="M195" s="79">
        <f t="shared" si="2"/>
        <v>1.7376934380628813E-3</v>
      </c>
      <c r="N195" s="79">
        <f>K195/'סכום נכסי הקרן'!$C$41</f>
        <v>5.0227077871559491E-4</v>
      </c>
    </row>
    <row r="196" spans="1:14">
      <c r="A196" s="75" t="s">
        <v>1488</v>
      </c>
      <c r="B196" s="54" t="s">
        <v>1489</v>
      </c>
      <c r="C196" s="76" t="s">
        <v>1460</v>
      </c>
      <c r="D196" s="76" t="s">
        <v>774</v>
      </c>
      <c r="E196" s="54" t="s">
        <v>1490</v>
      </c>
      <c r="F196" s="76" t="s">
        <v>2887</v>
      </c>
      <c r="G196" s="76" t="s">
        <v>131</v>
      </c>
      <c r="H196" s="78">
        <v>18656.482424000002</v>
      </c>
      <c r="I196" s="86">
        <v>2224</v>
      </c>
      <c r="J196" s="129" t="s">
        <v>3065</v>
      </c>
      <c r="K196" s="78">
        <v>1504.915453303</v>
      </c>
      <c r="L196" s="79">
        <v>2.2455753372488659E-4</v>
      </c>
      <c r="M196" s="79">
        <f t="shared" si="2"/>
        <v>1.6733718594795942E-3</v>
      </c>
      <c r="N196" s="79">
        <f>K196/'סכום נכסי הקרן'!$C$41</f>
        <v>4.8367897842701321E-4</v>
      </c>
    </row>
    <row r="197" spans="1:14">
      <c r="A197" s="75" t="s">
        <v>1491</v>
      </c>
      <c r="B197" s="54" t="s">
        <v>1492</v>
      </c>
      <c r="C197" s="76" t="s">
        <v>1460</v>
      </c>
      <c r="D197" s="76" t="s">
        <v>774</v>
      </c>
      <c r="E197" s="54" t="s">
        <v>1493</v>
      </c>
      <c r="F197" s="76" t="s">
        <v>2889</v>
      </c>
      <c r="G197" s="76" t="s">
        <v>131</v>
      </c>
      <c r="H197" s="78">
        <v>120238.43833999999</v>
      </c>
      <c r="I197" s="86">
        <v>253</v>
      </c>
      <c r="J197" s="129" t="s">
        <v>3065</v>
      </c>
      <c r="K197" s="78">
        <v>1103.3451841239998</v>
      </c>
      <c r="L197" s="79">
        <v>7.2920354164884285E-4</v>
      </c>
      <c r="M197" s="79">
        <f t="shared" si="2"/>
        <v>1.226850836273323E-3</v>
      </c>
      <c r="N197" s="79">
        <f>K197/'סכום נכסי הקרן'!$C$41</f>
        <v>3.5461452026302825E-4</v>
      </c>
    </row>
    <row r="198" spans="1:14">
      <c r="A198" s="75" t="s">
        <v>1494</v>
      </c>
      <c r="B198" s="54" t="s">
        <v>1495</v>
      </c>
      <c r="C198" s="76" t="s">
        <v>1460</v>
      </c>
      <c r="D198" s="76" t="s">
        <v>774</v>
      </c>
      <c r="E198" s="54" t="s">
        <v>1496</v>
      </c>
      <c r="F198" s="76" t="s">
        <v>2885</v>
      </c>
      <c r="G198" s="76" t="s">
        <v>131</v>
      </c>
      <c r="H198" s="78">
        <v>9420.8631949999999</v>
      </c>
      <c r="I198" s="86">
        <v>3461</v>
      </c>
      <c r="J198" s="129" t="s">
        <v>3065</v>
      </c>
      <c r="K198" s="78">
        <v>1182.6053845859999</v>
      </c>
      <c r="L198" s="79">
        <v>8.9819146888577041E-5</v>
      </c>
      <c r="M198" s="79">
        <f t="shared" si="2"/>
        <v>1.3149832218759302E-3</v>
      </c>
      <c r="N198" s="79">
        <f>K198/'סכום נכסי הקרן'!$C$41</f>
        <v>3.8008870401550366E-4</v>
      </c>
    </row>
    <row r="199" spans="1:14">
      <c r="A199" s="75" t="s">
        <v>1497</v>
      </c>
      <c r="B199" s="54" t="s">
        <v>1498</v>
      </c>
      <c r="C199" s="76" t="s">
        <v>1460</v>
      </c>
      <c r="D199" s="76" t="s">
        <v>774</v>
      </c>
      <c r="E199" s="54" t="s">
        <v>1499</v>
      </c>
      <c r="F199" s="76" t="s">
        <v>2878</v>
      </c>
      <c r="G199" s="76" t="s">
        <v>131</v>
      </c>
      <c r="H199" s="78">
        <v>19787.615936999999</v>
      </c>
      <c r="I199" s="86">
        <v>1916</v>
      </c>
      <c r="J199" s="129" t="s">
        <v>3065</v>
      </c>
      <c r="K199" s="78">
        <v>1375.1071262360001</v>
      </c>
      <c r="L199" s="79">
        <v>3.9483808694320644E-4</v>
      </c>
      <c r="M199" s="79">
        <f t="shared" si="2"/>
        <v>1.5290331186132615E-3</v>
      </c>
      <c r="N199" s="79">
        <f>K199/'סכום נכסי הקרן'!$C$41</f>
        <v>4.4195865527577976E-4</v>
      </c>
    </row>
    <row r="200" spans="1:14">
      <c r="A200" s="75" t="s">
        <v>1500</v>
      </c>
      <c r="B200" s="54" t="s">
        <v>1501</v>
      </c>
      <c r="C200" s="76" t="s">
        <v>1460</v>
      </c>
      <c r="D200" s="76" t="s">
        <v>774</v>
      </c>
      <c r="E200" s="54" t="s">
        <v>1502</v>
      </c>
      <c r="F200" s="76" t="s">
        <v>2879</v>
      </c>
      <c r="G200" s="76" t="s">
        <v>131</v>
      </c>
      <c r="H200" s="78">
        <v>7930.1347939999996</v>
      </c>
      <c r="I200" s="86">
        <v>4332</v>
      </c>
      <c r="J200" s="129" t="s">
        <v>3065</v>
      </c>
      <c r="K200" s="78">
        <v>1245.995784359</v>
      </c>
      <c r="L200" s="79">
        <v>8.3785591329317054E-5</v>
      </c>
      <c r="M200" s="79">
        <f t="shared" si="2"/>
        <v>1.3854693816854294E-3</v>
      </c>
      <c r="N200" s="79">
        <f>K200/'סכום נכסי הקרן'!$C$41</f>
        <v>4.0046234277174781E-4</v>
      </c>
    </row>
    <row r="201" spans="1:14">
      <c r="A201" s="75" t="s">
        <v>1503</v>
      </c>
      <c r="B201" s="54" t="s">
        <v>1504</v>
      </c>
      <c r="C201" s="76" t="s">
        <v>1460</v>
      </c>
      <c r="D201" s="76" t="s">
        <v>774</v>
      </c>
      <c r="E201" s="54" t="s">
        <v>1505</v>
      </c>
      <c r="F201" s="76" t="s">
        <v>2885</v>
      </c>
      <c r="G201" s="76" t="s">
        <v>131</v>
      </c>
      <c r="H201" s="78">
        <v>3249.4256409999998</v>
      </c>
      <c r="I201" s="86">
        <v>18781</v>
      </c>
      <c r="J201" s="129" t="s">
        <v>3065</v>
      </c>
      <c r="K201" s="78">
        <v>2213.4660816569999</v>
      </c>
      <c r="L201" s="79">
        <v>6.8068093049316732E-5</v>
      </c>
      <c r="M201" s="79">
        <f t="shared" ref="M201:M216" si="3">IFERROR(K201/$K$9,0)</f>
        <v>2.4612358420720067E-3</v>
      </c>
      <c r="N201" s="79">
        <f>K201/'סכום נכסי הקרן'!$C$41</f>
        <v>7.114067509964929E-4</v>
      </c>
    </row>
    <row r="202" spans="1:14">
      <c r="A202" s="75" t="s">
        <v>1506</v>
      </c>
      <c r="B202" s="54" t="s">
        <v>1507</v>
      </c>
      <c r="C202" s="76" t="s">
        <v>1460</v>
      </c>
      <c r="D202" s="76" t="s">
        <v>774</v>
      </c>
      <c r="E202" s="54" t="s">
        <v>1053</v>
      </c>
      <c r="F202" s="76" t="s">
        <v>156</v>
      </c>
      <c r="G202" s="76" t="s">
        <v>131</v>
      </c>
      <c r="H202" s="78">
        <v>24001.418174000002</v>
      </c>
      <c r="I202" s="86">
        <v>19951</v>
      </c>
      <c r="J202" s="129" t="s">
        <v>3065</v>
      </c>
      <c r="K202" s="78">
        <v>17367.972702966999</v>
      </c>
      <c r="L202" s="79">
        <v>3.789870683831177E-4</v>
      </c>
      <c r="M202" s="79">
        <f t="shared" si="3"/>
        <v>1.9312099369813006E-2</v>
      </c>
      <c r="N202" s="79">
        <f>K202/'סכום נכסי הקרן'!$C$41</f>
        <v>5.5820566370567842E-3</v>
      </c>
    </row>
    <row r="203" spans="1:14">
      <c r="A203" s="75" t="s">
        <v>1508</v>
      </c>
      <c r="B203" s="54" t="s">
        <v>1509</v>
      </c>
      <c r="C203" s="76" t="s">
        <v>1460</v>
      </c>
      <c r="D203" s="76" t="s">
        <v>774</v>
      </c>
      <c r="E203" s="54" t="s">
        <v>1047</v>
      </c>
      <c r="F203" s="76" t="s">
        <v>1033</v>
      </c>
      <c r="G203" s="76" t="s">
        <v>131</v>
      </c>
      <c r="H203" s="78">
        <v>22211.120736000001</v>
      </c>
      <c r="I203" s="86">
        <v>13739</v>
      </c>
      <c r="J203" s="129" t="s">
        <v>3065</v>
      </c>
      <c r="K203" s="78">
        <v>11068.101979279001</v>
      </c>
      <c r="L203" s="79">
        <v>7.6760408142938707E-4</v>
      </c>
      <c r="M203" s="79">
        <f t="shared" si="3"/>
        <v>1.2307037149047632E-2</v>
      </c>
      <c r="N203" s="79">
        <f>K203/'סכום נכסי הקרן'!$C$41</f>
        <v>3.5572817374650307E-3</v>
      </c>
    </row>
    <row r="204" spans="1:14">
      <c r="A204" s="75" t="s">
        <v>1512</v>
      </c>
      <c r="B204" s="54" t="s">
        <v>1513</v>
      </c>
      <c r="C204" s="76" t="s">
        <v>1460</v>
      </c>
      <c r="D204" s="76" t="s">
        <v>774</v>
      </c>
      <c r="E204" s="54" t="s">
        <v>1221</v>
      </c>
      <c r="F204" s="76" t="s">
        <v>156</v>
      </c>
      <c r="G204" s="76" t="s">
        <v>131</v>
      </c>
      <c r="H204" s="78">
        <v>47701.960144999997</v>
      </c>
      <c r="I204" s="86">
        <v>3087</v>
      </c>
      <c r="J204" s="129" t="s">
        <v>3065</v>
      </c>
      <c r="K204" s="78">
        <v>5340.9733415580004</v>
      </c>
      <c r="L204" s="79">
        <v>1.0140833196356218E-3</v>
      </c>
      <c r="M204" s="79">
        <f t="shared" si="3"/>
        <v>5.9388283058545927E-3</v>
      </c>
      <c r="N204" s="79">
        <f>K204/'סכום נכסי הקרן'!$C$41</f>
        <v>1.7165858214697721E-3</v>
      </c>
    </row>
    <row r="205" spans="1:14">
      <c r="A205" s="75" t="s">
        <v>1514</v>
      </c>
      <c r="B205" s="54" t="s">
        <v>1515</v>
      </c>
      <c r="C205" s="76" t="s">
        <v>1483</v>
      </c>
      <c r="D205" s="76" t="s">
        <v>774</v>
      </c>
      <c r="E205" s="54" t="s">
        <v>1516</v>
      </c>
      <c r="F205" s="76" t="s">
        <v>2885</v>
      </c>
      <c r="G205" s="76" t="s">
        <v>131</v>
      </c>
      <c r="H205" s="78">
        <v>15323.896186</v>
      </c>
      <c r="I205" s="86">
        <v>468</v>
      </c>
      <c r="J205" s="129" t="s">
        <v>3065</v>
      </c>
      <c r="K205" s="78">
        <v>260.11333038700002</v>
      </c>
      <c r="L205" s="79">
        <v>1.2533471429830299E-4</v>
      </c>
      <c r="M205" s="79">
        <f t="shared" si="3"/>
        <v>2.8922975466149834E-4</v>
      </c>
      <c r="N205" s="79">
        <f>K205/'סכום נכסי הקרן'!$C$41</f>
        <v>8.3600277770223326E-5</v>
      </c>
    </row>
    <row r="206" spans="1:14">
      <c r="A206" s="75" t="s">
        <v>1517</v>
      </c>
      <c r="B206" s="54" t="s">
        <v>1518</v>
      </c>
      <c r="C206" s="76" t="s">
        <v>1483</v>
      </c>
      <c r="D206" s="76" t="s">
        <v>774</v>
      </c>
      <c r="E206" s="54" t="s">
        <v>1519</v>
      </c>
      <c r="F206" s="76" t="s">
        <v>2885</v>
      </c>
      <c r="G206" s="76" t="s">
        <v>131</v>
      </c>
      <c r="H206" s="78">
        <v>32927.073291000001</v>
      </c>
      <c r="I206" s="86">
        <v>533</v>
      </c>
      <c r="J206" s="129" t="s">
        <v>3065</v>
      </c>
      <c r="K206" s="78">
        <v>636.54321733899997</v>
      </c>
      <c r="L206" s="79">
        <v>4.2067604946220482E-4</v>
      </c>
      <c r="M206" s="79">
        <f t="shared" si="3"/>
        <v>7.0779624523080995E-4</v>
      </c>
      <c r="N206" s="79">
        <f>K206/'סכום נכסי הקרן'!$C$41</f>
        <v>2.0458463125714387E-4</v>
      </c>
    </row>
    <row r="207" spans="1:14">
      <c r="A207" s="75" t="s">
        <v>1520</v>
      </c>
      <c r="B207" s="54" t="s">
        <v>1521</v>
      </c>
      <c r="C207" s="76" t="s">
        <v>1460</v>
      </c>
      <c r="D207" s="76" t="s">
        <v>774</v>
      </c>
      <c r="E207" s="54" t="s">
        <v>1522</v>
      </c>
      <c r="F207" s="76" t="s">
        <v>2888</v>
      </c>
      <c r="G207" s="76" t="s">
        <v>131</v>
      </c>
      <c r="H207" s="78">
        <v>25469.966264999999</v>
      </c>
      <c r="I207" s="86">
        <v>110.5</v>
      </c>
      <c r="J207" s="129" t="s">
        <v>3065</v>
      </c>
      <c r="K207" s="78">
        <v>102.07942227599999</v>
      </c>
      <c r="L207" s="79">
        <v>9.1598965692743354E-4</v>
      </c>
      <c r="M207" s="79">
        <f t="shared" si="3"/>
        <v>1.135059330367581E-4</v>
      </c>
      <c r="N207" s="79">
        <f>K207/'סכום נכסי הקרן'!$C$41</f>
        <v>3.2808268781152894E-5</v>
      </c>
    </row>
    <row r="208" spans="1:14">
      <c r="A208" s="75" t="s">
        <v>1523</v>
      </c>
      <c r="B208" s="54" t="s">
        <v>1524</v>
      </c>
      <c r="C208" s="76" t="s">
        <v>1460</v>
      </c>
      <c r="D208" s="76" t="s">
        <v>774</v>
      </c>
      <c r="E208" s="54" t="s">
        <v>1525</v>
      </c>
      <c r="F208" s="76" t="s">
        <v>2889</v>
      </c>
      <c r="G208" s="76" t="s">
        <v>131</v>
      </c>
      <c r="H208" s="78">
        <v>21341.648474000001</v>
      </c>
      <c r="I208" s="86">
        <v>1428</v>
      </c>
      <c r="J208" s="129" t="s">
        <v>3065</v>
      </c>
      <c r="K208" s="78">
        <v>1105.359950646</v>
      </c>
      <c r="L208" s="79">
        <v>3.0856138905515799E-4</v>
      </c>
      <c r="M208" s="79">
        <f t="shared" si="3"/>
        <v>1.2290911306326753E-3</v>
      </c>
      <c r="N208" s="79">
        <f>K208/'סכום נכסי הקרן'!$C$41</f>
        <v>3.5526206508755054E-4</v>
      </c>
    </row>
    <row r="209" spans="1:14">
      <c r="A209" s="75" t="s">
        <v>1526</v>
      </c>
      <c r="B209" s="54" t="s">
        <v>1527</v>
      </c>
      <c r="C209" s="76" t="s">
        <v>1460</v>
      </c>
      <c r="D209" s="76" t="s">
        <v>774</v>
      </c>
      <c r="E209" s="54">
        <v>513870683</v>
      </c>
      <c r="F209" s="76" t="s">
        <v>923</v>
      </c>
      <c r="G209" s="76" t="s">
        <v>131</v>
      </c>
      <c r="H209" s="78">
        <v>83891.675969000018</v>
      </c>
      <c r="I209" s="86">
        <v>433</v>
      </c>
      <c r="J209" s="129" t="s">
        <v>3065</v>
      </c>
      <c r="K209" s="78">
        <v>1317.511220766</v>
      </c>
      <c r="L209" s="79">
        <v>2.8128962115682199E-4</v>
      </c>
      <c r="M209" s="79">
        <f t="shared" si="3"/>
        <v>1.4649900740533756E-3</v>
      </c>
      <c r="N209" s="79">
        <f>K209/'סכום נכסי הקרן'!$C$41</f>
        <v>4.234473637223801E-4</v>
      </c>
    </row>
    <row r="210" spans="1:14">
      <c r="A210" s="75" t="s">
        <v>1528</v>
      </c>
      <c r="B210" s="54" t="s">
        <v>1529</v>
      </c>
      <c r="C210" s="76" t="s">
        <v>1483</v>
      </c>
      <c r="D210" s="76" t="s">
        <v>774</v>
      </c>
      <c r="E210" s="54" t="s">
        <v>794</v>
      </c>
      <c r="F210" s="76" t="s">
        <v>1036</v>
      </c>
      <c r="G210" s="76" t="s">
        <v>131</v>
      </c>
      <c r="H210" s="78">
        <v>599279.16598599998</v>
      </c>
      <c r="I210" s="86">
        <v>1044</v>
      </c>
      <c r="J210" s="129" t="s">
        <v>3065</v>
      </c>
      <c r="K210" s="78">
        <v>22692.232985627998</v>
      </c>
      <c r="L210" s="79">
        <v>5.3460710223133807E-4</v>
      </c>
      <c r="M210" s="79">
        <f t="shared" si="3"/>
        <v>2.5232343799488584E-2</v>
      </c>
      <c r="N210" s="79">
        <f>K210/'סכום נכסי הקרן'!$C$41</f>
        <v>7.2932708908175856E-3</v>
      </c>
    </row>
    <row r="211" spans="1:14">
      <c r="A211" s="75" t="s">
        <v>1530</v>
      </c>
      <c r="B211" s="54" t="s">
        <v>1531</v>
      </c>
      <c r="C211" s="76" t="s">
        <v>1460</v>
      </c>
      <c r="D211" s="76" t="s">
        <v>774</v>
      </c>
      <c r="E211" s="54" t="s">
        <v>1032</v>
      </c>
      <c r="F211" s="76" t="s">
        <v>1033</v>
      </c>
      <c r="G211" s="76" t="s">
        <v>131</v>
      </c>
      <c r="H211" s="78">
        <v>36181.623850000004</v>
      </c>
      <c r="I211" s="86">
        <v>3052</v>
      </c>
      <c r="J211" s="129" t="s">
        <v>3065</v>
      </c>
      <c r="K211" s="78">
        <v>4005.1624809469999</v>
      </c>
      <c r="L211" s="79">
        <v>3.2751885090542772E-4</v>
      </c>
      <c r="M211" s="79">
        <f t="shared" si="3"/>
        <v>4.4534901768403714E-3</v>
      </c>
      <c r="N211" s="79">
        <f>K211/'סכום נכסי הקרן'!$C$41</f>
        <v>1.2872569638160316E-3</v>
      </c>
    </row>
    <row r="212" spans="1:14">
      <c r="A212" s="75" t="s">
        <v>1532</v>
      </c>
      <c r="B212" s="54" t="s">
        <v>1533</v>
      </c>
      <c r="C212" s="76" t="s">
        <v>1460</v>
      </c>
      <c r="D212" s="76" t="s">
        <v>774</v>
      </c>
      <c r="E212" s="54" t="s">
        <v>1534</v>
      </c>
      <c r="F212" s="76" t="s">
        <v>2888</v>
      </c>
      <c r="G212" s="76" t="s">
        <v>131</v>
      </c>
      <c r="H212" s="78">
        <v>13451.392589000001</v>
      </c>
      <c r="I212" s="86">
        <v>1500</v>
      </c>
      <c r="J212" s="129" t="s">
        <v>3065</v>
      </c>
      <c r="K212" s="78">
        <v>731.82301379899991</v>
      </c>
      <c r="L212" s="79">
        <v>4.3579515112264765E-4</v>
      </c>
      <c r="M212" s="79">
        <f t="shared" si="3"/>
        <v>8.1374141964121976E-4</v>
      </c>
      <c r="N212" s="79">
        <f>K212/'סכום נכסי הקרן'!$C$41</f>
        <v>2.3520750413372917E-4</v>
      </c>
    </row>
    <row r="213" spans="1:14">
      <c r="A213" s="75" t="s">
        <v>1535</v>
      </c>
      <c r="B213" s="54" t="s">
        <v>1536</v>
      </c>
      <c r="C213" s="76" t="s">
        <v>1460</v>
      </c>
      <c r="D213" s="76" t="s">
        <v>774</v>
      </c>
      <c r="E213" s="54" t="s">
        <v>1537</v>
      </c>
      <c r="F213" s="76" t="s">
        <v>2885</v>
      </c>
      <c r="G213" s="76" t="s">
        <v>131</v>
      </c>
      <c r="H213" s="78">
        <v>5540.5955379999996</v>
      </c>
      <c r="I213" s="86">
        <v>12302</v>
      </c>
      <c r="J213" s="129" t="s">
        <v>3065</v>
      </c>
      <c r="K213" s="78">
        <v>2472.1779368759999</v>
      </c>
      <c r="L213" s="79">
        <v>9.692949752810863E-5</v>
      </c>
      <c r="M213" s="79">
        <f t="shared" si="3"/>
        <v>2.7489072440016332E-3</v>
      </c>
      <c r="N213" s="79">
        <f>K213/'סכום נכסי הקרן'!$C$41</f>
        <v>7.9455659543768015E-4</v>
      </c>
    </row>
    <row r="214" spans="1:14">
      <c r="A214" s="75" t="s">
        <v>1538</v>
      </c>
      <c r="B214" s="54" t="s">
        <v>1539</v>
      </c>
      <c r="C214" s="76" t="s">
        <v>1483</v>
      </c>
      <c r="D214" s="76" t="s">
        <v>774</v>
      </c>
      <c r="E214" s="54" t="s">
        <v>1540</v>
      </c>
      <c r="F214" s="76" t="s">
        <v>2891</v>
      </c>
      <c r="G214" s="76" t="s">
        <v>131</v>
      </c>
      <c r="H214" s="78">
        <v>3527.2708400000001</v>
      </c>
      <c r="I214" s="86">
        <v>987</v>
      </c>
      <c r="J214" s="129" t="s">
        <v>3065</v>
      </c>
      <c r="K214" s="78">
        <v>126.270969893</v>
      </c>
      <c r="L214" s="79">
        <v>2.9340554420698519E-5</v>
      </c>
      <c r="M214" s="79">
        <f t="shared" si="3"/>
        <v>1.4040542093204114E-4</v>
      </c>
      <c r="N214" s="79">
        <f>K214/'סכום נכסי הקרן'!$C$41</f>
        <v>4.0583418549385845E-5</v>
      </c>
    </row>
    <row r="215" spans="1:14">
      <c r="A215" s="130" t="s">
        <v>3065</v>
      </c>
      <c r="B215" s="129" t="s">
        <v>3065</v>
      </c>
      <c r="C215" s="129" t="s">
        <v>3065</v>
      </c>
      <c r="D215" s="129" t="s">
        <v>3065</v>
      </c>
      <c r="E215" s="129" t="s">
        <v>3065</v>
      </c>
      <c r="F215" s="129" t="s">
        <v>3065</v>
      </c>
      <c r="G215" s="129" t="s">
        <v>3065</v>
      </c>
      <c r="H215" s="129" t="s">
        <v>3065</v>
      </c>
      <c r="I215" s="129" t="s">
        <v>3065</v>
      </c>
      <c r="J215" s="129" t="s">
        <v>3065</v>
      </c>
      <c r="K215" s="129" t="s">
        <v>3065</v>
      </c>
      <c r="L215" s="129" t="s">
        <v>3065</v>
      </c>
      <c r="M215" s="129" t="s">
        <v>3065</v>
      </c>
      <c r="N215" s="129" t="s">
        <v>3065</v>
      </c>
    </row>
    <row r="216" spans="1:14">
      <c r="A216" s="74" t="s">
        <v>66</v>
      </c>
      <c r="B216" s="128" t="s">
        <v>3065</v>
      </c>
      <c r="C216" s="128" t="s">
        <v>3065</v>
      </c>
      <c r="D216" s="128" t="s">
        <v>3065</v>
      </c>
      <c r="E216" s="128" t="s">
        <v>3065</v>
      </c>
      <c r="F216" s="128" t="s">
        <v>3065</v>
      </c>
      <c r="G216" s="128" t="s">
        <v>3065</v>
      </c>
      <c r="H216" s="128" t="s">
        <v>3065</v>
      </c>
      <c r="I216" s="128" t="s">
        <v>3065</v>
      </c>
      <c r="J216" s="72">
        <v>72.558810937000004</v>
      </c>
      <c r="K216" s="72">
        <f>SUM(K217:K257)</f>
        <v>125702.042052865</v>
      </c>
      <c r="L216" s="128" t="s">
        <v>3065</v>
      </c>
      <c r="M216" s="73">
        <f t="shared" si="3"/>
        <v>0.13977280875727288</v>
      </c>
      <c r="N216" s="73">
        <f>K216/'סכום נכסי הקרן'!$C$41</f>
        <v>4.0400565462249807E-2</v>
      </c>
    </row>
    <row r="217" spans="1:14">
      <c r="A217" s="75" t="s">
        <v>1541</v>
      </c>
      <c r="B217" s="54" t="s">
        <v>1542</v>
      </c>
      <c r="C217" s="76" t="s">
        <v>1460</v>
      </c>
      <c r="D217" s="76" t="s">
        <v>774</v>
      </c>
      <c r="E217" s="129" t="s">
        <v>3065</v>
      </c>
      <c r="F217" s="76" t="s">
        <v>2885</v>
      </c>
      <c r="G217" s="76" t="s">
        <v>131</v>
      </c>
      <c r="H217" s="78">
        <v>1252.8451319999999</v>
      </c>
      <c r="I217" s="86">
        <v>59660</v>
      </c>
      <c r="J217" s="129" t="s">
        <v>3065</v>
      </c>
      <c r="K217" s="78">
        <v>2710.9917406599998</v>
      </c>
      <c r="L217" s="79">
        <v>2.7516914825389849E-6</v>
      </c>
      <c r="M217" s="79">
        <f t="shared" ref="M217:M257" si="4">IFERROR(K217/$K$9,0)</f>
        <v>3.0144532572546224E-3</v>
      </c>
      <c r="N217" s="79">
        <f>K217/'סכום נכסי הקרן'!$C$41</f>
        <v>8.7131121736344597E-4</v>
      </c>
    </row>
    <row r="218" spans="1:14">
      <c r="A218" s="75" t="s">
        <v>1543</v>
      </c>
      <c r="B218" s="54" t="s">
        <v>1544</v>
      </c>
      <c r="C218" s="76" t="s">
        <v>1483</v>
      </c>
      <c r="D218" s="76" t="s">
        <v>774</v>
      </c>
      <c r="E218" s="129" t="s">
        <v>3065</v>
      </c>
      <c r="F218" s="76" t="s">
        <v>2878</v>
      </c>
      <c r="G218" s="76" t="s">
        <v>131</v>
      </c>
      <c r="H218" s="78">
        <v>6036.4356360000002</v>
      </c>
      <c r="I218" s="86">
        <v>12141</v>
      </c>
      <c r="J218" s="129" t="s">
        <v>3065</v>
      </c>
      <c r="K218" s="78">
        <v>2658.1690006059998</v>
      </c>
      <c r="L218" s="79">
        <v>8.0614859972438283E-5</v>
      </c>
      <c r="M218" s="79">
        <f t="shared" si="4"/>
        <v>2.9557176741007878E-3</v>
      </c>
      <c r="N218" s="79">
        <f>K218/'סכום נכסי הקרן'!$C$41</f>
        <v>8.5433401848429384E-4</v>
      </c>
    </row>
    <row r="219" spans="1:14">
      <c r="A219" s="75" t="s">
        <v>1545</v>
      </c>
      <c r="B219" s="54" t="s">
        <v>1546</v>
      </c>
      <c r="C219" s="76" t="s">
        <v>1460</v>
      </c>
      <c r="D219" s="76" t="s">
        <v>774</v>
      </c>
      <c r="E219" s="129" t="s">
        <v>3065</v>
      </c>
      <c r="F219" s="76" t="s">
        <v>2880</v>
      </c>
      <c r="G219" s="76" t="s">
        <v>131</v>
      </c>
      <c r="H219" s="78">
        <v>1922.9643189999999</v>
      </c>
      <c r="I219" s="86">
        <v>170</v>
      </c>
      <c r="J219" s="129" t="s">
        <v>3065</v>
      </c>
      <c r="K219" s="78">
        <v>11.856805774</v>
      </c>
      <c r="L219" s="79">
        <v>7.0492212262258038E-5</v>
      </c>
      <c r="M219" s="79">
        <f t="shared" si="4"/>
        <v>1.3184026439478661E-5</v>
      </c>
      <c r="N219" s="79">
        <f>K219/'סכום נכסי הקרן'!$C$41</f>
        <v>3.8107706925255208E-6</v>
      </c>
    </row>
    <row r="220" spans="1:14">
      <c r="A220" s="75" t="s">
        <v>1547</v>
      </c>
      <c r="B220" s="54" t="s">
        <v>1548</v>
      </c>
      <c r="C220" s="76" t="s">
        <v>1483</v>
      </c>
      <c r="D220" s="76" t="s">
        <v>774</v>
      </c>
      <c r="E220" s="129" t="s">
        <v>3065</v>
      </c>
      <c r="F220" s="76" t="s">
        <v>2890</v>
      </c>
      <c r="G220" s="76" t="s">
        <v>131</v>
      </c>
      <c r="H220" s="78">
        <v>7782.8258200000009</v>
      </c>
      <c r="I220" s="86">
        <v>7751</v>
      </c>
      <c r="J220" s="78">
        <v>28.228309248999999</v>
      </c>
      <c r="K220" s="78">
        <v>2216.20455915</v>
      </c>
      <c r="L220" s="79">
        <v>3.0599795409034371E-6</v>
      </c>
      <c r="M220" s="79">
        <f t="shared" si="4"/>
        <v>2.4642808577667735E-3</v>
      </c>
      <c r="N220" s="79">
        <f>K220/'סכום נכסי הקרן'!$C$41</f>
        <v>7.1228689611916576E-4</v>
      </c>
    </row>
    <row r="221" spans="1:14">
      <c r="A221" s="75" t="s">
        <v>1549</v>
      </c>
      <c r="B221" s="54" t="s">
        <v>1550</v>
      </c>
      <c r="C221" s="76" t="s">
        <v>1460</v>
      </c>
      <c r="D221" s="76" t="s">
        <v>774</v>
      </c>
      <c r="E221" s="129" t="s">
        <v>3065</v>
      </c>
      <c r="F221" s="76" t="s">
        <v>923</v>
      </c>
      <c r="G221" s="76" t="s">
        <v>131</v>
      </c>
      <c r="H221" s="78">
        <v>17224.213584000001</v>
      </c>
      <c r="I221" s="86">
        <v>14093</v>
      </c>
      <c r="J221" s="129" t="s">
        <v>3065</v>
      </c>
      <c r="K221" s="78">
        <v>8804.2103410030013</v>
      </c>
      <c r="L221" s="79">
        <v>3.008596259213974E-6</v>
      </c>
      <c r="M221" s="79">
        <f t="shared" si="4"/>
        <v>9.7897312418702195E-3</v>
      </c>
      <c r="N221" s="79">
        <f>K221/'סכום נכסי הקרן'!$C$41</f>
        <v>2.8296682409941921E-3</v>
      </c>
    </row>
    <row r="222" spans="1:14">
      <c r="A222" s="75" t="s">
        <v>1551</v>
      </c>
      <c r="B222" s="54" t="s">
        <v>1552</v>
      </c>
      <c r="C222" s="76" t="s">
        <v>1460</v>
      </c>
      <c r="D222" s="76" t="s">
        <v>774</v>
      </c>
      <c r="E222" s="129" t="s">
        <v>3065</v>
      </c>
      <c r="F222" s="76" t="s">
        <v>2890</v>
      </c>
      <c r="G222" s="76" t="s">
        <v>131</v>
      </c>
      <c r="H222" s="78">
        <v>22627.142383999995</v>
      </c>
      <c r="I222" s="86">
        <v>15194</v>
      </c>
      <c r="J222" s="129" t="s">
        <v>3065</v>
      </c>
      <c r="K222" s="78">
        <v>12469.509986143001</v>
      </c>
      <c r="L222" s="79">
        <v>2.1895757125640847E-6</v>
      </c>
      <c r="M222" s="79">
        <f t="shared" si="4"/>
        <v>1.3865315201936656E-2</v>
      </c>
      <c r="N222" s="79">
        <f>K222/'סכום נכסי הקרן'!$C$41</f>
        <v>4.0076934809498265E-3</v>
      </c>
    </row>
    <row r="223" spans="1:14">
      <c r="A223" s="75" t="s">
        <v>1553</v>
      </c>
      <c r="B223" s="54" t="s">
        <v>1554</v>
      </c>
      <c r="C223" s="76" t="s">
        <v>1483</v>
      </c>
      <c r="D223" s="76" t="s">
        <v>774</v>
      </c>
      <c r="E223" s="129" t="s">
        <v>3065</v>
      </c>
      <c r="F223" s="76" t="s">
        <v>2877</v>
      </c>
      <c r="G223" s="76" t="s">
        <v>131</v>
      </c>
      <c r="H223" s="78">
        <v>2467.7252600000002</v>
      </c>
      <c r="I223" s="86">
        <v>21588</v>
      </c>
      <c r="J223" s="78">
        <v>15.215747181000003</v>
      </c>
      <c r="K223" s="78">
        <v>1947.4366303310001</v>
      </c>
      <c r="L223" s="79">
        <v>5.2936720589205477E-6</v>
      </c>
      <c r="M223" s="79">
        <f t="shared" si="4"/>
        <v>2.1654277309487734E-3</v>
      </c>
      <c r="N223" s="79">
        <f>K223/'סכום נכסי הקרן'!$C$41</f>
        <v>6.259050352911712E-4</v>
      </c>
    </row>
    <row r="224" spans="1:14">
      <c r="A224" s="75" t="s">
        <v>1555</v>
      </c>
      <c r="B224" s="54" t="s">
        <v>1556</v>
      </c>
      <c r="C224" s="76" t="s">
        <v>1460</v>
      </c>
      <c r="D224" s="76" t="s">
        <v>774</v>
      </c>
      <c r="E224" s="129" t="s">
        <v>3065</v>
      </c>
      <c r="F224" s="76" t="s">
        <v>1468</v>
      </c>
      <c r="G224" s="76" t="s">
        <v>131</v>
      </c>
      <c r="H224" s="78">
        <v>2334.8477459999999</v>
      </c>
      <c r="I224" s="86">
        <v>16207</v>
      </c>
      <c r="J224" s="129" t="s">
        <v>3065</v>
      </c>
      <c r="K224" s="78">
        <v>1372.4886240020001</v>
      </c>
      <c r="L224" s="79">
        <v>2.8094575419394082E-6</v>
      </c>
      <c r="M224" s="79">
        <f t="shared" si="4"/>
        <v>1.5261215079026777E-3</v>
      </c>
      <c r="N224" s="79">
        <f>K224/'סכום נכסי הקרן'!$C$41</f>
        <v>4.4111707013372395E-4</v>
      </c>
    </row>
    <row r="225" spans="1:14">
      <c r="A225" s="75" t="s">
        <v>1557</v>
      </c>
      <c r="B225" s="54" t="s">
        <v>1558</v>
      </c>
      <c r="C225" s="76" t="s">
        <v>27</v>
      </c>
      <c r="D225" s="76" t="s">
        <v>774</v>
      </c>
      <c r="E225" s="129" t="s">
        <v>3065</v>
      </c>
      <c r="F225" s="76" t="s">
        <v>2877</v>
      </c>
      <c r="G225" s="76" t="s">
        <v>133</v>
      </c>
      <c r="H225" s="78">
        <v>472403.21312199993</v>
      </c>
      <c r="I225" s="86">
        <v>247.5</v>
      </c>
      <c r="J225" s="129" t="s">
        <v>3065</v>
      </c>
      <c r="K225" s="78">
        <v>4690.3545065670005</v>
      </c>
      <c r="L225" s="79">
        <v>3.0734895395096823E-4</v>
      </c>
      <c r="M225" s="79">
        <f t="shared" si="4"/>
        <v>5.2153808541510506E-3</v>
      </c>
      <c r="N225" s="79">
        <f>K225/'סכום נכסי הקרן'!$C$41</f>
        <v>1.507477294633175E-3</v>
      </c>
    </row>
    <row r="226" spans="1:14">
      <c r="A226" s="75" t="s">
        <v>1559</v>
      </c>
      <c r="B226" s="54" t="s">
        <v>1560</v>
      </c>
      <c r="C226" s="76" t="s">
        <v>27</v>
      </c>
      <c r="D226" s="76" t="s">
        <v>774</v>
      </c>
      <c r="E226" s="129" t="s">
        <v>3065</v>
      </c>
      <c r="F226" s="76" t="s">
        <v>1468</v>
      </c>
      <c r="G226" s="76" t="s">
        <v>133</v>
      </c>
      <c r="H226" s="78">
        <v>1442.6701519999999</v>
      </c>
      <c r="I226" s="86">
        <v>68170</v>
      </c>
      <c r="J226" s="129" t="s">
        <v>3065</v>
      </c>
      <c r="K226" s="78">
        <v>3945.2812020879996</v>
      </c>
      <c r="L226" s="79">
        <v>3.5785977645646862E-6</v>
      </c>
      <c r="M226" s="79">
        <f t="shared" si="4"/>
        <v>4.3869059400100741E-3</v>
      </c>
      <c r="N226" s="79">
        <f>K226/'סכום נכסי הקרן'!$C$41</f>
        <v>1.2680111545435868E-3</v>
      </c>
    </row>
    <row r="227" spans="1:14">
      <c r="A227" s="75" t="s">
        <v>1561</v>
      </c>
      <c r="B227" s="54" t="s">
        <v>1562</v>
      </c>
      <c r="C227" s="76" t="s">
        <v>1483</v>
      </c>
      <c r="D227" s="76" t="s">
        <v>774</v>
      </c>
      <c r="E227" s="129" t="s">
        <v>3065</v>
      </c>
      <c r="F227" s="76" t="s">
        <v>779</v>
      </c>
      <c r="G227" s="76" t="s">
        <v>131</v>
      </c>
      <c r="H227" s="78">
        <v>18792.67698</v>
      </c>
      <c r="I227" s="86">
        <v>3367</v>
      </c>
      <c r="J227" s="129" t="s">
        <v>3065</v>
      </c>
      <c r="K227" s="78">
        <v>2294.9821968159999</v>
      </c>
      <c r="L227" s="79">
        <v>2.3746921107202404E-6</v>
      </c>
      <c r="M227" s="79">
        <f t="shared" si="4"/>
        <v>2.5518766637220081E-3</v>
      </c>
      <c r="N227" s="79">
        <f>K227/'סכום נכסי הקרן'!$C$41</f>
        <v>7.3760598446100936E-4</v>
      </c>
    </row>
    <row r="228" spans="1:14">
      <c r="A228" s="75" t="s">
        <v>1563</v>
      </c>
      <c r="B228" s="54" t="s">
        <v>1564</v>
      </c>
      <c r="C228" s="76" t="s">
        <v>1483</v>
      </c>
      <c r="D228" s="76" t="s">
        <v>774</v>
      </c>
      <c r="E228" s="129" t="s">
        <v>3065</v>
      </c>
      <c r="F228" s="76" t="s">
        <v>2880</v>
      </c>
      <c r="G228" s="76" t="s">
        <v>131</v>
      </c>
      <c r="H228" s="78">
        <v>1.328775</v>
      </c>
      <c r="I228" s="86">
        <v>54262500</v>
      </c>
      <c r="J228" s="129" t="s">
        <v>3065</v>
      </c>
      <c r="K228" s="78">
        <v>2615.1635157119999</v>
      </c>
      <c r="L228" s="79">
        <v>2.3241465317302345E-6</v>
      </c>
      <c r="M228" s="79">
        <f t="shared" si="4"/>
        <v>2.9078982646668912E-3</v>
      </c>
      <c r="N228" s="79">
        <f>K228/'סכום נכסי הקרן'!$C$41</f>
        <v>8.4051207987994616E-4</v>
      </c>
    </row>
    <row r="229" spans="1:14">
      <c r="A229" s="75" t="s">
        <v>1565</v>
      </c>
      <c r="B229" s="54" t="s">
        <v>1566</v>
      </c>
      <c r="C229" s="76" t="s">
        <v>1460</v>
      </c>
      <c r="D229" s="76" t="s">
        <v>774</v>
      </c>
      <c r="E229" s="129" t="s">
        <v>3065</v>
      </c>
      <c r="F229" s="76" t="s">
        <v>2885</v>
      </c>
      <c r="G229" s="76" t="s">
        <v>131</v>
      </c>
      <c r="H229" s="78">
        <v>3530.7453719999994</v>
      </c>
      <c r="I229" s="86">
        <v>12138</v>
      </c>
      <c r="J229" s="129" t="s">
        <v>3065</v>
      </c>
      <c r="K229" s="78">
        <v>1554.3939142899999</v>
      </c>
      <c r="L229" s="79">
        <v>1.1684878996834107E-5</v>
      </c>
      <c r="M229" s="79">
        <f t="shared" si="4"/>
        <v>1.7283888134780952E-3</v>
      </c>
      <c r="N229" s="79">
        <f>K229/'סכום נכסי הקרן'!$C$41</f>
        <v>4.9958132789907652E-4</v>
      </c>
    </row>
    <row r="230" spans="1:14">
      <c r="A230" s="75" t="s">
        <v>1567</v>
      </c>
      <c r="B230" s="54" t="s">
        <v>1568</v>
      </c>
      <c r="C230" s="76" t="s">
        <v>1483</v>
      </c>
      <c r="D230" s="76" t="s">
        <v>774</v>
      </c>
      <c r="E230" s="129" t="s">
        <v>3065</v>
      </c>
      <c r="F230" s="76" t="s">
        <v>2877</v>
      </c>
      <c r="G230" s="76" t="s">
        <v>131</v>
      </c>
      <c r="H230" s="78">
        <v>2372.8127500000001</v>
      </c>
      <c r="I230" s="86">
        <v>13458</v>
      </c>
      <c r="J230" s="78">
        <v>10.49955405</v>
      </c>
      <c r="K230" s="78">
        <v>1168.7208524490002</v>
      </c>
      <c r="L230" s="79">
        <v>7.8350466781426408E-6</v>
      </c>
      <c r="M230" s="79">
        <f t="shared" si="4"/>
        <v>1.2995444905444782E-3</v>
      </c>
      <c r="N230" s="79">
        <f>K230/'סכום נכסי הקרן'!$C$41</f>
        <v>3.7562622321286356E-4</v>
      </c>
    </row>
    <row r="231" spans="1:14">
      <c r="A231" s="75" t="s">
        <v>1569</v>
      </c>
      <c r="B231" s="54" t="s">
        <v>1570</v>
      </c>
      <c r="C231" s="76" t="s">
        <v>1483</v>
      </c>
      <c r="D231" s="76" t="s">
        <v>774</v>
      </c>
      <c r="E231" s="129" t="s">
        <v>3065</v>
      </c>
      <c r="F231" s="76" t="s">
        <v>1571</v>
      </c>
      <c r="G231" s="76" t="s">
        <v>131</v>
      </c>
      <c r="H231" s="78">
        <v>854.21258999999986</v>
      </c>
      <c r="I231" s="86">
        <v>41223</v>
      </c>
      <c r="J231" s="129" t="s">
        <v>3065</v>
      </c>
      <c r="K231" s="78">
        <v>1277.1829670239999</v>
      </c>
      <c r="L231" s="79">
        <v>2.4489349683751741E-5</v>
      </c>
      <c r="M231" s="79">
        <f t="shared" si="4"/>
        <v>1.4201475782136918E-3</v>
      </c>
      <c r="N231" s="79">
        <f>K231/'סכום נכסי הקרן'!$C$41</f>
        <v>4.1048588570123001E-4</v>
      </c>
    </row>
    <row r="232" spans="1:14">
      <c r="A232" s="75" t="s">
        <v>1572</v>
      </c>
      <c r="B232" s="54" t="s">
        <v>1573</v>
      </c>
      <c r="C232" s="76" t="s">
        <v>1483</v>
      </c>
      <c r="D232" s="76" t="s">
        <v>774</v>
      </c>
      <c r="E232" s="129" t="s">
        <v>3065</v>
      </c>
      <c r="F232" s="76" t="s">
        <v>2885</v>
      </c>
      <c r="G232" s="76" t="s">
        <v>131</v>
      </c>
      <c r="H232" s="78">
        <v>6359.1381700000002</v>
      </c>
      <c r="I232" s="86">
        <v>5469</v>
      </c>
      <c r="J232" s="129" t="s">
        <v>3065</v>
      </c>
      <c r="K232" s="78">
        <v>1261.402653658</v>
      </c>
      <c r="L232" s="79">
        <v>2.1600738324979883E-5</v>
      </c>
      <c r="M232" s="79">
        <f t="shared" si="4"/>
        <v>1.4026008567267956E-3</v>
      </c>
      <c r="N232" s="79">
        <f>K232/'סכום נכסי הקרן'!$C$41</f>
        <v>4.054141018801702E-4</v>
      </c>
    </row>
    <row r="233" spans="1:14">
      <c r="A233" s="75" t="s">
        <v>1574</v>
      </c>
      <c r="B233" s="54" t="s">
        <v>1575</v>
      </c>
      <c r="C233" s="76" t="s">
        <v>27</v>
      </c>
      <c r="D233" s="76" t="s">
        <v>774</v>
      </c>
      <c r="E233" s="129" t="s">
        <v>3065</v>
      </c>
      <c r="F233" s="76" t="s">
        <v>2878</v>
      </c>
      <c r="G233" s="76" t="s">
        <v>133</v>
      </c>
      <c r="H233" s="78">
        <v>5789.6631099999995</v>
      </c>
      <c r="I233" s="86">
        <v>9702</v>
      </c>
      <c r="J233" s="129" t="s">
        <v>3065</v>
      </c>
      <c r="K233" s="78">
        <v>2253.3683318619996</v>
      </c>
      <c r="L233" s="79">
        <v>5.9078194999999992E-5</v>
      </c>
      <c r="M233" s="79">
        <f t="shared" si="4"/>
        <v>2.5056046486228402E-3</v>
      </c>
      <c r="N233" s="79">
        <f>K233/'סכום נכסי הקרן'!$C$41</f>
        <v>7.2423131172097335E-4</v>
      </c>
    </row>
    <row r="234" spans="1:14">
      <c r="A234" s="75" t="s">
        <v>1477</v>
      </c>
      <c r="B234" s="54" t="s">
        <v>1478</v>
      </c>
      <c r="C234" s="76" t="s">
        <v>121</v>
      </c>
      <c r="D234" s="76" t="s">
        <v>774</v>
      </c>
      <c r="E234" s="129" t="s">
        <v>3065</v>
      </c>
      <c r="F234" s="76" t="s">
        <v>126</v>
      </c>
      <c r="G234" s="76" t="s">
        <v>134</v>
      </c>
      <c r="H234" s="78">
        <v>114113.913489</v>
      </c>
      <c r="I234" s="86">
        <v>1044</v>
      </c>
      <c r="J234" s="129" t="s">
        <v>3065</v>
      </c>
      <c r="K234" s="78">
        <v>5505.105780816999</v>
      </c>
      <c r="L234" s="79">
        <v>6.2193872383782339E-4</v>
      </c>
      <c r="M234" s="79">
        <f t="shared" si="4"/>
        <v>6.1213333126846695E-3</v>
      </c>
      <c r="N234" s="79">
        <f>K234/'סכום נכסי הקרן'!$C$41</f>
        <v>1.7693378949322953E-3</v>
      </c>
    </row>
    <row r="235" spans="1:14">
      <c r="A235" s="75" t="s">
        <v>1576</v>
      </c>
      <c r="B235" s="54" t="s">
        <v>1577</v>
      </c>
      <c r="C235" s="76" t="s">
        <v>1460</v>
      </c>
      <c r="D235" s="76" t="s">
        <v>774</v>
      </c>
      <c r="E235" s="129" t="s">
        <v>3065</v>
      </c>
      <c r="F235" s="76" t="s">
        <v>2877</v>
      </c>
      <c r="G235" s="76" t="s">
        <v>131</v>
      </c>
      <c r="H235" s="78">
        <v>408.12379299999998</v>
      </c>
      <c r="I235" s="86">
        <v>80539</v>
      </c>
      <c r="J235" s="129" t="s">
        <v>3065</v>
      </c>
      <c r="K235" s="78">
        <v>1192.190626199</v>
      </c>
      <c r="L235" s="79">
        <v>4.347133664404911E-6</v>
      </c>
      <c r="M235" s="79">
        <f t="shared" si="4"/>
        <v>1.3256414110428387E-3</v>
      </c>
      <c r="N235" s="79">
        <f>K235/'סכום נכסי הקרן'!$C$41</f>
        <v>3.8316939526707964E-4</v>
      </c>
    </row>
    <row r="236" spans="1:14">
      <c r="A236" s="75" t="s">
        <v>1578</v>
      </c>
      <c r="B236" s="54" t="s">
        <v>1579</v>
      </c>
      <c r="C236" s="76" t="s">
        <v>1483</v>
      </c>
      <c r="D236" s="76" t="s">
        <v>774</v>
      </c>
      <c r="E236" s="129" t="s">
        <v>3065</v>
      </c>
      <c r="F236" s="76" t="s">
        <v>2880</v>
      </c>
      <c r="G236" s="76" t="s">
        <v>131</v>
      </c>
      <c r="H236" s="78">
        <v>3160.5865829999993</v>
      </c>
      <c r="I236" s="86">
        <v>38577</v>
      </c>
      <c r="J236" s="129" t="s">
        <v>3065</v>
      </c>
      <c r="K236" s="78">
        <v>4422.2541562659999</v>
      </c>
      <c r="L236" s="79">
        <v>9.6917074074175807E-6</v>
      </c>
      <c r="M236" s="79">
        <f t="shared" si="4"/>
        <v>4.9172700328915199E-3</v>
      </c>
      <c r="N236" s="79">
        <f>K236/'סכום נכסי הקרן'!$C$41</f>
        <v>1.4213099931645763E-3</v>
      </c>
    </row>
    <row r="237" spans="1:14">
      <c r="A237" s="75" t="s">
        <v>1580</v>
      </c>
      <c r="B237" s="54" t="s">
        <v>1581</v>
      </c>
      <c r="C237" s="76" t="s">
        <v>1483</v>
      </c>
      <c r="D237" s="76" t="s">
        <v>774</v>
      </c>
      <c r="E237" s="129" t="s">
        <v>3065</v>
      </c>
      <c r="F237" s="76" t="s">
        <v>2890</v>
      </c>
      <c r="G237" s="76" t="s">
        <v>131</v>
      </c>
      <c r="H237" s="78">
        <v>1547.0739129999999</v>
      </c>
      <c r="I237" s="86">
        <v>34655</v>
      </c>
      <c r="J237" s="129" t="s">
        <v>3065</v>
      </c>
      <c r="K237" s="78">
        <v>1944.5742110180001</v>
      </c>
      <c r="L237" s="79">
        <v>1.5544390878909248E-6</v>
      </c>
      <c r="M237" s="79">
        <f t="shared" si="4"/>
        <v>2.16224489970208E-3</v>
      </c>
      <c r="N237" s="79">
        <f>K237/'סכום נכסי הקרן'!$C$41</f>
        <v>6.2498505533741173E-4</v>
      </c>
    </row>
    <row r="238" spans="1:14">
      <c r="A238" s="75" t="s">
        <v>1582</v>
      </c>
      <c r="B238" s="54" t="s">
        <v>1583</v>
      </c>
      <c r="C238" s="76" t="s">
        <v>1483</v>
      </c>
      <c r="D238" s="76" t="s">
        <v>774</v>
      </c>
      <c r="E238" s="129" t="s">
        <v>3065</v>
      </c>
      <c r="F238" s="76" t="s">
        <v>779</v>
      </c>
      <c r="G238" s="76" t="s">
        <v>131</v>
      </c>
      <c r="H238" s="78">
        <v>4536.817978</v>
      </c>
      <c r="I238" s="86">
        <v>17010</v>
      </c>
      <c r="J238" s="129" t="s">
        <v>3065</v>
      </c>
      <c r="K238" s="78">
        <v>2799.0021009359998</v>
      </c>
      <c r="L238" s="79">
        <v>1.5692856757482458E-6</v>
      </c>
      <c r="M238" s="79">
        <f t="shared" si="4"/>
        <v>3.1123152732936503E-3</v>
      </c>
      <c r="N238" s="79">
        <f>K238/'סכום נכסי הקרן'!$C$41</f>
        <v>8.9959769754800311E-4</v>
      </c>
    </row>
    <row r="239" spans="1:14">
      <c r="A239" s="75" t="s">
        <v>1584</v>
      </c>
      <c r="B239" s="54" t="s">
        <v>1585</v>
      </c>
      <c r="C239" s="76" t="s">
        <v>27</v>
      </c>
      <c r="D239" s="76" t="s">
        <v>774</v>
      </c>
      <c r="E239" s="129" t="s">
        <v>3065</v>
      </c>
      <c r="F239" s="76" t="s">
        <v>2881</v>
      </c>
      <c r="G239" s="76" t="s">
        <v>133</v>
      </c>
      <c r="H239" s="78">
        <v>778.28258200000016</v>
      </c>
      <c r="I239" s="86">
        <v>73360</v>
      </c>
      <c r="J239" s="129" t="s">
        <v>3065</v>
      </c>
      <c r="K239" s="78">
        <v>2290.415406606</v>
      </c>
      <c r="L239" s="79">
        <v>1.5502142462758575E-6</v>
      </c>
      <c r="M239" s="79">
        <f t="shared" si="4"/>
        <v>2.5467986786373393E-3</v>
      </c>
      <c r="N239" s="79">
        <f>K239/'סכום נכסי הקרן'!$C$41</f>
        <v>7.3613822066164424E-4</v>
      </c>
    </row>
    <row r="240" spans="1:14">
      <c r="A240" s="75" t="s">
        <v>1586</v>
      </c>
      <c r="B240" s="54" t="s">
        <v>1587</v>
      </c>
      <c r="C240" s="76" t="s">
        <v>1483</v>
      </c>
      <c r="D240" s="76" t="s">
        <v>774</v>
      </c>
      <c r="E240" s="129" t="s">
        <v>3065</v>
      </c>
      <c r="F240" s="76" t="s">
        <v>2885</v>
      </c>
      <c r="G240" s="76" t="s">
        <v>131</v>
      </c>
      <c r="H240" s="78">
        <v>1803.3376900000001</v>
      </c>
      <c r="I240" s="86">
        <v>42651</v>
      </c>
      <c r="J240" s="129" t="s">
        <v>3065</v>
      </c>
      <c r="K240" s="78">
        <v>2789.6764314529996</v>
      </c>
      <c r="L240" s="79">
        <v>1.938159334619915E-6</v>
      </c>
      <c r="M240" s="79">
        <f t="shared" si="4"/>
        <v>3.1019457121004221E-3</v>
      </c>
      <c r="N240" s="79">
        <f>K240/'סכום נכסי הקרן'!$C$41</f>
        <v>8.9660043263269801E-4</v>
      </c>
    </row>
    <row r="241" spans="1:14">
      <c r="A241" s="75" t="s">
        <v>1588</v>
      </c>
      <c r="B241" s="54" t="s">
        <v>1589</v>
      </c>
      <c r="C241" s="76" t="s">
        <v>1460</v>
      </c>
      <c r="D241" s="76" t="s">
        <v>774</v>
      </c>
      <c r="E241" s="129" t="s">
        <v>3065</v>
      </c>
      <c r="F241" s="76" t="s">
        <v>923</v>
      </c>
      <c r="G241" s="76" t="s">
        <v>131</v>
      </c>
      <c r="H241" s="78">
        <v>5317.1696530000008</v>
      </c>
      <c r="I241" s="86">
        <v>35396</v>
      </c>
      <c r="J241" s="129" t="s">
        <v>3065</v>
      </c>
      <c r="K241" s="78">
        <v>6826.2510980239995</v>
      </c>
      <c r="L241" s="79">
        <v>2.3955455135597507E-6</v>
      </c>
      <c r="M241" s="79">
        <f t="shared" si="4"/>
        <v>7.5903642746867053E-3</v>
      </c>
      <c r="N241" s="79">
        <f>K241/'סכום נכסי הקרן'!$C$41</f>
        <v>2.1939532552024089E-3</v>
      </c>
    </row>
    <row r="242" spans="1:14">
      <c r="A242" s="75" t="s">
        <v>1590</v>
      </c>
      <c r="B242" s="54" t="s">
        <v>1591</v>
      </c>
      <c r="C242" s="76" t="s">
        <v>1460</v>
      </c>
      <c r="D242" s="76" t="s">
        <v>774</v>
      </c>
      <c r="E242" s="129" t="s">
        <v>3065</v>
      </c>
      <c r="F242" s="76" t="s">
        <v>2885</v>
      </c>
      <c r="G242" s="76" t="s">
        <v>131</v>
      </c>
      <c r="H242" s="78">
        <v>2847.3753000000002</v>
      </c>
      <c r="I242" s="86">
        <v>37604</v>
      </c>
      <c r="J242" s="129" t="s">
        <v>3065</v>
      </c>
      <c r="K242" s="78">
        <v>3883.5268573339999</v>
      </c>
      <c r="L242" s="79">
        <v>3.8311017210598249E-7</v>
      </c>
      <c r="M242" s="79">
        <f t="shared" si="4"/>
        <v>4.3182389710550162E-3</v>
      </c>
      <c r="N242" s="79">
        <f>K242/'סכום נכסי הקרן'!$C$41</f>
        <v>1.2481633429482664E-3</v>
      </c>
    </row>
    <row r="243" spans="1:14">
      <c r="A243" s="75" t="s">
        <v>1592</v>
      </c>
      <c r="B243" s="54" t="s">
        <v>1593</v>
      </c>
      <c r="C243" s="76" t="s">
        <v>1483</v>
      </c>
      <c r="D243" s="76" t="s">
        <v>774</v>
      </c>
      <c r="E243" s="129" t="s">
        <v>3065</v>
      </c>
      <c r="F243" s="76" t="s">
        <v>2880</v>
      </c>
      <c r="G243" s="76" t="s">
        <v>131</v>
      </c>
      <c r="H243" s="78">
        <v>8374.5104069999998</v>
      </c>
      <c r="I243" s="86">
        <v>9325</v>
      </c>
      <c r="J243" s="129" t="s">
        <v>3065</v>
      </c>
      <c r="K243" s="78">
        <v>2832.40806737</v>
      </c>
      <c r="L243" s="79">
        <v>5.1023282288668185E-6</v>
      </c>
      <c r="M243" s="79">
        <f t="shared" si="4"/>
        <v>3.1494606185997172E-3</v>
      </c>
      <c r="N243" s="79">
        <f>K243/'סכום נכסי הקרן'!$C$41</f>
        <v>9.1033435633019653E-4</v>
      </c>
    </row>
    <row r="244" spans="1:14">
      <c r="A244" s="75" t="s">
        <v>1594</v>
      </c>
      <c r="B244" s="54" t="s">
        <v>1595</v>
      </c>
      <c r="C244" s="76" t="s">
        <v>1460</v>
      </c>
      <c r="D244" s="76" t="s">
        <v>774</v>
      </c>
      <c r="E244" s="129" t="s">
        <v>3065</v>
      </c>
      <c r="F244" s="76" t="s">
        <v>923</v>
      </c>
      <c r="G244" s="76" t="s">
        <v>131</v>
      </c>
      <c r="H244" s="78">
        <v>1100.9851160000001</v>
      </c>
      <c r="I244" s="86">
        <v>48688</v>
      </c>
      <c r="J244" s="129" t="s">
        <v>3065</v>
      </c>
      <c r="K244" s="78">
        <v>1944.2447658999999</v>
      </c>
      <c r="L244" s="79">
        <v>2.5155043607931443E-6</v>
      </c>
      <c r="M244" s="79">
        <f t="shared" si="4"/>
        <v>2.1618785773359333E-3</v>
      </c>
      <c r="N244" s="79">
        <f>K244/'סכום נכסי הקרן'!$C$41</f>
        <v>6.2487917186218242E-4</v>
      </c>
    </row>
    <row r="245" spans="1:14">
      <c r="A245" s="75" t="s">
        <v>1596</v>
      </c>
      <c r="B245" s="54" t="s">
        <v>1597</v>
      </c>
      <c r="C245" s="76" t="s">
        <v>1460</v>
      </c>
      <c r="D245" s="76" t="s">
        <v>774</v>
      </c>
      <c r="E245" s="129" t="s">
        <v>3065</v>
      </c>
      <c r="F245" s="76" t="s">
        <v>1468</v>
      </c>
      <c r="G245" s="76" t="s">
        <v>131</v>
      </c>
      <c r="H245" s="78">
        <v>1006.072606</v>
      </c>
      <c r="I245" s="86">
        <v>49522</v>
      </c>
      <c r="J245" s="129" t="s">
        <v>3065</v>
      </c>
      <c r="K245" s="78">
        <v>1807.070329846</v>
      </c>
      <c r="L245" s="79">
        <v>4.0731684453441295E-7</v>
      </c>
      <c r="M245" s="79">
        <f t="shared" si="4"/>
        <v>2.0093491839876612E-3</v>
      </c>
      <c r="N245" s="79">
        <f>K245/'סכום נכסי הקרן'!$C$41</f>
        <v>5.8079138543452738E-4</v>
      </c>
    </row>
    <row r="246" spans="1:14">
      <c r="A246" s="75" t="s">
        <v>1510</v>
      </c>
      <c r="B246" s="54" t="s">
        <v>1511</v>
      </c>
      <c r="C246" s="76" t="s">
        <v>1483</v>
      </c>
      <c r="D246" s="76" t="s">
        <v>774</v>
      </c>
      <c r="E246" s="129" t="s">
        <v>3065</v>
      </c>
      <c r="F246" s="76" t="s">
        <v>624</v>
      </c>
      <c r="G246" s="76" t="s">
        <v>131</v>
      </c>
      <c r="H246" s="78">
        <v>21693.255131000002</v>
      </c>
      <c r="I246" s="86">
        <v>7579</v>
      </c>
      <c r="J246" s="129" t="s">
        <v>3065</v>
      </c>
      <c r="K246" s="78">
        <v>5963.2660616470012</v>
      </c>
      <c r="L246" s="79">
        <v>3.5943310563484341E-4</v>
      </c>
      <c r="M246" s="79">
        <f t="shared" si="4"/>
        <v>6.6307788894374997E-3</v>
      </c>
      <c r="N246" s="79">
        <f>K246/'סכום נכסי הקרן'!$C$41</f>
        <v>1.9165903509432388E-3</v>
      </c>
    </row>
    <row r="247" spans="1:14">
      <c r="A247" s="75" t="s">
        <v>1598</v>
      </c>
      <c r="B247" s="54" t="s">
        <v>1599</v>
      </c>
      <c r="C247" s="76" t="s">
        <v>1460</v>
      </c>
      <c r="D247" s="76" t="s">
        <v>774</v>
      </c>
      <c r="E247" s="129" t="s">
        <v>3065</v>
      </c>
      <c r="F247" s="76" t="s">
        <v>2885</v>
      </c>
      <c r="G247" s="76" t="s">
        <v>131</v>
      </c>
      <c r="H247" s="78">
        <v>4481.7088320000003</v>
      </c>
      <c r="I247" s="86">
        <v>29488</v>
      </c>
      <c r="J247" s="129" t="s">
        <v>3065</v>
      </c>
      <c r="K247" s="78">
        <v>4793.320971479</v>
      </c>
      <c r="L247" s="79">
        <v>1.4214109838249288E-5</v>
      </c>
      <c r="M247" s="79">
        <f t="shared" si="4"/>
        <v>5.3298731231191604E-3</v>
      </c>
      <c r="N247" s="79">
        <f>K247/'סכום נכסי הקרן'!$C$41</f>
        <v>1.5405706584175453E-3</v>
      </c>
    </row>
    <row r="248" spans="1:14">
      <c r="A248" s="75" t="s">
        <v>1600</v>
      </c>
      <c r="B248" s="54" t="s">
        <v>1601</v>
      </c>
      <c r="C248" s="76" t="s">
        <v>1460</v>
      </c>
      <c r="D248" s="76" t="s">
        <v>774</v>
      </c>
      <c r="E248" s="129" t="s">
        <v>3065</v>
      </c>
      <c r="F248" s="76" t="s">
        <v>2880</v>
      </c>
      <c r="G248" s="76" t="s">
        <v>131</v>
      </c>
      <c r="H248" s="78">
        <v>49796.764799999997</v>
      </c>
      <c r="I248" s="86">
        <v>521</v>
      </c>
      <c r="J248" s="129" t="s">
        <v>3065</v>
      </c>
      <c r="K248" s="78">
        <v>940.99303149299999</v>
      </c>
      <c r="L248" s="79">
        <v>1.3763294413100097E-4</v>
      </c>
      <c r="M248" s="79">
        <f t="shared" si="4"/>
        <v>1.0463253968259604E-3</v>
      </c>
      <c r="N248" s="79">
        <f>K248/'סכום נכסי הקרן'!$C$41</f>
        <v>3.0243462991926288E-4</v>
      </c>
    </row>
    <row r="249" spans="1:14">
      <c r="A249" s="75" t="s">
        <v>1602</v>
      </c>
      <c r="B249" s="54" t="s">
        <v>1603</v>
      </c>
      <c r="C249" s="76" t="s">
        <v>1483</v>
      </c>
      <c r="D249" s="76" t="s">
        <v>774</v>
      </c>
      <c r="E249" s="129" t="s">
        <v>3065</v>
      </c>
      <c r="F249" s="76" t="s">
        <v>2877</v>
      </c>
      <c r="G249" s="76" t="s">
        <v>131</v>
      </c>
      <c r="H249" s="78">
        <v>5846.6106159999999</v>
      </c>
      <c r="I249" s="86">
        <v>13330</v>
      </c>
      <c r="J249" s="129" t="s">
        <v>3065</v>
      </c>
      <c r="K249" s="78">
        <v>2826.7140386739998</v>
      </c>
      <c r="L249" s="79">
        <v>6.3284458241598856E-6</v>
      </c>
      <c r="M249" s="79">
        <f t="shared" si="4"/>
        <v>3.1431292148214893E-3</v>
      </c>
      <c r="N249" s="79">
        <f>K249/'סכום נכסי הקרן'!$C$41</f>
        <v>9.0850429871681309E-4</v>
      </c>
    </row>
    <row r="250" spans="1:14">
      <c r="A250" s="75" t="s">
        <v>1604</v>
      </c>
      <c r="B250" s="54" t="s">
        <v>1605</v>
      </c>
      <c r="C250" s="76" t="s">
        <v>27</v>
      </c>
      <c r="D250" s="76" t="s">
        <v>774</v>
      </c>
      <c r="E250" s="129" t="s">
        <v>3065</v>
      </c>
      <c r="F250" s="76" t="s">
        <v>2881</v>
      </c>
      <c r="G250" s="76" t="s">
        <v>133</v>
      </c>
      <c r="H250" s="78">
        <v>6264.2256600000001</v>
      </c>
      <c r="I250" s="86">
        <v>5052</v>
      </c>
      <c r="J250" s="129" t="s">
        <v>3065</v>
      </c>
      <c r="K250" s="78">
        <v>1269.545758065</v>
      </c>
      <c r="L250" s="79">
        <v>4.1533171635616036E-5</v>
      </c>
      <c r="M250" s="79">
        <f t="shared" si="4"/>
        <v>1.411655479518774E-3</v>
      </c>
      <c r="N250" s="79">
        <f>K250/'סכום נכסי הקרן'!$C$41</f>
        <v>4.0803129104661655E-4</v>
      </c>
    </row>
    <row r="251" spans="1:14">
      <c r="A251" s="75" t="s">
        <v>1606</v>
      </c>
      <c r="B251" s="54" t="s">
        <v>1607</v>
      </c>
      <c r="C251" s="76" t="s">
        <v>1483</v>
      </c>
      <c r="D251" s="76" t="s">
        <v>774</v>
      </c>
      <c r="E251" s="129" t="s">
        <v>3065</v>
      </c>
      <c r="F251" s="76" t="s">
        <v>2889</v>
      </c>
      <c r="G251" s="76" t="s">
        <v>131</v>
      </c>
      <c r="H251" s="78">
        <v>14711.439050000001</v>
      </c>
      <c r="I251" s="86">
        <v>3566</v>
      </c>
      <c r="J251" s="129" t="s">
        <v>3065</v>
      </c>
      <c r="K251" s="78">
        <v>1902.760167229</v>
      </c>
      <c r="L251" s="79">
        <v>4.6559191546918503E-5</v>
      </c>
      <c r="M251" s="79">
        <f t="shared" si="4"/>
        <v>2.1157502982585312E-3</v>
      </c>
      <c r="N251" s="79">
        <f>K251/'סכום נכסי הקרן'!$C$41</f>
        <v>6.1154604523264015E-4</v>
      </c>
    </row>
    <row r="252" spans="1:14">
      <c r="A252" s="75" t="s">
        <v>1608</v>
      </c>
      <c r="B252" s="54" t="s">
        <v>1609</v>
      </c>
      <c r="C252" s="76" t="s">
        <v>27</v>
      </c>
      <c r="D252" s="76" t="s">
        <v>774</v>
      </c>
      <c r="E252" s="129" t="s">
        <v>3065</v>
      </c>
      <c r="F252" s="76" t="s">
        <v>2889</v>
      </c>
      <c r="G252" s="76" t="s">
        <v>131</v>
      </c>
      <c r="H252" s="78">
        <v>694.75957300000005</v>
      </c>
      <c r="I252" s="86">
        <v>149800</v>
      </c>
      <c r="J252" s="129" t="s">
        <v>3065</v>
      </c>
      <c r="K252" s="78">
        <v>3774.799672051</v>
      </c>
      <c r="L252" s="79">
        <v>2.9094844208353956E-6</v>
      </c>
      <c r="M252" s="79">
        <f t="shared" si="4"/>
        <v>4.1973411413372928E-3</v>
      </c>
      <c r="N252" s="79">
        <f>K252/'סכום נכסי הקרן'!$C$41</f>
        <v>1.2132184868837593E-3</v>
      </c>
    </row>
    <row r="253" spans="1:14">
      <c r="A253" s="75" t="s">
        <v>1610</v>
      </c>
      <c r="B253" s="54" t="s">
        <v>1611</v>
      </c>
      <c r="C253" s="76" t="s">
        <v>1483</v>
      </c>
      <c r="D253" s="76" t="s">
        <v>774</v>
      </c>
      <c r="E253" s="129" t="s">
        <v>3065</v>
      </c>
      <c r="F253" s="76" t="s">
        <v>2885</v>
      </c>
      <c r="G253" s="76" t="s">
        <v>131</v>
      </c>
      <c r="H253" s="78">
        <v>10374.325999999999</v>
      </c>
      <c r="I253" s="86">
        <v>2744</v>
      </c>
      <c r="J253" s="129" t="s">
        <v>3065</v>
      </c>
      <c r="K253" s="78">
        <v>1032.503550231</v>
      </c>
      <c r="L253" s="79">
        <v>4.1705869548436952E-5</v>
      </c>
      <c r="M253" s="79">
        <f t="shared" si="4"/>
        <v>1.1480793701581205E-3</v>
      </c>
      <c r="N253" s="79">
        <f>K253/'סכום נכסי הקרן'!$C$41</f>
        <v>3.3184605906059827E-4</v>
      </c>
    </row>
    <row r="254" spans="1:14">
      <c r="A254" s="75" t="s">
        <v>1612</v>
      </c>
      <c r="B254" s="54" t="s">
        <v>1613</v>
      </c>
      <c r="C254" s="76" t="s">
        <v>1460</v>
      </c>
      <c r="D254" s="76" t="s">
        <v>774</v>
      </c>
      <c r="E254" s="129" t="s">
        <v>3065</v>
      </c>
      <c r="F254" s="76" t="s">
        <v>1468</v>
      </c>
      <c r="G254" s="76" t="s">
        <v>131</v>
      </c>
      <c r="H254" s="78">
        <v>10469.105842000001</v>
      </c>
      <c r="I254" s="86">
        <v>9360</v>
      </c>
      <c r="J254" s="129" t="s">
        <v>3065</v>
      </c>
      <c r="K254" s="78">
        <v>3554.127428927</v>
      </c>
      <c r="L254" s="79">
        <v>1.8427881294382842E-4</v>
      </c>
      <c r="M254" s="79">
        <f t="shared" si="4"/>
        <v>3.9519674088784552E-3</v>
      </c>
      <c r="N254" s="79">
        <f>K254/'סכום נכסי הקרן'!$C$41</f>
        <v>1.1422945523283979E-3</v>
      </c>
    </row>
    <row r="255" spans="1:14">
      <c r="A255" s="75" t="s">
        <v>1614</v>
      </c>
      <c r="B255" s="54" t="s">
        <v>1615</v>
      </c>
      <c r="C255" s="76" t="s">
        <v>1483</v>
      </c>
      <c r="D255" s="76" t="s">
        <v>774</v>
      </c>
      <c r="E255" s="129" t="s">
        <v>3065</v>
      </c>
      <c r="F255" s="76" t="s">
        <v>1468</v>
      </c>
      <c r="G255" s="76" t="s">
        <v>131</v>
      </c>
      <c r="H255" s="78">
        <v>13572.48893</v>
      </c>
      <c r="I255" s="86">
        <v>10400</v>
      </c>
      <c r="J255" s="78">
        <v>18.615200457</v>
      </c>
      <c r="K255" s="78">
        <v>5138.266604765</v>
      </c>
      <c r="L255" s="79">
        <v>2.616931161270124E-6</v>
      </c>
      <c r="M255" s="79">
        <f t="shared" si="4"/>
        <v>5.7134310927873357E-3</v>
      </c>
      <c r="N255" s="79">
        <f>K255/'סכום נכסי הקרן'!$C$41</f>
        <v>1.65143599052271E-3</v>
      </c>
    </row>
    <row r="256" spans="1:14">
      <c r="A256" s="75" t="s">
        <v>1616</v>
      </c>
      <c r="B256" s="54" t="s">
        <v>1617</v>
      </c>
      <c r="C256" s="76" t="s">
        <v>1460</v>
      </c>
      <c r="D256" s="76" t="s">
        <v>774</v>
      </c>
      <c r="E256" s="129" t="s">
        <v>3065</v>
      </c>
      <c r="F256" s="76" t="s">
        <v>2887</v>
      </c>
      <c r="G256" s="76" t="s">
        <v>131</v>
      </c>
      <c r="H256" s="78">
        <v>25935.814999999999</v>
      </c>
      <c r="I256" s="86">
        <v>254</v>
      </c>
      <c r="J256" s="129" t="s">
        <v>3065</v>
      </c>
      <c r="K256" s="78">
        <v>238.935770553</v>
      </c>
      <c r="L256" s="79">
        <v>1.5521596726949711E-4</v>
      </c>
      <c r="M256" s="79">
        <f t="shared" si="4"/>
        <v>2.6568163267173367E-4</v>
      </c>
      <c r="N256" s="79">
        <f>K256/'סכום נכסי הקרן'!$C$41</f>
        <v>7.6793821976574352E-5</v>
      </c>
    </row>
    <row r="257" spans="1:14">
      <c r="A257" s="75" t="s">
        <v>1618</v>
      </c>
      <c r="B257" s="54" t="s">
        <v>1619</v>
      </c>
      <c r="C257" s="76" t="s">
        <v>1483</v>
      </c>
      <c r="D257" s="76" t="s">
        <v>774</v>
      </c>
      <c r="E257" s="129" t="s">
        <v>3065</v>
      </c>
      <c r="F257" s="76" t="s">
        <v>2885</v>
      </c>
      <c r="G257" s="76" t="s">
        <v>131</v>
      </c>
      <c r="H257" s="78">
        <v>2942.2878099999998</v>
      </c>
      <c r="I257" s="86">
        <v>26035</v>
      </c>
      <c r="J257" s="129" t="s">
        <v>3065</v>
      </c>
      <c r="K257" s="78">
        <v>2778.3713378470002</v>
      </c>
      <c r="L257" s="79">
        <v>1.8592371832477004E-6</v>
      </c>
      <c r="M257" s="79">
        <f t="shared" si="4"/>
        <v>3.0893751550850486E-3</v>
      </c>
      <c r="N257" s="79">
        <f>K257/'סכום נכסי הקרן'!$C$41</f>
        <v>8.9296698191998838E-4</v>
      </c>
    </row>
    <row r="258" spans="1:14">
      <c r="A258" s="132" t="s">
        <v>3065</v>
      </c>
      <c r="B258" s="132" t="s">
        <v>3065</v>
      </c>
      <c r="C258" s="132" t="s">
        <v>3065</v>
      </c>
      <c r="D258" s="133" t="s">
        <v>3065</v>
      </c>
      <c r="E258" s="133" t="s">
        <v>3065</v>
      </c>
      <c r="F258" s="133" t="s">
        <v>3065</v>
      </c>
      <c r="G258" s="133" t="s">
        <v>3065</v>
      </c>
      <c r="H258" s="133" t="s">
        <v>3065</v>
      </c>
      <c r="I258" s="133" t="s">
        <v>3065</v>
      </c>
      <c r="J258" s="133" t="s">
        <v>3065</v>
      </c>
      <c r="K258" s="133" t="s">
        <v>3065</v>
      </c>
      <c r="L258" s="133" t="s">
        <v>3065</v>
      </c>
      <c r="M258" s="133" t="s">
        <v>3065</v>
      </c>
      <c r="N258" s="133" t="s">
        <v>3065</v>
      </c>
    </row>
    <row r="259" spans="1:14">
      <c r="A259" s="132" t="s">
        <v>3065</v>
      </c>
      <c r="B259" s="132" t="s">
        <v>3065</v>
      </c>
      <c r="C259" s="132" t="s">
        <v>3065</v>
      </c>
      <c r="D259" s="133" t="s">
        <v>3065</v>
      </c>
      <c r="E259" s="133" t="s">
        <v>3065</v>
      </c>
      <c r="F259" s="133" t="s">
        <v>3065</v>
      </c>
      <c r="G259" s="133" t="s">
        <v>3065</v>
      </c>
      <c r="H259" s="133" t="s">
        <v>3065</v>
      </c>
      <c r="I259" s="133" t="s">
        <v>3065</v>
      </c>
      <c r="J259" s="133" t="s">
        <v>3065</v>
      </c>
      <c r="K259" s="133" t="s">
        <v>3065</v>
      </c>
      <c r="L259" s="133" t="s">
        <v>3065</v>
      </c>
      <c r="M259" s="133" t="s">
        <v>3065</v>
      </c>
      <c r="N259" s="133" t="s">
        <v>3065</v>
      </c>
    </row>
    <row r="260" spans="1:14">
      <c r="A260" s="132" t="s">
        <v>3065</v>
      </c>
      <c r="B260" s="132" t="s">
        <v>3065</v>
      </c>
      <c r="C260" s="132" t="s">
        <v>3065</v>
      </c>
      <c r="D260" s="133" t="s">
        <v>3065</v>
      </c>
      <c r="E260" s="133" t="s">
        <v>3065</v>
      </c>
      <c r="F260" s="133" t="s">
        <v>3065</v>
      </c>
      <c r="G260" s="133" t="s">
        <v>3065</v>
      </c>
      <c r="H260" s="133" t="s">
        <v>3065</v>
      </c>
      <c r="I260" s="133" t="s">
        <v>3065</v>
      </c>
      <c r="J260" s="133" t="s">
        <v>3065</v>
      </c>
      <c r="K260" s="133" t="s">
        <v>3065</v>
      </c>
      <c r="L260" s="133" t="s">
        <v>3065</v>
      </c>
      <c r="M260" s="133" t="s">
        <v>3065</v>
      </c>
      <c r="N260" s="133" t="s">
        <v>3065</v>
      </c>
    </row>
    <row r="261" spans="1:14">
      <c r="A261" s="90" t="s">
        <v>208</v>
      </c>
      <c r="B261" s="132" t="s">
        <v>3065</v>
      </c>
      <c r="C261" s="132" t="s">
        <v>3065</v>
      </c>
      <c r="D261" s="133" t="s">
        <v>3065</v>
      </c>
      <c r="E261" s="133" t="s">
        <v>3065</v>
      </c>
      <c r="F261" s="133" t="s">
        <v>3065</v>
      </c>
      <c r="G261" s="133" t="s">
        <v>3065</v>
      </c>
      <c r="H261" s="133" t="s">
        <v>3065</v>
      </c>
      <c r="I261" s="133" t="s">
        <v>3065</v>
      </c>
      <c r="J261" s="133" t="s">
        <v>3065</v>
      </c>
      <c r="K261" s="133" t="s">
        <v>3065</v>
      </c>
      <c r="L261" s="133" t="s">
        <v>3065</v>
      </c>
      <c r="M261" s="133" t="s">
        <v>3065</v>
      </c>
      <c r="N261" s="133" t="s">
        <v>3065</v>
      </c>
    </row>
    <row r="262" spans="1:14">
      <c r="A262" s="90" t="s">
        <v>112</v>
      </c>
      <c r="B262" s="132" t="s">
        <v>3065</v>
      </c>
      <c r="C262" s="132" t="s">
        <v>3065</v>
      </c>
      <c r="D262" s="133" t="s">
        <v>3065</v>
      </c>
      <c r="E262" s="133" t="s">
        <v>3065</v>
      </c>
      <c r="F262" s="133" t="s">
        <v>3065</v>
      </c>
      <c r="G262" s="133" t="s">
        <v>3065</v>
      </c>
      <c r="H262" s="133" t="s">
        <v>3065</v>
      </c>
      <c r="I262" s="133" t="s">
        <v>3065</v>
      </c>
      <c r="J262" s="133" t="s">
        <v>3065</v>
      </c>
      <c r="K262" s="133" t="s">
        <v>3065</v>
      </c>
      <c r="L262" s="133" t="s">
        <v>3065</v>
      </c>
      <c r="M262" s="133" t="s">
        <v>3065</v>
      </c>
      <c r="N262" s="133" t="s">
        <v>3065</v>
      </c>
    </row>
    <row r="263" spans="1:14">
      <c r="A263" s="90" t="s">
        <v>191</v>
      </c>
      <c r="B263" s="132" t="s">
        <v>3065</v>
      </c>
      <c r="C263" s="132" t="s">
        <v>3065</v>
      </c>
      <c r="D263" s="133" t="s">
        <v>3065</v>
      </c>
      <c r="E263" s="133" t="s">
        <v>3065</v>
      </c>
      <c r="F263" s="133" t="s">
        <v>3065</v>
      </c>
      <c r="G263" s="133" t="s">
        <v>3065</v>
      </c>
      <c r="H263" s="133" t="s">
        <v>3065</v>
      </c>
      <c r="I263" s="133" t="s">
        <v>3065</v>
      </c>
      <c r="J263" s="133" t="s">
        <v>3065</v>
      </c>
      <c r="K263" s="133" t="s">
        <v>3065</v>
      </c>
      <c r="L263" s="133" t="s">
        <v>3065</v>
      </c>
      <c r="M263" s="133" t="s">
        <v>3065</v>
      </c>
      <c r="N263" s="133" t="s">
        <v>3065</v>
      </c>
    </row>
    <row r="264" spans="1:14">
      <c r="A264" s="90" t="s">
        <v>199</v>
      </c>
      <c r="B264" s="132" t="s">
        <v>3065</v>
      </c>
      <c r="C264" s="132" t="s">
        <v>3065</v>
      </c>
      <c r="D264" s="133" t="s">
        <v>3065</v>
      </c>
      <c r="E264" s="133" t="s">
        <v>3065</v>
      </c>
      <c r="F264" s="133" t="s">
        <v>3065</v>
      </c>
      <c r="G264" s="133" t="s">
        <v>3065</v>
      </c>
      <c r="H264" s="133" t="s">
        <v>3065</v>
      </c>
      <c r="I264" s="133" t="s">
        <v>3065</v>
      </c>
      <c r="J264" s="133" t="s">
        <v>3065</v>
      </c>
      <c r="K264" s="133" t="s">
        <v>3065</v>
      </c>
      <c r="L264" s="133" t="s">
        <v>3065</v>
      </c>
      <c r="M264" s="133" t="s">
        <v>3065</v>
      </c>
      <c r="N264" s="133" t="s">
        <v>3065</v>
      </c>
    </row>
    <row r="265" spans="1:14">
      <c r="A265" s="90" t="s">
        <v>205</v>
      </c>
      <c r="B265" s="132" t="s">
        <v>3065</v>
      </c>
      <c r="C265" s="132" t="s">
        <v>3065</v>
      </c>
      <c r="D265" s="133" t="s">
        <v>3065</v>
      </c>
      <c r="E265" s="133" t="s">
        <v>3065</v>
      </c>
      <c r="F265" s="133" t="s">
        <v>3065</v>
      </c>
      <c r="G265" s="133" t="s">
        <v>3065</v>
      </c>
      <c r="H265" s="133" t="s">
        <v>3065</v>
      </c>
      <c r="I265" s="133" t="s">
        <v>3065</v>
      </c>
      <c r="J265" s="133" t="s">
        <v>3065</v>
      </c>
      <c r="K265" s="133" t="s">
        <v>3065</v>
      </c>
      <c r="L265" s="133" t="s">
        <v>3065</v>
      </c>
      <c r="M265" s="133" t="s">
        <v>3065</v>
      </c>
      <c r="N265" s="133" t="s">
        <v>3065</v>
      </c>
    </row>
    <row r="266" spans="1:14" hidden="1">
      <c r="D266" s="1"/>
      <c r="E266" s="1"/>
      <c r="F266" s="1"/>
    </row>
    <row r="267" spans="1:14" hidden="1">
      <c r="D267" s="1"/>
      <c r="E267" s="1"/>
      <c r="F267" s="1"/>
    </row>
    <row r="268" spans="1:14" hidden="1">
      <c r="D268" s="1"/>
      <c r="E268" s="1"/>
      <c r="F268" s="1"/>
    </row>
    <row r="269" spans="1:14" hidden="1">
      <c r="D269" s="1"/>
      <c r="E269" s="1"/>
      <c r="F269" s="1"/>
    </row>
    <row r="270" spans="1:14" hidden="1">
      <c r="D270" s="1"/>
      <c r="E270" s="1"/>
      <c r="F270" s="1"/>
    </row>
    <row r="271" spans="1:14" hidden="1">
      <c r="A271" s="31"/>
      <c r="D271" s="1"/>
      <c r="E271" s="1"/>
      <c r="F271" s="1"/>
    </row>
    <row r="272" spans="1:14" hidden="1">
      <c r="A272" s="31"/>
      <c r="D272" s="1"/>
      <c r="E272" s="1"/>
      <c r="F272" s="1"/>
    </row>
    <row r="273" spans="1:6" hidden="1">
      <c r="A273" s="3"/>
      <c r="D273" s="1"/>
      <c r="E273" s="1"/>
      <c r="F273" s="1"/>
    </row>
    <row r="274" spans="1:6" hidden="1">
      <c r="D274" s="1"/>
      <c r="E274" s="1"/>
      <c r="F274" s="1"/>
    </row>
    <row r="275" spans="1:6" hidden="1">
      <c r="D275" s="1"/>
      <c r="E275" s="1"/>
      <c r="F275" s="1"/>
    </row>
    <row r="276" spans="1:6" hidden="1">
      <c r="D276" s="1"/>
      <c r="E276" s="1"/>
      <c r="F276" s="1"/>
    </row>
    <row r="277" spans="1:6" hidden="1">
      <c r="D277" s="1"/>
      <c r="E277" s="1"/>
      <c r="F277" s="1"/>
    </row>
    <row r="278" spans="1:6" hidden="1">
      <c r="D278" s="1"/>
      <c r="E278" s="1"/>
      <c r="F278" s="1"/>
    </row>
    <row r="279" spans="1:6" hidden="1">
      <c r="D279" s="1"/>
      <c r="E279" s="1"/>
      <c r="F279" s="1"/>
    </row>
    <row r="280" spans="1:6" hidden="1">
      <c r="D280" s="1"/>
      <c r="E280" s="1"/>
      <c r="F280" s="1"/>
    </row>
    <row r="281" spans="1:6" hidden="1">
      <c r="D281" s="1"/>
      <c r="E281" s="1"/>
      <c r="F281" s="1"/>
    </row>
    <row r="282" spans="1:6" hidden="1">
      <c r="D282" s="1"/>
      <c r="E282" s="1"/>
      <c r="F282" s="1"/>
    </row>
    <row r="283" spans="1:6" hidden="1">
      <c r="D283" s="1"/>
      <c r="E283" s="1"/>
      <c r="F283" s="1"/>
    </row>
    <row r="284" spans="1:6" hidden="1">
      <c r="D284" s="1"/>
      <c r="E284" s="1"/>
      <c r="F284" s="1"/>
    </row>
    <row r="285" spans="1:6" hidden="1">
      <c r="D285" s="1"/>
      <c r="E285" s="1"/>
      <c r="F285" s="1"/>
    </row>
    <row r="286" spans="1:6" hidden="1">
      <c r="D286" s="1"/>
      <c r="E286" s="1"/>
      <c r="F286" s="1"/>
    </row>
    <row r="287" spans="1:6" hidden="1">
      <c r="D287" s="1"/>
      <c r="E287" s="1"/>
      <c r="F287" s="1"/>
    </row>
    <row r="288" spans="1:6" hidden="1">
      <c r="D288" s="1"/>
      <c r="E288" s="1"/>
      <c r="F288" s="1"/>
    </row>
    <row r="289" spans="1:6" hidden="1">
      <c r="D289" s="1"/>
      <c r="E289" s="1"/>
      <c r="F289" s="1"/>
    </row>
    <row r="290" spans="1:6" hidden="1">
      <c r="D290" s="1"/>
      <c r="E290" s="1"/>
      <c r="F290" s="1"/>
    </row>
    <row r="291" spans="1:6" hidden="1">
      <c r="D291" s="1"/>
      <c r="E291" s="1"/>
      <c r="F291" s="1"/>
    </row>
    <row r="292" spans="1:6" hidden="1">
      <c r="A292" s="31"/>
      <c r="D292" s="1"/>
      <c r="E292" s="1"/>
      <c r="F292" s="1"/>
    </row>
    <row r="293" spans="1:6" hidden="1">
      <c r="A293" s="31"/>
      <c r="D293" s="1"/>
      <c r="E293" s="1"/>
      <c r="F293" s="1"/>
    </row>
    <row r="294" spans="1:6" hidden="1">
      <c r="A294" s="3"/>
      <c r="D294" s="1"/>
      <c r="E294" s="1"/>
      <c r="F294" s="1"/>
    </row>
    <row r="295" spans="1:6" hidden="1">
      <c r="D295" s="1"/>
      <c r="E295" s="1"/>
      <c r="F295" s="1"/>
    </row>
    <row r="296" spans="1:6" hidden="1">
      <c r="D296" s="1"/>
      <c r="E296" s="1"/>
      <c r="F296" s="1"/>
    </row>
    <row r="297" spans="1:6" hidden="1">
      <c r="D297" s="1"/>
      <c r="E297" s="1"/>
      <c r="F297" s="1"/>
    </row>
    <row r="298" spans="1:6" hidden="1">
      <c r="D298" s="1"/>
      <c r="E298" s="1"/>
      <c r="F298" s="1"/>
    </row>
    <row r="299" spans="1:6" hidden="1">
      <c r="D299" s="1"/>
      <c r="E299" s="1"/>
      <c r="F299" s="1"/>
    </row>
    <row r="300" spans="1:6" hidden="1">
      <c r="D300" s="1"/>
      <c r="E300" s="1"/>
      <c r="F300" s="1"/>
    </row>
    <row r="301" spans="1:6" hidden="1">
      <c r="D301" s="1"/>
      <c r="E301" s="1"/>
      <c r="F301" s="1"/>
    </row>
    <row r="302" spans="1:6" hidden="1">
      <c r="D302" s="1"/>
      <c r="E302" s="1"/>
      <c r="F302" s="1"/>
    </row>
    <row r="303" spans="1:6" hidden="1">
      <c r="D303" s="1"/>
      <c r="E303" s="1"/>
      <c r="F303" s="1"/>
    </row>
    <row r="304" spans="1:6" hidden="1">
      <c r="D304" s="1"/>
      <c r="E304" s="1"/>
      <c r="F304" s="1"/>
    </row>
    <row r="305" spans="4:6" hidden="1">
      <c r="D305" s="1"/>
      <c r="E305" s="1"/>
      <c r="F305" s="1"/>
    </row>
    <row r="306" spans="4:6" hidden="1">
      <c r="D306" s="1"/>
      <c r="E306" s="1"/>
      <c r="F306" s="1"/>
    </row>
    <row r="307" spans="4:6" hidden="1">
      <c r="D307" s="1"/>
      <c r="E307" s="1"/>
      <c r="F307" s="1"/>
    </row>
    <row r="308" spans="4:6" hidden="1">
      <c r="D308" s="1"/>
      <c r="E308" s="1"/>
      <c r="F308" s="1"/>
    </row>
    <row r="309" spans="4:6" hidden="1">
      <c r="D309" s="1"/>
      <c r="E309" s="1"/>
      <c r="F309" s="1"/>
    </row>
    <row r="310" spans="4:6" hidden="1">
      <c r="D310" s="1"/>
      <c r="E310" s="1"/>
      <c r="F310" s="1"/>
    </row>
    <row r="311" spans="4:6" hidden="1">
      <c r="D311" s="1"/>
      <c r="E311" s="1"/>
      <c r="F311" s="1"/>
    </row>
    <row r="312" spans="4:6" hidden="1">
      <c r="D312" s="1"/>
      <c r="E312" s="1"/>
      <c r="F312" s="1"/>
    </row>
    <row r="313" spans="4:6" hidden="1">
      <c r="D313" s="1"/>
      <c r="E313" s="1"/>
      <c r="F313" s="1"/>
    </row>
    <row r="314" spans="4:6" hidden="1">
      <c r="D314" s="1"/>
      <c r="E314" s="1"/>
      <c r="F314" s="1"/>
    </row>
    <row r="315" spans="4:6" hidden="1">
      <c r="D315" s="1"/>
      <c r="E315" s="1"/>
      <c r="F315" s="1"/>
    </row>
    <row r="316" spans="4:6" hidden="1">
      <c r="D316" s="1"/>
      <c r="E316" s="1"/>
      <c r="F316" s="1"/>
    </row>
    <row r="317" spans="4:6" hidden="1">
      <c r="D317" s="1"/>
      <c r="E317" s="1"/>
      <c r="F317" s="1"/>
    </row>
    <row r="318" spans="4:6" hidden="1">
      <c r="D318" s="1"/>
      <c r="E318" s="1"/>
      <c r="F318" s="1"/>
    </row>
    <row r="319" spans="4:6" hidden="1">
      <c r="D319" s="1"/>
      <c r="E319" s="1"/>
      <c r="F319" s="1"/>
    </row>
    <row r="320" spans="4:6" hidden="1">
      <c r="D320" s="1"/>
      <c r="E320" s="1"/>
      <c r="F320" s="1"/>
    </row>
    <row r="321" spans="4:6" hidden="1">
      <c r="D321" s="1"/>
      <c r="E321" s="1"/>
      <c r="F321" s="1"/>
    </row>
    <row r="322" spans="4:6" hidden="1">
      <c r="D322" s="1"/>
      <c r="E322" s="1"/>
      <c r="F322" s="1"/>
    </row>
    <row r="323" spans="4:6" hidden="1">
      <c r="D323" s="1"/>
      <c r="E323" s="1"/>
      <c r="F323" s="1"/>
    </row>
    <row r="324" spans="4:6" hidden="1">
      <c r="D324" s="1"/>
      <c r="E324" s="1"/>
      <c r="F324" s="1"/>
    </row>
    <row r="325" spans="4:6" hidden="1">
      <c r="D325" s="1"/>
      <c r="E325" s="1"/>
      <c r="F325" s="1"/>
    </row>
    <row r="326" spans="4:6" hidden="1">
      <c r="D326" s="1"/>
      <c r="E326" s="1"/>
      <c r="F326" s="1"/>
    </row>
    <row r="327" spans="4:6" hidden="1">
      <c r="D327" s="1"/>
      <c r="E327" s="1"/>
      <c r="F327" s="1"/>
    </row>
    <row r="328" spans="4:6" hidden="1">
      <c r="D328" s="1"/>
      <c r="E328" s="1"/>
      <c r="F328" s="1"/>
    </row>
    <row r="329" spans="4:6" hidden="1">
      <c r="D329" s="1"/>
      <c r="E329" s="1"/>
      <c r="F329" s="1"/>
    </row>
    <row r="330" spans="4:6" hidden="1">
      <c r="D330" s="1"/>
      <c r="E330" s="1"/>
      <c r="F330" s="1"/>
    </row>
    <row r="331" spans="4:6" hidden="1">
      <c r="D331" s="1"/>
      <c r="E331" s="1"/>
      <c r="F331" s="1"/>
    </row>
    <row r="332" spans="4:6" hidden="1">
      <c r="D332" s="1"/>
      <c r="E332" s="1"/>
      <c r="F332" s="1"/>
    </row>
    <row r="333" spans="4:6" hidden="1">
      <c r="D333" s="1"/>
      <c r="E333" s="1"/>
      <c r="F333" s="1"/>
    </row>
    <row r="334" spans="4:6" hidden="1">
      <c r="D334" s="1"/>
      <c r="E334" s="1"/>
      <c r="F334" s="1"/>
    </row>
    <row r="335" spans="4:6" hidden="1">
      <c r="D335" s="1"/>
      <c r="E335" s="1"/>
      <c r="F335" s="1"/>
    </row>
    <row r="336" spans="4:6" hidden="1">
      <c r="D336" s="1"/>
      <c r="E336" s="1"/>
      <c r="F336" s="1"/>
    </row>
    <row r="337" spans="4:6" hidden="1">
      <c r="D337" s="1"/>
      <c r="E337" s="1"/>
      <c r="F337" s="1"/>
    </row>
    <row r="338" spans="4:6" hidden="1">
      <c r="D338" s="1"/>
      <c r="E338" s="1"/>
      <c r="F338" s="1"/>
    </row>
    <row r="339" spans="4:6" hidden="1">
      <c r="D339" s="1"/>
      <c r="E339" s="1"/>
      <c r="F339" s="1"/>
    </row>
    <row r="340" spans="4:6" hidden="1">
      <c r="D340" s="1"/>
      <c r="E340" s="1"/>
      <c r="F340" s="1"/>
    </row>
    <row r="341" spans="4:6" hidden="1">
      <c r="D341" s="1"/>
      <c r="E341" s="1"/>
      <c r="F341" s="1"/>
    </row>
    <row r="342" spans="4:6" hidden="1">
      <c r="D342" s="1"/>
      <c r="E342" s="1"/>
      <c r="F342" s="1"/>
    </row>
    <row r="343" spans="4:6" hidden="1">
      <c r="D343" s="1"/>
      <c r="E343" s="1"/>
      <c r="F343" s="1"/>
    </row>
    <row r="344" spans="4:6" hidden="1">
      <c r="D344" s="1"/>
      <c r="E344" s="1"/>
      <c r="F344" s="1"/>
    </row>
    <row r="345" spans="4:6" hidden="1">
      <c r="D345" s="1"/>
      <c r="E345" s="1"/>
      <c r="F345" s="1"/>
    </row>
    <row r="346" spans="4:6" hidden="1">
      <c r="D346" s="1"/>
      <c r="E346" s="1"/>
      <c r="F346" s="1"/>
    </row>
    <row r="347" spans="4:6" hidden="1">
      <c r="D347" s="1"/>
      <c r="E347" s="1"/>
      <c r="F347" s="1"/>
    </row>
    <row r="348" spans="4:6" hidden="1">
      <c r="D348" s="1"/>
      <c r="E348" s="1"/>
      <c r="F348" s="1"/>
    </row>
    <row r="349" spans="4:6" hidden="1">
      <c r="D349" s="1"/>
      <c r="E349" s="1"/>
      <c r="F349" s="1"/>
    </row>
    <row r="350" spans="4:6" hidden="1">
      <c r="D350" s="1"/>
      <c r="E350" s="1"/>
      <c r="F350" s="1"/>
    </row>
    <row r="351" spans="4:6" hidden="1">
      <c r="D351" s="1"/>
      <c r="E351" s="1"/>
      <c r="F351" s="1"/>
    </row>
    <row r="352" spans="4:6" hidden="1">
      <c r="D352" s="1"/>
      <c r="E352" s="1"/>
      <c r="F352" s="1"/>
    </row>
    <row r="353" spans="1:6" hidden="1">
      <c r="D353" s="1"/>
      <c r="E353" s="1"/>
      <c r="F353" s="1"/>
    </row>
    <row r="354" spans="1:6" hidden="1">
      <c r="D354" s="1"/>
      <c r="E354" s="1"/>
      <c r="F354" s="1"/>
    </row>
    <row r="355" spans="1:6" hidden="1">
      <c r="D355" s="1"/>
      <c r="E355" s="1"/>
      <c r="F355" s="1"/>
    </row>
    <row r="356" spans="1:6" hidden="1">
      <c r="D356" s="1"/>
      <c r="E356" s="1"/>
      <c r="F356" s="1"/>
    </row>
    <row r="357" spans="1:6" hidden="1">
      <c r="D357" s="1"/>
      <c r="E357" s="1"/>
      <c r="F357" s="1"/>
    </row>
    <row r="358" spans="1:6" hidden="1">
      <c r="D358" s="1"/>
      <c r="E358" s="1"/>
      <c r="F358" s="1"/>
    </row>
    <row r="359" spans="1:6" hidden="1">
      <c r="A359" s="31"/>
      <c r="D359" s="1"/>
      <c r="E359" s="1"/>
      <c r="F359" s="1"/>
    </row>
    <row r="360" spans="1:6" hidden="1">
      <c r="A360" s="31"/>
      <c r="D360" s="1"/>
      <c r="E360" s="1"/>
      <c r="F360" s="1"/>
    </row>
    <row r="361" spans="1:6" hidden="1">
      <c r="A361" s="3"/>
    </row>
    <row r="10000" spans="52:52" hidden="1">
      <c r="AZ10000"/>
    </row>
  </sheetData>
  <sheetProtection sheet="1" objects="1" scenarios="1"/>
  <mergeCells count="1">
    <mergeCell ref="A5:N5"/>
  </mergeCells>
  <phoneticPr fontId="3" type="noConversion"/>
  <dataValidations count="3">
    <dataValidation allowBlank="1" showInputMessage="1" showErrorMessage="1" sqref="A32 J7 A34:H34 A263 A265" xr:uid="{00000000-0002-0000-0500-000000000000}"/>
    <dataValidation type="list" allowBlank="1" showInputMessage="1" showErrorMessage="1" sqref="D10:D33 D35:D355" xr:uid="{00000000-0002-0000-0500-000001000000}">
      <formula1>#REF!</formula1>
    </dataValidation>
    <dataValidation type="list" allowBlank="1" showInputMessage="1" showErrorMessage="1" sqref="G35:G355 F10:G33 F35:F361" xr:uid="{00000000-0002-0000-0500-000002000000}">
      <formula1>#REF!</formula1>
    </dataValidation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54.140625" style="2" bestFit="1" customWidth="1"/>
    <col min="2" max="2" width="22" style="2" bestFit="1" customWidth="1"/>
    <col min="3" max="3" width="13.28515625" style="2" customWidth="1"/>
    <col min="4" max="4" width="14.42578125" style="2" customWidth="1"/>
    <col min="5" max="5" width="12.28515625" style="2" customWidth="1"/>
    <col min="6" max="6" width="12" style="2" bestFit="1" customWidth="1"/>
    <col min="7" max="7" width="14.5703125" style="1" customWidth="1"/>
    <col min="8" max="8" width="10.7109375" style="1" bestFit="1" customWidth="1"/>
    <col min="9" max="9" width="33.28515625" style="1" customWidth="1"/>
    <col min="10" max="10" width="11.28515625" style="1" bestFit="1" customWidth="1"/>
    <col min="11" max="11" width="23.7109375" style="1" customWidth="1"/>
    <col min="12" max="12" width="28" style="1" customWidth="1"/>
    <col min="13" max="13" width="26.42578125" style="1" customWidth="1"/>
    <col min="14" max="14" width="9.140625" style="1" hidden="1" customWidth="1"/>
    <col min="15" max="52" width="0" style="1" hidden="1" customWidth="1"/>
    <col min="53" max="16384" width="9.140625" style="1" hidden="1"/>
  </cols>
  <sheetData>
    <row r="1" spans="1:13">
      <c r="A1" s="36" t="s">
        <v>145</v>
      </c>
      <c r="B1" s="36" t="s" vm="1">
        <v>216</v>
      </c>
    </row>
    <row r="2" spans="1:13">
      <c r="A2" s="36" t="s">
        <v>144</v>
      </c>
      <c r="B2" s="36" t="s">
        <v>2867</v>
      </c>
    </row>
    <row r="3" spans="1:13">
      <c r="A3" s="36" t="s">
        <v>146</v>
      </c>
      <c r="B3" s="36" t="s">
        <v>2868</v>
      </c>
    </row>
    <row r="4" spans="1:13">
      <c r="A4" s="36" t="s">
        <v>147</v>
      </c>
      <c r="B4" s="36" t="s">
        <v>2869</v>
      </c>
    </row>
    <row r="5" spans="1:13" ht="18.75">
      <c r="A5" s="155" t="s">
        <v>214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7"/>
    </row>
    <row r="6" spans="1:13" s="3" customFormat="1">
      <c r="A6" s="37" t="s">
        <v>115</v>
      </c>
      <c r="B6" s="38" t="s">
        <v>46</v>
      </c>
      <c r="C6" s="38" t="s">
        <v>119</v>
      </c>
      <c r="D6" s="38" t="s">
        <v>117</v>
      </c>
      <c r="E6" s="38" t="s">
        <v>68</v>
      </c>
      <c r="F6" s="38" t="s">
        <v>103</v>
      </c>
      <c r="G6" s="38" t="s">
        <v>193</v>
      </c>
      <c r="H6" s="38" t="s">
        <v>192</v>
      </c>
      <c r="I6" s="38" t="s">
        <v>207</v>
      </c>
      <c r="J6" s="38" t="s">
        <v>64</v>
      </c>
      <c r="K6" s="38" t="s">
        <v>61</v>
      </c>
      <c r="L6" s="38" t="s">
        <v>148</v>
      </c>
      <c r="M6" s="41" t="s">
        <v>150</v>
      </c>
    </row>
    <row r="7" spans="1:13" s="3" customFormat="1">
      <c r="A7" s="124" t="s">
        <v>3065</v>
      </c>
      <c r="B7" s="125" t="s">
        <v>3065</v>
      </c>
      <c r="C7" s="125" t="s">
        <v>3065</v>
      </c>
      <c r="D7" s="125" t="s">
        <v>3065</v>
      </c>
      <c r="E7" s="125" t="s">
        <v>3065</v>
      </c>
      <c r="F7" s="125" t="s">
        <v>3065</v>
      </c>
      <c r="G7" s="26" t="s">
        <v>200</v>
      </c>
      <c r="H7" s="125" t="s">
        <v>3065</v>
      </c>
      <c r="I7" s="12" t="s">
        <v>196</v>
      </c>
      <c r="J7" s="12" t="s">
        <v>196</v>
      </c>
      <c r="K7" s="12" t="s">
        <v>19</v>
      </c>
      <c r="L7" s="12" t="s">
        <v>19</v>
      </c>
      <c r="M7" s="13" t="s">
        <v>19</v>
      </c>
    </row>
    <row r="8" spans="1:13" s="4" customFormat="1" ht="20.25">
      <c r="A8" s="126" t="s">
        <v>3065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5" t="s">
        <v>11</v>
      </c>
    </row>
    <row r="9" spans="1:13" s="4" customFormat="1" ht="20.25">
      <c r="A9" s="65" t="s">
        <v>210</v>
      </c>
      <c r="B9" s="127" t="s">
        <v>3065</v>
      </c>
      <c r="C9" s="127" t="s">
        <v>3065</v>
      </c>
      <c r="D9" s="127" t="s">
        <v>3065</v>
      </c>
      <c r="E9" s="127" t="s">
        <v>3065</v>
      </c>
      <c r="F9" s="127" t="s">
        <v>3065</v>
      </c>
      <c r="G9" s="127" t="s">
        <v>3065</v>
      </c>
      <c r="H9" s="127" t="s">
        <v>3065</v>
      </c>
      <c r="I9" s="67">
        <v>0.88559636100000005</v>
      </c>
      <c r="J9" s="67">
        <v>610143.69861834007</v>
      </c>
      <c r="K9" s="127" t="s">
        <v>3065</v>
      </c>
      <c r="L9" s="68">
        <f>IFERROR(J9/$J$9,0)</f>
        <v>1</v>
      </c>
      <c r="M9" s="68">
        <f>J9/'סכום נכסי הקרן'!$C$41</f>
        <v>0.19609984082074536</v>
      </c>
    </row>
    <row r="10" spans="1:13">
      <c r="A10" s="69" t="s">
        <v>186</v>
      </c>
      <c r="B10" s="128" t="s">
        <v>3065</v>
      </c>
      <c r="C10" s="128" t="s">
        <v>3065</v>
      </c>
      <c r="D10" s="128" t="s">
        <v>3065</v>
      </c>
      <c r="E10" s="128" t="s">
        <v>3065</v>
      </c>
      <c r="F10" s="128" t="s">
        <v>3065</v>
      </c>
      <c r="G10" s="128" t="s">
        <v>3065</v>
      </c>
      <c r="H10" s="128" t="s">
        <v>3065</v>
      </c>
      <c r="I10" s="128" t="s">
        <v>3065</v>
      </c>
      <c r="J10" s="72">
        <v>119147.276321791</v>
      </c>
      <c r="K10" s="128" t="s">
        <v>3065</v>
      </c>
      <c r="L10" s="73">
        <f t="shared" ref="L10:L70" si="0">IFERROR(J10/$J$9,0)</f>
        <v>0.19527740201463681</v>
      </c>
      <c r="M10" s="73">
        <f>J10/'סכום נכסי הקרן'!$C$41</f>
        <v>3.8293867450958981E-2</v>
      </c>
    </row>
    <row r="11" spans="1:13">
      <c r="A11" s="74" t="s">
        <v>211</v>
      </c>
      <c r="B11" s="128" t="s">
        <v>3065</v>
      </c>
      <c r="C11" s="128" t="s">
        <v>3065</v>
      </c>
      <c r="D11" s="128" t="s">
        <v>3065</v>
      </c>
      <c r="E11" s="128" t="s">
        <v>3065</v>
      </c>
      <c r="F11" s="128" t="s">
        <v>3065</v>
      </c>
      <c r="G11" s="128" t="s">
        <v>3065</v>
      </c>
      <c r="H11" s="128" t="s">
        <v>3065</v>
      </c>
      <c r="I11" s="128" t="s">
        <v>3065</v>
      </c>
      <c r="J11" s="72">
        <v>115606.36036585599</v>
      </c>
      <c r="K11" s="128" t="s">
        <v>3065</v>
      </c>
      <c r="L11" s="73">
        <f t="shared" si="0"/>
        <v>0.1894739888777752</v>
      </c>
      <c r="M11" s="73">
        <f>J11/'סכום נכסי הקרן'!$C$41</f>
        <v>3.7155819058603393E-2</v>
      </c>
    </row>
    <row r="12" spans="1:13">
      <c r="A12" s="75" t="s">
        <v>1620</v>
      </c>
      <c r="B12" s="54" t="s">
        <v>1621</v>
      </c>
      <c r="C12" s="76" t="s">
        <v>120</v>
      </c>
      <c r="D12" s="54" t="s">
        <v>1622</v>
      </c>
      <c r="E12" s="76" t="s">
        <v>1623</v>
      </c>
      <c r="F12" s="76" t="s">
        <v>132</v>
      </c>
      <c r="G12" s="78">
        <v>842685.75232800003</v>
      </c>
      <c r="H12" s="86">
        <v>1855</v>
      </c>
      <c r="I12" s="129" t="s">
        <v>3065</v>
      </c>
      <c r="J12" s="78">
        <v>15631.820705684</v>
      </c>
      <c r="K12" s="79">
        <v>8.2407909298876196E-3</v>
      </c>
      <c r="L12" s="79">
        <f t="shared" si="0"/>
        <v>2.5619900264613058E-2</v>
      </c>
      <c r="M12" s="79">
        <f>J12/'סכום נכסי הקרן'!$C$41</f>
        <v>5.0240583637339931E-3</v>
      </c>
    </row>
    <row r="13" spans="1:13">
      <c r="A13" s="75" t="s">
        <v>1624</v>
      </c>
      <c r="B13" s="54" t="s">
        <v>1625</v>
      </c>
      <c r="C13" s="76" t="s">
        <v>120</v>
      </c>
      <c r="D13" s="54" t="s">
        <v>1622</v>
      </c>
      <c r="E13" s="76" t="s">
        <v>1623</v>
      </c>
      <c r="F13" s="76" t="s">
        <v>132</v>
      </c>
      <c r="G13" s="78">
        <v>379571.19199000002</v>
      </c>
      <c r="H13" s="86">
        <v>3429</v>
      </c>
      <c r="I13" s="129" t="s">
        <v>3065</v>
      </c>
      <c r="J13" s="78">
        <v>13015.496173335001</v>
      </c>
      <c r="K13" s="79">
        <v>5.5351655293949878E-3</v>
      </c>
      <c r="L13" s="79">
        <f t="shared" si="0"/>
        <v>2.1331853795767075E-2</v>
      </c>
      <c r="M13" s="79">
        <f>J13/'סכום נכסי הקרן'!$C$41</f>
        <v>4.1831731337613363E-3</v>
      </c>
    </row>
    <row r="14" spans="1:13">
      <c r="A14" s="75" t="s">
        <v>1626</v>
      </c>
      <c r="B14" s="54" t="s">
        <v>1627</v>
      </c>
      <c r="C14" s="76" t="s">
        <v>120</v>
      </c>
      <c r="D14" s="54" t="s">
        <v>1628</v>
      </c>
      <c r="E14" s="76" t="s">
        <v>1623</v>
      </c>
      <c r="F14" s="76" t="s">
        <v>132</v>
      </c>
      <c r="G14" s="78">
        <v>193792.40968000001</v>
      </c>
      <c r="H14" s="86">
        <v>1848</v>
      </c>
      <c r="I14" s="129" t="s">
        <v>3065</v>
      </c>
      <c r="J14" s="78">
        <v>3581.2837308860003</v>
      </c>
      <c r="K14" s="79">
        <v>2.8739808747915876E-3</v>
      </c>
      <c r="L14" s="79">
        <f t="shared" si="0"/>
        <v>5.8695742314404881E-3</v>
      </c>
      <c r="M14" s="79">
        <f>J14/'סכום נכסי הקרן'!$C$41</f>
        <v>1.1510225724710285E-3</v>
      </c>
    </row>
    <row r="15" spans="1:13">
      <c r="A15" s="75" t="s">
        <v>1629</v>
      </c>
      <c r="B15" s="54" t="s">
        <v>1630</v>
      </c>
      <c r="C15" s="76" t="s">
        <v>120</v>
      </c>
      <c r="D15" s="54" t="s">
        <v>1628</v>
      </c>
      <c r="E15" s="76" t="s">
        <v>1623</v>
      </c>
      <c r="F15" s="76" t="s">
        <v>132</v>
      </c>
      <c r="G15" s="78">
        <v>370190.02096699999</v>
      </c>
      <c r="H15" s="86">
        <v>3393</v>
      </c>
      <c r="I15" s="129" t="s">
        <v>3065</v>
      </c>
      <c r="J15" s="78">
        <v>12560.547411396001</v>
      </c>
      <c r="K15" s="79">
        <v>2.8992163788541213E-3</v>
      </c>
      <c r="L15" s="79">
        <f t="shared" si="0"/>
        <v>2.0586211805250377E-2</v>
      </c>
      <c r="M15" s="79">
        <f>J15/'סכום נכסי הקרן'!$C$41</f>
        <v>4.0369528581117482E-3</v>
      </c>
    </row>
    <row r="16" spans="1:13">
      <c r="A16" s="75" t="s">
        <v>1631</v>
      </c>
      <c r="B16" s="54" t="s">
        <v>1632</v>
      </c>
      <c r="C16" s="76" t="s">
        <v>120</v>
      </c>
      <c r="D16" s="54" t="s">
        <v>1633</v>
      </c>
      <c r="E16" s="76" t="s">
        <v>1623</v>
      </c>
      <c r="F16" s="76" t="s">
        <v>132</v>
      </c>
      <c r="G16" s="78">
        <v>18410.278920000001</v>
      </c>
      <c r="H16" s="86">
        <v>18340</v>
      </c>
      <c r="I16" s="129" t="s">
        <v>3065</v>
      </c>
      <c r="J16" s="78">
        <v>3376.4451538550002</v>
      </c>
      <c r="K16" s="79">
        <v>1.7694728857618317E-3</v>
      </c>
      <c r="L16" s="79">
        <f t="shared" si="0"/>
        <v>5.5338523719918806E-3</v>
      </c>
      <c r="M16" s="79">
        <f>J16/'סכום נכסי הקרן'!$C$41</f>
        <v>1.085187569273112E-3</v>
      </c>
    </row>
    <row r="17" spans="1:13">
      <c r="A17" s="75" t="s">
        <v>1634</v>
      </c>
      <c r="B17" s="54" t="s">
        <v>1635</v>
      </c>
      <c r="C17" s="76" t="s">
        <v>120</v>
      </c>
      <c r="D17" s="54" t="s">
        <v>1633</v>
      </c>
      <c r="E17" s="76" t="s">
        <v>1623</v>
      </c>
      <c r="F17" s="76" t="s">
        <v>132</v>
      </c>
      <c r="G17" s="78">
        <v>26368.009421000002</v>
      </c>
      <c r="H17" s="86">
        <v>33260</v>
      </c>
      <c r="I17" s="129" t="s">
        <v>3065</v>
      </c>
      <c r="J17" s="78">
        <v>8769.9999334780005</v>
      </c>
      <c r="K17" s="79">
        <v>3.1561539679034294E-3</v>
      </c>
      <c r="L17" s="79">
        <f t="shared" si="0"/>
        <v>1.4373663045832506E-2</v>
      </c>
      <c r="M17" s="79">
        <f>J17/'סכום נכסי הקרן'!$C$41</f>
        <v>2.8186730352987846E-3</v>
      </c>
    </row>
    <row r="18" spans="1:13">
      <c r="A18" s="75" t="s">
        <v>1636</v>
      </c>
      <c r="B18" s="54" t="s">
        <v>1637</v>
      </c>
      <c r="C18" s="76" t="s">
        <v>120</v>
      </c>
      <c r="D18" s="54" t="s">
        <v>1633</v>
      </c>
      <c r="E18" s="76" t="s">
        <v>1623</v>
      </c>
      <c r="F18" s="76" t="s">
        <v>132</v>
      </c>
      <c r="G18" s="78">
        <v>80598.138693999994</v>
      </c>
      <c r="H18" s="86">
        <v>18500</v>
      </c>
      <c r="I18" s="129" t="s">
        <v>3065</v>
      </c>
      <c r="J18" s="78">
        <v>14910.65565839</v>
      </c>
      <c r="K18" s="79">
        <v>2.5727500563799592E-3</v>
      </c>
      <c r="L18" s="79">
        <f t="shared" si="0"/>
        <v>2.4437940918106544E-2</v>
      </c>
      <c r="M18" s="79">
        <f>J18/'סכום נכסי הקרן'!$C$41</f>
        <v>4.7922763240274731E-3</v>
      </c>
    </row>
    <row r="19" spans="1:13">
      <c r="A19" s="75" t="s">
        <v>1638</v>
      </c>
      <c r="B19" s="54" t="s">
        <v>1639</v>
      </c>
      <c r="C19" s="76" t="s">
        <v>120</v>
      </c>
      <c r="D19" s="54" t="s">
        <v>1640</v>
      </c>
      <c r="E19" s="76" t="s">
        <v>1623</v>
      </c>
      <c r="F19" s="76" t="s">
        <v>132</v>
      </c>
      <c r="G19" s="78">
        <v>83316.212106000006</v>
      </c>
      <c r="H19" s="86">
        <v>2759</v>
      </c>
      <c r="I19" s="129" t="s">
        <v>3065</v>
      </c>
      <c r="J19" s="78">
        <v>2298.6942920050001</v>
      </c>
      <c r="K19" s="79">
        <v>1.2538418652633596E-2</v>
      </c>
      <c r="L19" s="79">
        <f t="shared" si="0"/>
        <v>3.767463791251723E-3</v>
      </c>
      <c r="M19" s="79">
        <f>J19/'סכום נכסי הקרן'!$C$41</f>
        <v>7.387990497623847E-4</v>
      </c>
    </row>
    <row r="20" spans="1:13">
      <c r="A20" s="75" t="s">
        <v>1641</v>
      </c>
      <c r="B20" s="54" t="s">
        <v>1642</v>
      </c>
      <c r="C20" s="76" t="s">
        <v>120</v>
      </c>
      <c r="D20" s="54" t="s">
        <v>1640</v>
      </c>
      <c r="E20" s="76" t="s">
        <v>1623</v>
      </c>
      <c r="F20" s="76" t="s">
        <v>132</v>
      </c>
      <c r="G20" s="78">
        <v>814363.84234800015</v>
      </c>
      <c r="H20" s="86">
        <v>1860</v>
      </c>
      <c r="I20" s="129" t="s">
        <v>3065</v>
      </c>
      <c r="J20" s="78">
        <v>15147.167467672998</v>
      </c>
      <c r="K20" s="79">
        <v>3.9728495696847981E-3</v>
      </c>
      <c r="L20" s="79">
        <f t="shared" si="0"/>
        <v>2.482557388033917E-2</v>
      </c>
      <c r="M20" s="79">
        <f>J20/'סכום נכסי הקרן'!$C$41</f>
        <v>4.8682910862181657E-3</v>
      </c>
    </row>
    <row r="21" spans="1:13">
      <c r="A21" s="75" t="s">
        <v>1643</v>
      </c>
      <c r="B21" s="54" t="s">
        <v>1644</v>
      </c>
      <c r="C21" s="76" t="s">
        <v>120</v>
      </c>
      <c r="D21" s="54" t="s">
        <v>1640</v>
      </c>
      <c r="E21" s="76" t="s">
        <v>1623</v>
      </c>
      <c r="F21" s="76" t="s">
        <v>132</v>
      </c>
      <c r="G21" s="78">
        <v>171539.529377</v>
      </c>
      <c r="H21" s="86">
        <v>1841</v>
      </c>
      <c r="I21" s="129" t="s">
        <v>3065</v>
      </c>
      <c r="J21" s="78">
        <v>3158.0427358770003</v>
      </c>
      <c r="K21" s="79">
        <v>2.3329909914258334E-3</v>
      </c>
      <c r="L21" s="79">
        <f t="shared" si="0"/>
        <v>5.1758999446004832E-3</v>
      </c>
      <c r="M21" s="79">
        <f>J21/'סכום נכסי הקרן'!$C$41</f>
        <v>1.0149931552402595E-3</v>
      </c>
    </row>
    <row r="22" spans="1:13">
      <c r="A22" s="75" t="s">
        <v>1645</v>
      </c>
      <c r="B22" s="54" t="s">
        <v>1646</v>
      </c>
      <c r="C22" s="76" t="s">
        <v>120</v>
      </c>
      <c r="D22" s="54" t="s">
        <v>1640</v>
      </c>
      <c r="E22" s="76" t="s">
        <v>1623</v>
      </c>
      <c r="F22" s="76" t="s">
        <v>132</v>
      </c>
      <c r="G22" s="78">
        <v>684892.25386800012</v>
      </c>
      <c r="H22" s="86">
        <v>3381</v>
      </c>
      <c r="I22" s="129" t="s">
        <v>3065</v>
      </c>
      <c r="J22" s="78">
        <v>23156.207103277</v>
      </c>
      <c r="K22" s="79">
        <v>4.3243421181126127E-3</v>
      </c>
      <c r="L22" s="79">
        <f t="shared" si="0"/>
        <v>3.795205482858191E-2</v>
      </c>
      <c r="M22" s="79">
        <f>J22/'סכום נכסי הקרן'!$C$41</f>
        <v>7.4423919107051133E-3</v>
      </c>
    </row>
    <row r="23" spans="1:13">
      <c r="A23" s="130" t="s">
        <v>3065</v>
      </c>
      <c r="B23" s="129" t="s">
        <v>3065</v>
      </c>
      <c r="C23" s="129" t="s">
        <v>3065</v>
      </c>
      <c r="D23" s="129" t="s">
        <v>3065</v>
      </c>
      <c r="E23" s="129" t="s">
        <v>3065</v>
      </c>
      <c r="F23" s="129" t="s">
        <v>3065</v>
      </c>
      <c r="G23" s="129" t="s">
        <v>3065</v>
      </c>
      <c r="H23" s="129" t="s">
        <v>3065</v>
      </c>
      <c r="I23" s="129" t="s">
        <v>3065</v>
      </c>
      <c r="J23" s="129" t="s">
        <v>3065</v>
      </c>
      <c r="K23" s="129" t="s">
        <v>3065</v>
      </c>
      <c r="L23" s="129" t="s">
        <v>3065</v>
      </c>
      <c r="M23" s="129" t="s">
        <v>3065</v>
      </c>
    </row>
    <row r="24" spans="1:13">
      <c r="A24" s="74" t="s">
        <v>212</v>
      </c>
      <c r="B24" s="128" t="s">
        <v>3065</v>
      </c>
      <c r="C24" s="128" t="s">
        <v>3065</v>
      </c>
      <c r="D24" s="128" t="s">
        <v>3065</v>
      </c>
      <c r="E24" s="128" t="s">
        <v>3065</v>
      </c>
      <c r="F24" s="128" t="s">
        <v>3065</v>
      </c>
      <c r="G24" s="128" t="s">
        <v>3065</v>
      </c>
      <c r="H24" s="128" t="s">
        <v>3065</v>
      </c>
      <c r="I24" s="128" t="s">
        <v>3065</v>
      </c>
      <c r="J24" s="72">
        <v>3540.9159559350001</v>
      </c>
      <c r="K24" s="128" t="s">
        <v>3065</v>
      </c>
      <c r="L24" s="73">
        <f t="shared" si="0"/>
        <v>5.8034131368616005E-3</v>
      </c>
      <c r="M24" s="73">
        <f>J24/'סכום נכסי הקרן'!$C$41</f>
        <v>1.1380483923555825E-3</v>
      </c>
    </row>
    <row r="25" spans="1:13">
      <c r="A25" s="75" t="s">
        <v>1647</v>
      </c>
      <c r="B25" s="54" t="s">
        <v>1648</v>
      </c>
      <c r="C25" s="76" t="s">
        <v>120</v>
      </c>
      <c r="D25" s="54" t="s">
        <v>1622</v>
      </c>
      <c r="E25" s="76" t="s">
        <v>1649</v>
      </c>
      <c r="F25" s="76" t="s">
        <v>132</v>
      </c>
      <c r="G25" s="78">
        <v>264639.84999999998</v>
      </c>
      <c r="H25" s="86">
        <v>381.09</v>
      </c>
      <c r="I25" s="129" t="s">
        <v>3065</v>
      </c>
      <c r="J25" s="78">
        <v>1008.516004365</v>
      </c>
      <c r="K25" s="79">
        <v>2.916482512909057E-3</v>
      </c>
      <c r="L25" s="79">
        <f t="shared" si="0"/>
        <v>1.6529155453850742E-3</v>
      </c>
      <c r="M25" s="79">
        <f>J25/'סכום נכסי הקרן'!$C$41</f>
        <v>3.2413647534014858E-4</v>
      </c>
    </row>
    <row r="26" spans="1:13">
      <c r="A26" s="75" t="s">
        <v>1650</v>
      </c>
      <c r="B26" s="54" t="s">
        <v>1651</v>
      </c>
      <c r="C26" s="76" t="s">
        <v>120</v>
      </c>
      <c r="D26" s="54" t="s">
        <v>1622</v>
      </c>
      <c r="E26" s="76" t="s">
        <v>1649</v>
      </c>
      <c r="F26" s="76" t="s">
        <v>132</v>
      </c>
      <c r="G26" s="78">
        <v>459.383646</v>
      </c>
      <c r="H26" s="86">
        <v>352.49</v>
      </c>
      <c r="I26" s="129" t="s">
        <v>3065</v>
      </c>
      <c r="J26" s="78">
        <v>1.6192814280000001</v>
      </c>
      <c r="K26" s="79">
        <v>2.9297972750461238E-6</v>
      </c>
      <c r="L26" s="79">
        <f t="shared" si="0"/>
        <v>2.6539345266809033E-6</v>
      </c>
      <c r="M26" s="79">
        <f>J26/'סכום נכסי הקרן'!$C$41</f>
        <v>5.2043613823080529E-7</v>
      </c>
    </row>
    <row r="27" spans="1:13">
      <c r="A27" s="75" t="s">
        <v>1652</v>
      </c>
      <c r="B27" s="54" t="s">
        <v>1653</v>
      </c>
      <c r="C27" s="76" t="s">
        <v>120</v>
      </c>
      <c r="D27" s="54" t="s">
        <v>1633</v>
      </c>
      <c r="E27" s="76" t="s">
        <v>1649</v>
      </c>
      <c r="F27" s="76" t="s">
        <v>132</v>
      </c>
      <c r="G27" s="78">
        <v>30371.190014</v>
      </c>
      <c r="H27" s="86">
        <v>3822.41</v>
      </c>
      <c r="I27" s="129" t="s">
        <v>3065</v>
      </c>
      <c r="J27" s="78">
        <v>1160.9114042420001</v>
      </c>
      <c r="K27" s="79">
        <v>2.8066531998797539E-3</v>
      </c>
      <c r="L27" s="79">
        <f t="shared" si="0"/>
        <v>1.9026852311527006E-3</v>
      </c>
      <c r="M27" s="79">
        <f>J27/'סכום נכסי הקרן'!$C$41</f>
        <v>3.731162709610277E-4</v>
      </c>
    </row>
    <row r="28" spans="1:13">
      <c r="A28" s="75" t="s">
        <v>1654</v>
      </c>
      <c r="B28" s="54" t="s">
        <v>1655</v>
      </c>
      <c r="C28" s="76" t="s">
        <v>120</v>
      </c>
      <c r="D28" s="54" t="s">
        <v>1640</v>
      </c>
      <c r="E28" s="76" t="s">
        <v>1649</v>
      </c>
      <c r="F28" s="76" t="s">
        <v>132</v>
      </c>
      <c r="G28" s="78">
        <v>35804.214999999997</v>
      </c>
      <c r="H28" s="86">
        <v>3826</v>
      </c>
      <c r="I28" s="129" t="s">
        <v>3065</v>
      </c>
      <c r="J28" s="78">
        <v>1369.8692659000001</v>
      </c>
      <c r="K28" s="79">
        <v>2.1076412249181218E-3</v>
      </c>
      <c r="L28" s="79">
        <f t="shared" si="0"/>
        <v>2.2451584257971451E-3</v>
      </c>
      <c r="M28" s="79">
        <f>J28/'סכום נכסי הקרן'!$C$41</f>
        <v>4.4027520991617538E-4</v>
      </c>
    </row>
    <row r="29" spans="1:13">
      <c r="A29" s="130" t="s">
        <v>3065</v>
      </c>
      <c r="B29" s="129" t="s">
        <v>3065</v>
      </c>
      <c r="C29" s="129" t="s">
        <v>3065</v>
      </c>
      <c r="D29" s="129" t="s">
        <v>3065</v>
      </c>
      <c r="E29" s="129" t="s">
        <v>3065</v>
      </c>
      <c r="F29" s="129" t="s">
        <v>3065</v>
      </c>
      <c r="G29" s="129" t="s">
        <v>3065</v>
      </c>
      <c r="H29" s="129" t="s">
        <v>3065</v>
      </c>
      <c r="I29" s="129" t="s">
        <v>3065</v>
      </c>
      <c r="J29" s="129" t="s">
        <v>3065</v>
      </c>
      <c r="K29" s="129" t="s">
        <v>3065</v>
      </c>
      <c r="L29" s="129" t="s">
        <v>3065</v>
      </c>
      <c r="M29" s="129" t="s">
        <v>3065</v>
      </c>
    </row>
    <row r="30" spans="1:13">
      <c r="A30" s="69" t="s">
        <v>185</v>
      </c>
      <c r="B30" s="128" t="s">
        <v>3065</v>
      </c>
      <c r="C30" s="128" t="s">
        <v>3065</v>
      </c>
      <c r="D30" s="128" t="s">
        <v>3065</v>
      </c>
      <c r="E30" s="128" t="s">
        <v>3065</v>
      </c>
      <c r="F30" s="128" t="s">
        <v>3065</v>
      </c>
      <c r="G30" s="128" t="s">
        <v>3065</v>
      </c>
      <c r="H30" s="128" t="s">
        <v>3065</v>
      </c>
      <c r="I30" s="72">
        <v>0.88559636100000005</v>
      </c>
      <c r="J30" s="72">
        <v>490996.42229654908</v>
      </c>
      <c r="K30" s="128" t="s">
        <v>3065</v>
      </c>
      <c r="L30" s="73">
        <f t="shared" si="0"/>
        <v>0.80472259798536316</v>
      </c>
      <c r="M30" s="73">
        <f>J30/'סכום נכסי הקרן'!$C$41</f>
        <v>0.15780597336978638</v>
      </c>
    </row>
    <row r="31" spans="1:13">
      <c r="A31" s="74" t="s">
        <v>213</v>
      </c>
      <c r="B31" s="128" t="s">
        <v>3065</v>
      </c>
      <c r="C31" s="128" t="s">
        <v>3065</v>
      </c>
      <c r="D31" s="128" t="s">
        <v>3065</v>
      </c>
      <c r="E31" s="128" t="s">
        <v>3065</v>
      </c>
      <c r="F31" s="128" t="s">
        <v>3065</v>
      </c>
      <c r="G31" s="128" t="s">
        <v>3065</v>
      </c>
      <c r="H31" s="128" t="s">
        <v>3065</v>
      </c>
      <c r="I31" s="72">
        <v>0.88559636100000005</v>
      </c>
      <c r="J31" s="72">
        <v>490996.42229654908</v>
      </c>
      <c r="K31" s="128" t="s">
        <v>3065</v>
      </c>
      <c r="L31" s="73">
        <f t="shared" si="0"/>
        <v>0.80472259798536316</v>
      </c>
      <c r="M31" s="73">
        <f>J31/'סכום נכסי הקרן'!$C$41</f>
        <v>0.15780597336978638</v>
      </c>
    </row>
    <row r="32" spans="1:13">
      <c r="A32" s="75" t="s">
        <v>1656</v>
      </c>
      <c r="B32" s="54" t="s">
        <v>1657</v>
      </c>
      <c r="C32" s="76" t="s">
        <v>27</v>
      </c>
      <c r="D32" s="129" t="s">
        <v>3065</v>
      </c>
      <c r="E32" s="76" t="s">
        <v>1623</v>
      </c>
      <c r="F32" s="76" t="s">
        <v>131</v>
      </c>
      <c r="G32" s="78">
        <v>150878.82945299998</v>
      </c>
      <c r="H32" s="86">
        <v>6579.6</v>
      </c>
      <c r="I32" s="129" t="s">
        <v>3065</v>
      </c>
      <c r="J32" s="78">
        <v>36006.039499698003</v>
      </c>
      <c r="K32" s="79">
        <v>3.3745009265635532E-3</v>
      </c>
      <c r="L32" s="79">
        <f t="shared" si="0"/>
        <v>5.9012392623627945E-2</v>
      </c>
      <c r="M32" s="79">
        <f>J32/'סכום נכסי הקרן'!$C$41</f>
        <v>1.1572320799944769E-2</v>
      </c>
    </row>
    <row r="33" spans="1:13">
      <c r="A33" s="75" t="s">
        <v>1658</v>
      </c>
      <c r="B33" s="54" t="s">
        <v>1659</v>
      </c>
      <c r="C33" s="76" t="s">
        <v>27</v>
      </c>
      <c r="D33" s="129" t="s">
        <v>3065</v>
      </c>
      <c r="E33" s="76" t="s">
        <v>1623</v>
      </c>
      <c r="F33" s="76" t="s">
        <v>131</v>
      </c>
      <c r="G33" s="78">
        <v>114844.13710000001</v>
      </c>
      <c r="H33" s="86">
        <v>1866.48</v>
      </c>
      <c r="I33" s="129" t="s">
        <v>3065</v>
      </c>
      <c r="J33" s="78">
        <v>7774.6299174729993</v>
      </c>
      <c r="K33" s="79">
        <v>7.5774951157796117E-3</v>
      </c>
      <c r="L33" s="79">
        <f t="shared" si="0"/>
        <v>1.2742293225478712E-2</v>
      </c>
      <c r="M33" s="79">
        <f>J33/'סכום נכסי הקרן'!$C$41</f>
        <v>2.4987616732076376E-3</v>
      </c>
    </row>
    <row r="34" spans="1:13">
      <c r="A34" s="75" t="s">
        <v>1660</v>
      </c>
      <c r="B34" s="54" t="s">
        <v>1661</v>
      </c>
      <c r="C34" s="76" t="s">
        <v>27</v>
      </c>
      <c r="D34" s="129" t="s">
        <v>3065</v>
      </c>
      <c r="E34" s="76" t="s">
        <v>1623</v>
      </c>
      <c r="F34" s="76" t="s">
        <v>131</v>
      </c>
      <c r="G34" s="78">
        <v>16324.951720000001</v>
      </c>
      <c r="H34" s="86">
        <v>4831.8</v>
      </c>
      <c r="I34" s="129" t="s">
        <v>3065</v>
      </c>
      <c r="J34" s="78">
        <v>2860.9377654099999</v>
      </c>
      <c r="K34" s="79">
        <v>8.8441780269769637E-4</v>
      </c>
      <c r="L34" s="79">
        <f t="shared" si="0"/>
        <v>4.6889573257718536E-3</v>
      </c>
      <c r="M34" s="79">
        <f>J34/'סכום נכסי הקרן'!$C$41</f>
        <v>9.1950378519912849E-4</v>
      </c>
    </row>
    <row r="35" spans="1:13">
      <c r="A35" s="75" t="s">
        <v>1662</v>
      </c>
      <c r="B35" s="54" t="s">
        <v>1663</v>
      </c>
      <c r="C35" s="76" t="s">
        <v>1483</v>
      </c>
      <c r="D35" s="129" t="s">
        <v>3065</v>
      </c>
      <c r="E35" s="76" t="s">
        <v>1623</v>
      </c>
      <c r="F35" s="76" t="s">
        <v>131</v>
      </c>
      <c r="G35" s="78">
        <v>40566.992496999999</v>
      </c>
      <c r="H35" s="86">
        <v>7266</v>
      </c>
      <c r="I35" s="129" t="s">
        <v>3065</v>
      </c>
      <c r="J35" s="78">
        <v>10690.936766506</v>
      </c>
      <c r="K35" s="79">
        <v>1.7993786869372367E-4</v>
      </c>
      <c r="L35" s="79">
        <f t="shared" si="0"/>
        <v>1.7521998163244894E-2</v>
      </c>
      <c r="M35" s="79">
        <f>J35/'סכום נכסי הקרן'!$C$41</f>
        <v>3.4360610506737163E-3</v>
      </c>
    </row>
    <row r="36" spans="1:13">
      <c r="A36" s="75" t="s">
        <v>1664</v>
      </c>
      <c r="B36" s="54" t="s">
        <v>1665</v>
      </c>
      <c r="C36" s="76" t="s">
        <v>1483</v>
      </c>
      <c r="D36" s="129" t="s">
        <v>3065</v>
      </c>
      <c r="E36" s="76" t="s">
        <v>1623</v>
      </c>
      <c r="F36" s="76" t="s">
        <v>131</v>
      </c>
      <c r="G36" s="78">
        <v>12754.608849</v>
      </c>
      <c r="H36" s="86">
        <v>17881</v>
      </c>
      <c r="I36" s="129" t="s">
        <v>3065</v>
      </c>
      <c r="J36" s="78">
        <v>8271.9233832090013</v>
      </c>
      <c r="K36" s="79">
        <v>1.1658345264727598E-4</v>
      </c>
      <c r="L36" s="79">
        <f t="shared" si="0"/>
        <v>1.3557336414258854E-2</v>
      </c>
      <c r="M36" s="79">
        <f>J36/'סכום נכסי הקרן'!$C$41</f>
        <v>2.6585915127894559E-3</v>
      </c>
    </row>
    <row r="37" spans="1:13">
      <c r="A37" s="75" t="s">
        <v>1666</v>
      </c>
      <c r="B37" s="54" t="s">
        <v>1667</v>
      </c>
      <c r="C37" s="76" t="s">
        <v>1483</v>
      </c>
      <c r="D37" s="129" t="s">
        <v>3065</v>
      </c>
      <c r="E37" s="76" t="s">
        <v>1623</v>
      </c>
      <c r="F37" s="76" t="s">
        <v>131</v>
      </c>
      <c r="G37" s="78">
        <v>48169.123879999999</v>
      </c>
      <c r="H37" s="86">
        <v>3760</v>
      </c>
      <c r="I37" s="129" t="s">
        <v>3065</v>
      </c>
      <c r="J37" s="78">
        <v>6569.0739029590004</v>
      </c>
      <c r="K37" s="79">
        <v>5.3234643666934286E-5</v>
      </c>
      <c r="L37" s="79">
        <f t="shared" si="0"/>
        <v>1.0766437345554098E-2</v>
      </c>
      <c r="M37" s="79">
        <f>J37/'סכום נכסי הקרן'!$C$41</f>
        <v>2.1112966496696869E-3</v>
      </c>
    </row>
    <row r="38" spans="1:13">
      <c r="A38" s="75" t="s">
        <v>1668</v>
      </c>
      <c r="B38" s="54" t="s">
        <v>1669</v>
      </c>
      <c r="C38" s="76" t="s">
        <v>1483</v>
      </c>
      <c r="D38" s="129" t="s">
        <v>3065</v>
      </c>
      <c r="E38" s="76" t="s">
        <v>1623</v>
      </c>
      <c r="F38" s="76" t="s">
        <v>131</v>
      </c>
      <c r="G38" s="78">
        <v>52486.618029999991</v>
      </c>
      <c r="H38" s="86">
        <v>3487.98</v>
      </c>
      <c r="I38" s="78">
        <v>0.88559636100000005</v>
      </c>
      <c r="J38" s="78">
        <v>6640.916972774</v>
      </c>
      <c r="K38" s="79">
        <v>2.7124867198966402E-3</v>
      </c>
      <c r="L38" s="79">
        <f t="shared" si="0"/>
        <v>1.0884185131817705E-2</v>
      </c>
      <c r="M38" s="79">
        <f>J38/'סכום נכסי הקרן'!$C$41</f>
        <v>2.1343869718129754E-3</v>
      </c>
    </row>
    <row r="39" spans="1:13">
      <c r="A39" s="75" t="s">
        <v>1670</v>
      </c>
      <c r="B39" s="54" t="s">
        <v>1671</v>
      </c>
      <c r="C39" s="76" t="s">
        <v>27</v>
      </c>
      <c r="D39" s="129" t="s">
        <v>3065</v>
      </c>
      <c r="E39" s="76" t="s">
        <v>1623</v>
      </c>
      <c r="F39" s="76" t="s">
        <v>139</v>
      </c>
      <c r="G39" s="78">
        <v>73338.801563999994</v>
      </c>
      <c r="H39" s="86">
        <v>5340</v>
      </c>
      <c r="I39" s="129" t="s">
        <v>3065</v>
      </c>
      <c r="J39" s="78">
        <v>10727.115426901</v>
      </c>
      <c r="K39" s="79">
        <v>1.0503668676622962E-3</v>
      </c>
      <c r="L39" s="79">
        <f t="shared" si="0"/>
        <v>1.7581293474295268E-2</v>
      </c>
      <c r="M39" s="79">
        <f>J39/'סכום נכסי הקרן'!$C$41</f>
        <v>3.447688851732111E-3</v>
      </c>
    </row>
    <row r="40" spans="1:13">
      <c r="A40" s="75" t="s">
        <v>1672</v>
      </c>
      <c r="B40" s="54" t="s">
        <v>1673</v>
      </c>
      <c r="C40" s="76" t="s">
        <v>121</v>
      </c>
      <c r="D40" s="129" t="s">
        <v>3065</v>
      </c>
      <c r="E40" s="76" t="s">
        <v>1623</v>
      </c>
      <c r="F40" s="76" t="s">
        <v>131</v>
      </c>
      <c r="G40" s="78">
        <v>177486.92616</v>
      </c>
      <c r="H40" s="86">
        <v>1022.25</v>
      </c>
      <c r="I40" s="129" t="s">
        <v>3065</v>
      </c>
      <c r="J40" s="78">
        <v>6580.6840924499984</v>
      </c>
      <c r="K40" s="79">
        <v>9.1614952364251791E-4</v>
      </c>
      <c r="L40" s="79">
        <f t="shared" si="0"/>
        <v>1.0785465960480857E-2</v>
      </c>
      <c r="M40" s="79">
        <f>J40/'סכום נכסי הקרן'!$C$41</f>
        <v>2.1150281580278639E-3</v>
      </c>
    </row>
    <row r="41" spans="1:13">
      <c r="A41" s="75" t="s">
        <v>1674</v>
      </c>
      <c r="B41" s="54" t="s">
        <v>1675</v>
      </c>
      <c r="C41" s="76" t="s">
        <v>1483</v>
      </c>
      <c r="D41" s="129" t="s">
        <v>3065</v>
      </c>
      <c r="E41" s="76" t="s">
        <v>1623</v>
      </c>
      <c r="F41" s="76" t="s">
        <v>131</v>
      </c>
      <c r="G41" s="78">
        <v>57839.683594000002</v>
      </c>
      <c r="H41" s="86">
        <v>11399</v>
      </c>
      <c r="I41" s="129" t="s">
        <v>3065</v>
      </c>
      <c r="J41" s="78">
        <v>23913.338847756</v>
      </c>
      <c r="K41" s="79">
        <v>4.2772605559581741E-4</v>
      </c>
      <c r="L41" s="79">
        <f t="shared" si="0"/>
        <v>3.9192962087303933E-2</v>
      </c>
      <c r="M41" s="79">
        <f>J41/'סכום נכסי הקרן'!$C$41</f>
        <v>7.6857336266138096E-3</v>
      </c>
    </row>
    <row r="42" spans="1:13">
      <c r="A42" s="75" t="s">
        <v>1676</v>
      </c>
      <c r="B42" s="54" t="s">
        <v>1677</v>
      </c>
      <c r="C42" s="76" t="s">
        <v>27</v>
      </c>
      <c r="D42" s="129" t="s">
        <v>3065</v>
      </c>
      <c r="E42" s="76" t="s">
        <v>1623</v>
      </c>
      <c r="F42" s="76" t="s">
        <v>131</v>
      </c>
      <c r="G42" s="78">
        <v>25151.815147000005</v>
      </c>
      <c r="H42" s="86">
        <v>4819</v>
      </c>
      <c r="I42" s="129" t="s">
        <v>3065</v>
      </c>
      <c r="J42" s="78">
        <v>4396.1632807270007</v>
      </c>
      <c r="K42" s="79">
        <v>2.9880425322801139E-3</v>
      </c>
      <c r="L42" s="79">
        <f t="shared" si="0"/>
        <v>7.2051277275862018E-3</v>
      </c>
      <c r="M42" s="79">
        <f>J42/'סכום נכסי הקרן'!$C$41</f>
        <v>1.4129244004727928E-3</v>
      </c>
    </row>
    <row r="43" spans="1:13">
      <c r="A43" s="75" t="s">
        <v>1678</v>
      </c>
      <c r="B43" s="54" t="s">
        <v>1679</v>
      </c>
      <c r="C43" s="76" t="s">
        <v>27</v>
      </c>
      <c r="D43" s="129" t="s">
        <v>3065</v>
      </c>
      <c r="E43" s="76" t="s">
        <v>1623</v>
      </c>
      <c r="F43" s="76" t="s">
        <v>131</v>
      </c>
      <c r="G43" s="78">
        <v>71070.487487999999</v>
      </c>
      <c r="H43" s="86">
        <v>6526.5</v>
      </c>
      <c r="I43" s="129" t="s">
        <v>3065</v>
      </c>
      <c r="J43" s="78">
        <v>16823.532532134999</v>
      </c>
      <c r="K43" s="79">
        <v>1.8465173339164273E-3</v>
      </c>
      <c r="L43" s="79">
        <f t="shared" si="0"/>
        <v>2.7573066099398552E-2</v>
      </c>
      <c r="M43" s="79">
        <f>J43/'סכום נכסי הקרן'!$C$41</f>
        <v>5.4070738730319463E-3</v>
      </c>
    </row>
    <row r="44" spans="1:13">
      <c r="A44" s="75" t="s">
        <v>1680</v>
      </c>
      <c r="B44" s="54" t="s">
        <v>1681</v>
      </c>
      <c r="C44" s="76" t="s">
        <v>1483</v>
      </c>
      <c r="D44" s="129" t="s">
        <v>3065</v>
      </c>
      <c r="E44" s="76" t="s">
        <v>1623</v>
      </c>
      <c r="F44" s="76" t="s">
        <v>131</v>
      </c>
      <c r="G44" s="78">
        <v>20947.190956999999</v>
      </c>
      <c r="H44" s="86">
        <v>5335</v>
      </c>
      <c r="I44" s="129" t="s">
        <v>3065</v>
      </c>
      <c r="J44" s="78">
        <v>4053.2908765099996</v>
      </c>
      <c r="K44" s="79">
        <v>6.3692504734249569E-4</v>
      </c>
      <c r="L44" s="79">
        <f t="shared" si="0"/>
        <v>6.6431741992724128E-3</v>
      </c>
      <c r="M44" s="79">
        <f>J44/'סכום נכסי הקרן'!$C$41</f>
        <v>1.3027254030218028E-3</v>
      </c>
    </row>
    <row r="45" spans="1:13">
      <c r="A45" s="75" t="s">
        <v>1682</v>
      </c>
      <c r="B45" s="54" t="s">
        <v>1683</v>
      </c>
      <c r="C45" s="76" t="s">
        <v>121</v>
      </c>
      <c r="D45" s="129" t="s">
        <v>3065</v>
      </c>
      <c r="E45" s="76" t="s">
        <v>1623</v>
      </c>
      <c r="F45" s="76" t="s">
        <v>131</v>
      </c>
      <c r="G45" s="78">
        <v>972584.62509700004</v>
      </c>
      <c r="H45" s="86">
        <v>855.35</v>
      </c>
      <c r="I45" s="129" t="s">
        <v>3065</v>
      </c>
      <c r="J45" s="78">
        <v>30173.022397077002</v>
      </c>
      <c r="K45" s="79">
        <v>9.7128770444804649E-4</v>
      </c>
      <c r="L45" s="79">
        <f t="shared" si="0"/>
        <v>4.9452321584904167E-2</v>
      </c>
      <c r="M45" s="79">
        <f>J45/'סכום נכסי הקרן'!$C$41</f>
        <v>9.6975923910160178E-3</v>
      </c>
    </row>
    <row r="46" spans="1:13">
      <c r="A46" s="75" t="s">
        <v>1684</v>
      </c>
      <c r="B46" s="54" t="s">
        <v>1685</v>
      </c>
      <c r="C46" s="76" t="s">
        <v>27</v>
      </c>
      <c r="D46" s="129" t="s">
        <v>3065</v>
      </c>
      <c r="E46" s="76" t="s">
        <v>1623</v>
      </c>
      <c r="F46" s="76" t="s">
        <v>133</v>
      </c>
      <c r="G46" s="78">
        <v>325045.71506599995</v>
      </c>
      <c r="H46" s="86">
        <v>2972.5</v>
      </c>
      <c r="I46" s="129" t="s">
        <v>3065</v>
      </c>
      <c r="J46" s="78">
        <v>38760.014534515001</v>
      </c>
      <c r="K46" s="79">
        <v>1.3461286375412878E-3</v>
      </c>
      <c r="L46" s="79">
        <f t="shared" si="0"/>
        <v>6.3526042508160602E-2</v>
      </c>
      <c r="M46" s="79">
        <f>J46/'סכום נכסי הקרן'!$C$41</f>
        <v>1.2457446823822198E-2</v>
      </c>
    </row>
    <row r="47" spans="1:13">
      <c r="A47" s="75" t="s">
        <v>1686</v>
      </c>
      <c r="B47" s="54" t="s">
        <v>1687</v>
      </c>
      <c r="C47" s="76" t="s">
        <v>1483</v>
      </c>
      <c r="D47" s="129" t="s">
        <v>3065</v>
      </c>
      <c r="E47" s="76" t="s">
        <v>1623</v>
      </c>
      <c r="F47" s="76" t="s">
        <v>131</v>
      </c>
      <c r="G47" s="78">
        <v>6643.8756999999996</v>
      </c>
      <c r="H47" s="86">
        <v>5397</v>
      </c>
      <c r="I47" s="129" t="s">
        <v>3065</v>
      </c>
      <c r="J47" s="78">
        <v>1300.533286736</v>
      </c>
      <c r="K47" s="79">
        <v>6.6638673019057173E-5</v>
      </c>
      <c r="L47" s="79">
        <f t="shared" si="0"/>
        <v>2.131519656240055E-3</v>
      </c>
      <c r="M47" s="79">
        <f>J47/'סכום נכסי הקרן'!$C$41</f>
        <v>4.1799066529496471E-4</v>
      </c>
    </row>
    <row r="48" spans="1:13">
      <c r="A48" s="75" t="s">
        <v>1688</v>
      </c>
      <c r="B48" s="54" t="s">
        <v>1689</v>
      </c>
      <c r="C48" s="76" t="s">
        <v>27</v>
      </c>
      <c r="D48" s="129" t="s">
        <v>3065</v>
      </c>
      <c r="E48" s="76" t="s">
        <v>1623</v>
      </c>
      <c r="F48" s="76" t="s">
        <v>131</v>
      </c>
      <c r="G48" s="78">
        <v>49616.084078</v>
      </c>
      <c r="H48" s="86">
        <v>4281.5</v>
      </c>
      <c r="I48" s="129" t="s">
        <v>3065</v>
      </c>
      <c r="J48" s="78">
        <v>7704.8819445060008</v>
      </c>
      <c r="K48" s="79">
        <v>6.4203007347308485E-4</v>
      </c>
      <c r="L48" s="79">
        <f t="shared" si="0"/>
        <v>1.2627979215312021E-2</v>
      </c>
      <c r="M48" s="79">
        <f>J48/'סכום נכסי הקרן'!$C$41</f>
        <v>2.4763447140103683E-3</v>
      </c>
    </row>
    <row r="49" spans="1:13">
      <c r="A49" s="75" t="s">
        <v>1690</v>
      </c>
      <c r="B49" s="54" t="s">
        <v>1691</v>
      </c>
      <c r="C49" s="76" t="s">
        <v>121</v>
      </c>
      <c r="D49" s="129" t="s">
        <v>3065</v>
      </c>
      <c r="E49" s="76" t="s">
        <v>1623</v>
      </c>
      <c r="F49" s="76" t="s">
        <v>131</v>
      </c>
      <c r="G49" s="78">
        <v>309704.93014200003</v>
      </c>
      <c r="H49" s="86">
        <v>491.97</v>
      </c>
      <c r="I49" s="129" t="s">
        <v>3065</v>
      </c>
      <c r="J49" s="78">
        <v>5526.2979353419996</v>
      </c>
      <c r="K49" s="79">
        <v>2.1457144300337763E-3</v>
      </c>
      <c r="L49" s="79">
        <f t="shared" si="0"/>
        <v>9.0573711534777893E-3</v>
      </c>
      <c r="M49" s="79">
        <f>J49/'סכום נכסי הקרן'!$C$41</f>
        <v>1.7761490414514053E-3</v>
      </c>
    </row>
    <row r="50" spans="1:13">
      <c r="A50" s="75" t="s">
        <v>1692</v>
      </c>
      <c r="B50" s="54" t="s">
        <v>1693</v>
      </c>
      <c r="C50" s="76" t="s">
        <v>121</v>
      </c>
      <c r="D50" s="129" t="s">
        <v>3065</v>
      </c>
      <c r="E50" s="76" t="s">
        <v>1623</v>
      </c>
      <c r="F50" s="76" t="s">
        <v>131</v>
      </c>
      <c r="G50" s="78">
        <v>36180.648810999999</v>
      </c>
      <c r="H50" s="86">
        <v>3962.75</v>
      </c>
      <c r="I50" s="129" t="s">
        <v>3065</v>
      </c>
      <c r="J50" s="78">
        <v>5200.2063928079997</v>
      </c>
      <c r="K50" s="79">
        <v>3.5324682993993019E-4</v>
      </c>
      <c r="L50" s="79">
        <f t="shared" si="0"/>
        <v>8.5229207555265717E-3</v>
      </c>
      <c r="M50" s="79">
        <f>J50/'סכום נכסי הקרן'!$C$41</f>
        <v>1.6713434034865875E-3</v>
      </c>
    </row>
    <row r="51" spans="1:13">
      <c r="A51" s="75" t="s">
        <v>1694</v>
      </c>
      <c r="B51" s="54" t="s">
        <v>1695</v>
      </c>
      <c r="C51" s="76" t="s">
        <v>27</v>
      </c>
      <c r="D51" s="129" t="s">
        <v>3065</v>
      </c>
      <c r="E51" s="76" t="s">
        <v>1623</v>
      </c>
      <c r="F51" s="76" t="s">
        <v>133</v>
      </c>
      <c r="G51" s="78">
        <v>275246.27900100005</v>
      </c>
      <c r="H51" s="86">
        <v>690</v>
      </c>
      <c r="I51" s="129" t="s">
        <v>3065</v>
      </c>
      <c r="J51" s="78">
        <v>7618.8280125710016</v>
      </c>
      <c r="K51" s="79">
        <v>1.3046268832845819E-3</v>
      </c>
      <c r="L51" s="79">
        <f t="shared" si="0"/>
        <v>1.2486940420467682E-2</v>
      </c>
      <c r="M51" s="79">
        <f>J51/'סכום נכסי הקרן'!$C$41</f>
        <v>2.4486870287918436E-3</v>
      </c>
    </row>
    <row r="52" spans="1:13">
      <c r="A52" s="75" t="s">
        <v>1696</v>
      </c>
      <c r="B52" s="54" t="s">
        <v>1697</v>
      </c>
      <c r="C52" s="76" t="s">
        <v>121</v>
      </c>
      <c r="D52" s="129" t="s">
        <v>3065</v>
      </c>
      <c r="E52" s="76" t="s">
        <v>1623</v>
      </c>
      <c r="F52" s="76" t="s">
        <v>131</v>
      </c>
      <c r="G52" s="78">
        <v>280941.02960000001</v>
      </c>
      <c r="H52" s="86">
        <v>1064</v>
      </c>
      <c r="I52" s="129" t="s">
        <v>3065</v>
      </c>
      <c r="J52" s="78">
        <v>10841.873936782</v>
      </c>
      <c r="K52" s="79">
        <v>1.4394145720419537E-3</v>
      </c>
      <c r="L52" s="79">
        <f t="shared" si="0"/>
        <v>1.7769377871693564E-2</v>
      </c>
      <c r="M52" s="79">
        <f>J52/'סכום נכסי הקרן'!$C$41</f>
        <v>3.4845721721227835E-3</v>
      </c>
    </row>
    <row r="53" spans="1:13">
      <c r="A53" s="75" t="s">
        <v>1698</v>
      </c>
      <c r="B53" s="54" t="s">
        <v>1699</v>
      </c>
      <c r="C53" s="76" t="s">
        <v>1483</v>
      </c>
      <c r="D53" s="129" t="s">
        <v>3065</v>
      </c>
      <c r="E53" s="76" t="s">
        <v>1623</v>
      </c>
      <c r="F53" s="76" t="s">
        <v>131</v>
      </c>
      <c r="G53" s="78">
        <v>13027.482314999999</v>
      </c>
      <c r="H53" s="86">
        <v>40564</v>
      </c>
      <c r="I53" s="129" t="s">
        <v>3065</v>
      </c>
      <c r="J53" s="78">
        <v>19166.765168554</v>
      </c>
      <c r="K53" s="79">
        <v>7.0609660243902436E-4</v>
      </c>
      <c r="L53" s="79">
        <f t="shared" si="0"/>
        <v>3.1413526374125984E-2</v>
      </c>
      <c r="M53" s="79">
        <f>J53/'סכום נכסי הקרן'!$C$41</f>
        <v>6.1601875215843913E-3</v>
      </c>
    </row>
    <row r="54" spans="1:13">
      <c r="A54" s="75" t="s">
        <v>1700</v>
      </c>
      <c r="B54" s="54" t="s">
        <v>1701</v>
      </c>
      <c r="C54" s="76" t="s">
        <v>27</v>
      </c>
      <c r="D54" s="129" t="s">
        <v>3065</v>
      </c>
      <c r="E54" s="76" t="s">
        <v>1623</v>
      </c>
      <c r="F54" s="76" t="s">
        <v>131</v>
      </c>
      <c r="G54" s="78">
        <v>178435.51879999999</v>
      </c>
      <c r="H54" s="86">
        <v>772.45</v>
      </c>
      <c r="I54" s="129" t="s">
        <v>3065</v>
      </c>
      <c r="J54" s="78">
        <v>4999.1853733480002</v>
      </c>
      <c r="K54" s="79">
        <v>3.7906472535106472E-4</v>
      </c>
      <c r="L54" s="79">
        <f t="shared" si="0"/>
        <v>8.1934557132501244E-3</v>
      </c>
      <c r="M54" s="79">
        <f>J54/'סכום נכסי הקרן'!$C$41</f>
        <v>1.6067353611401761E-3</v>
      </c>
    </row>
    <row r="55" spans="1:13">
      <c r="A55" s="75" t="s">
        <v>1702</v>
      </c>
      <c r="B55" s="54" t="s">
        <v>1703</v>
      </c>
      <c r="C55" s="76" t="s">
        <v>27</v>
      </c>
      <c r="D55" s="129" t="s">
        <v>3065</v>
      </c>
      <c r="E55" s="76" t="s">
        <v>1623</v>
      </c>
      <c r="F55" s="76" t="s">
        <v>131</v>
      </c>
      <c r="G55" s="78">
        <v>184130.26939999999</v>
      </c>
      <c r="H55" s="86">
        <v>567.15</v>
      </c>
      <c r="I55" s="129" t="s">
        <v>3065</v>
      </c>
      <c r="J55" s="78">
        <v>3787.6573226660003</v>
      </c>
      <c r="K55" s="79">
        <v>6.3058311438356157E-3</v>
      </c>
      <c r="L55" s="79">
        <f t="shared" si="0"/>
        <v>6.2078119158537328E-3</v>
      </c>
      <c r="M55" s="79">
        <f>J55/'סכום נכסי הקרן'!$C$41</f>
        <v>1.2173509285440434E-3</v>
      </c>
    </row>
    <row r="56" spans="1:13">
      <c r="A56" s="75" t="s">
        <v>1704</v>
      </c>
      <c r="B56" s="54" t="s">
        <v>1705</v>
      </c>
      <c r="C56" s="76" t="s">
        <v>27</v>
      </c>
      <c r="D56" s="129" t="s">
        <v>3065</v>
      </c>
      <c r="E56" s="76" t="s">
        <v>1623</v>
      </c>
      <c r="F56" s="76" t="s">
        <v>133</v>
      </c>
      <c r="G56" s="78">
        <v>61511.449973999996</v>
      </c>
      <c r="H56" s="86">
        <v>21775</v>
      </c>
      <c r="I56" s="129" t="s">
        <v>3065</v>
      </c>
      <c r="J56" s="78">
        <v>53731.844698260997</v>
      </c>
      <c r="K56" s="79">
        <v>1.9984689695378582E-3</v>
      </c>
      <c r="L56" s="79">
        <f t="shared" si="0"/>
        <v>8.8064245881643674E-2</v>
      </c>
      <c r="M56" s="79">
        <f>J56/'סכום נכסי הקרן'!$C$41</f>
        <v>1.7269384599389308E-2</v>
      </c>
    </row>
    <row r="57" spans="1:13">
      <c r="A57" s="75" t="s">
        <v>1706</v>
      </c>
      <c r="B57" s="54" t="s">
        <v>1707</v>
      </c>
      <c r="C57" s="76" t="s">
        <v>27</v>
      </c>
      <c r="D57" s="129" t="s">
        <v>3065</v>
      </c>
      <c r="E57" s="76" t="s">
        <v>1623</v>
      </c>
      <c r="F57" s="76" t="s">
        <v>133</v>
      </c>
      <c r="G57" s="78">
        <v>37870.091489000006</v>
      </c>
      <c r="H57" s="86">
        <v>9116.7000000000007</v>
      </c>
      <c r="I57" s="129" t="s">
        <v>3065</v>
      </c>
      <c r="J57" s="78">
        <v>13850.059553917001</v>
      </c>
      <c r="K57" s="79">
        <v>8.3415621324831601E-3</v>
      </c>
      <c r="L57" s="79">
        <f t="shared" si="0"/>
        <v>2.2699668267131535E-2</v>
      </c>
      <c r="M57" s="79">
        <f>J57/'סכום נכסי הקרן'!$C$41</f>
        <v>4.4514013338682185E-3</v>
      </c>
    </row>
    <row r="58" spans="1:13">
      <c r="A58" s="75" t="s">
        <v>1708</v>
      </c>
      <c r="B58" s="54" t="s">
        <v>1709</v>
      </c>
      <c r="C58" s="76" t="s">
        <v>27</v>
      </c>
      <c r="D58" s="129" t="s">
        <v>3065</v>
      </c>
      <c r="E58" s="76" t="s">
        <v>1623</v>
      </c>
      <c r="F58" s="76" t="s">
        <v>133</v>
      </c>
      <c r="G58" s="78">
        <v>59160.846750999997</v>
      </c>
      <c r="H58" s="86">
        <v>2553.8000000000002</v>
      </c>
      <c r="I58" s="129" t="s">
        <v>3065</v>
      </c>
      <c r="J58" s="78">
        <v>6060.9246736770001</v>
      </c>
      <c r="K58" s="79">
        <v>2.8960540384885751E-3</v>
      </c>
      <c r="L58" s="79">
        <f t="shared" si="0"/>
        <v>9.9336020144137512E-3</v>
      </c>
      <c r="M58" s="79">
        <f>J58/'סכום נכסי הקרן'!$C$41</f>
        <v>1.9479777738031724E-3</v>
      </c>
    </row>
    <row r="59" spans="1:13">
      <c r="A59" s="75" t="s">
        <v>1710</v>
      </c>
      <c r="B59" s="54" t="s">
        <v>1711</v>
      </c>
      <c r="C59" s="76" t="s">
        <v>122</v>
      </c>
      <c r="D59" s="129" t="s">
        <v>3065</v>
      </c>
      <c r="E59" s="76" t="s">
        <v>1623</v>
      </c>
      <c r="F59" s="76" t="s">
        <v>140</v>
      </c>
      <c r="G59" s="78">
        <v>422737.64300699992</v>
      </c>
      <c r="H59" s="86">
        <v>247450</v>
      </c>
      <c r="I59" s="129" t="s">
        <v>3065</v>
      </c>
      <c r="J59" s="78">
        <v>26817.950398302004</v>
      </c>
      <c r="K59" s="79">
        <v>5.2471834786227556E-5</v>
      </c>
      <c r="L59" s="79">
        <f t="shared" si="0"/>
        <v>4.3953498920058981E-2</v>
      </c>
      <c r="M59" s="79">
        <f>J59/'סכום נכסי הקרן'!$C$41</f>
        <v>8.6192741417383707E-3</v>
      </c>
    </row>
    <row r="60" spans="1:13">
      <c r="A60" s="75" t="s">
        <v>1712</v>
      </c>
      <c r="B60" s="54" t="s">
        <v>1713</v>
      </c>
      <c r="C60" s="76" t="s">
        <v>1483</v>
      </c>
      <c r="D60" s="129" t="s">
        <v>3065</v>
      </c>
      <c r="E60" s="76" t="s">
        <v>1623</v>
      </c>
      <c r="F60" s="76" t="s">
        <v>131</v>
      </c>
      <c r="G60" s="78">
        <v>104403.761</v>
      </c>
      <c r="H60" s="86">
        <v>4006</v>
      </c>
      <c r="I60" s="129" t="s">
        <v>3065</v>
      </c>
      <c r="J60" s="78">
        <v>15169.617992349</v>
      </c>
      <c r="K60" s="79">
        <v>7.2984104159384833E-4</v>
      </c>
      <c r="L60" s="79">
        <f t="shared" si="0"/>
        <v>2.4862369351187824E-2</v>
      </c>
      <c r="M60" s="79">
        <f>J60/'סכום נכסי הקרן'!$C$41</f>
        <v>4.8755066721945109E-3</v>
      </c>
    </row>
    <row r="61" spans="1:13">
      <c r="A61" s="75" t="s">
        <v>1714</v>
      </c>
      <c r="B61" s="54" t="s">
        <v>1715</v>
      </c>
      <c r="C61" s="76" t="s">
        <v>121</v>
      </c>
      <c r="D61" s="129" t="s">
        <v>3065</v>
      </c>
      <c r="E61" s="76" t="s">
        <v>1623</v>
      </c>
      <c r="F61" s="76" t="s">
        <v>131</v>
      </c>
      <c r="G61" s="78">
        <v>4278.6559509999997</v>
      </c>
      <c r="H61" s="86">
        <v>93137</v>
      </c>
      <c r="I61" s="129" t="s">
        <v>3065</v>
      </c>
      <c r="J61" s="78">
        <v>14453.637772911999</v>
      </c>
      <c r="K61" s="79">
        <v>2.2431603932027456E-4</v>
      </c>
      <c r="L61" s="79">
        <f t="shared" si="0"/>
        <v>2.3688907720659926E-2</v>
      </c>
      <c r="M61" s="79">
        <f>J61/'סכום נכסי הקרן'!$C$41</f>
        <v>4.6453910332387377E-3</v>
      </c>
    </row>
    <row r="62" spans="1:13">
      <c r="A62" s="75" t="s">
        <v>1716</v>
      </c>
      <c r="B62" s="54" t="s">
        <v>1717</v>
      </c>
      <c r="C62" s="76" t="s">
        <v>121</v>
      </c>
      <c r="D62" s="129" t="s">
        <v>3065</v>
      </c>
      <c r="E62" s="76" t="s">
        <v>1623</v>
      </c>
      <c r="F62" s="76" t="s">
        <v>131</v>
      </c>
      <c r="G62" s="78">
        <v>36873.510134999997</v>
      </c>
      <c r="H62" s="86">
        <v>5893.5</v>
      </c>
      <c r="I62" s="129" t="s">
        <v>3065</v>
      </c>
      <c r="J62" s="78">
        <v>7881.9799398900004</v>
      </c>
      <c r="K62" s="79">
        <v>5.2302851255319142E-3</v>
      </c>
      <c r="L62" s="79">
        <f t="shared" si="0"/>
        <v>1.2918235421817203E-2</v>
      </c>
      <c r="M62" s="79">
        <f>J62/'סכום נכסי הקרן'!$C$41</f>
        <v>2.5332639099032678E-3</v>
      </c>
    </row>
    <row r="63" spans="1:13">
      <c r="A63" s="75" t="s">
        <v>1718</v>
      </c>
      <c r="B63" s="54" t="s">
        <v>1719</v>
      </c>
      <c r="C63" s="76" t="s">
        <v>27</v>
      </c>
      <c r="D63" s="129" t="s">
        <v>3065</v>
      </c>
      <c r="E63" s="76" t="s">
        <v>1623</v>
      </c>
      <c r="F63" s="76" t="s">
        <v>133</v>
      </c>
      <c r="G63" s="78">
        <v>7262.6673000000001</v>
      </c>
      <c r="H63" s="86">
        <v>19498</v>
      </c>
      <c r="I63" s="129" t="s">
        <v>3065</v>
      </c>
      <c r="J63" s="78">
        <v>5680.7259492009998</v>
      </c>
      <c r="K63" s="79">
        <v>1.3941198387561187E-3</v>
      </c>
      <c r="L63" s="79">
        <f t="shared" si="0"/>
        <v>9.3104722085385894E-3</v>
      </c>
      <c r="M63" s="79">
        <f>J63/'סכום נכסי הקרן'!$C$41</f>
        <v>1.8257821180603909E-3</v>
      </c>
    </row>
    <row r="64" spans="1:13">
      <c r="A64" s="75" t="s">
        <v>1720</v>
      </c>
      <c r="B64" s="54" t="s">
        <v>1721</v>
      </c>
      <c r="C64" s="76" t="s">
        <v>1483</v>
      </c>
      <c r="D64" s="129" t="s">
        <v>3065</v>
      </c>
      <c r="E64" s="76" t="s">
        <v>1623</v>
      </c>
      <c r="F64" s="76" t="s">
        <v>131</v>
      </c>
      <c r="G64" s="78">
        <v>14806.351559999999</v>
      </c>
      <c r="H64" s="86">
        <v>4602</v>
      </c>
      <c r="I64" s="129" t="s">
        <v>3065</v>
      </c>
      <c r="J64" s="78">
        <v>2471.3953597160003</v>
      </c>
      <c r="K64" s="79">
        <v>3.3572880921501318E-4</v>
      </c>
      <c r="L64" s="79">
        <f t="shared" si="0"/>
        <v>4.0505136172223569E-3</v>
      </c>
      <c r="M64" s="79">
        <f>J64/'סכום נכסי הקרן'!$C$41</f>
        <v>7.9430507557956575E-4</v>
      </c>
    </row>
    <row r="65" spans="1:13">
      <c r="A65" s="75" t="s">
        <v>1722</v>
      </c>
      <c r="B65" s="54" t="s">
        <v>1723</v>
      </c>
      <c r="C65" s="76" t="s">
        <v>27</v>
      </c>
      <c r="D65" s="129" t="s">
        <v>3065</v>
      </c>
      <c r="E65" s="76" t="s">
        <v>1623</v>
      </c>
      <c r="F65" s="76" t="s">
        <v>133</v>
      </c>
      <c r="G65" s="78">
        <v>16875.444279000003</v>
      </c>
      <c r="H65" s="86">
        <v>20075</v>
      </c>
      <c r="I65" s="129" t="s">
        <v>3065</v>
      </c>
      <c r="J65" s="78">
        <v>13590.279602324999</v>
      </c>
      <c r="K65" s="79">
        <v>4.114456730220652E-3</v>
      </c>
      <c r="L65" s="79">
        <f t="shared" si="0"/>
        <v>2.2273899792950341E-2</v>
      </c>
      <c r="M65" s="79">
        <f>J65/'סכום נכסי הקרן'!$C$41</f>
        <v>4.3679082038547952E-3</v>
      </c>
    </row>
    <row r="66" spans="1:13">
      <c r="A66" s="75" t="s">
        <v>1724</v>
      </c>
      <c r="B66" s="54" t="s">
        <v>1725</v>
      </c>
      <c r="C66" s="76" t="s">
        <v>1483</v>
      </c>
      <c r="D66" s="129" t="s">
        <v>3065</v>
      </c>
      <c r="E66" s="76" t="s">
        <v>1623</v>
      </c>
      <c r="F66" s="76" t="s">
        <v>131</v>
      </c>
      <c r="G66" s="78">
        <v>11370.651576</v>
      </c>
      <c r="H66" s="86">
        <v>8929</v>
      </c>
      <c r="I66" s="129" t="s">
        <v>3065</v>
      </c>
      <c r="J66" s="78">
        <v>3682.4404329050008</v>
      </c>
      <c r="K66" s="79">
        <v>1.452190495019157E-4</v>
      </c>
      <c r="L66" s="79">
        <f t="shared" si="0"/>
        <v>6.0353658347104527E-3</v>
      </c>
      <c r="M66" s="79">
        <f>J66/'סכום נכסי הקרן'!$C$41</f>
        <v>1.1835342794816847E-3</v>
      </c>
    </row>
    <row r="67" spans="1:13">
      <c r="A67" s="75" t="s">
        <v>1726</v>
      </c>
      <c r="B67" s="54" t="s">
        <v>1727</v>
      </c>
      <c r="C67" s="76" t="s">
        <v>121</v>
      </c>
      <c r="D67" s="129" t="s">
        <v>3065</v>
      </c>
      <c r="E67" s="76" t="s">
        <v>1623</v>
      </c>
      <c r="F67" s="76" t="s">
        <v>131</v>
      </c>
      <c r="G67" s="78">
        <v>78587.558279999997</v>
      </c>
      <c r="H67" s="86">
        <v>3163.375</v>
      </c>
      <c r="I67" s="129" t="s">
        <v>3065</v>
      </c>
      <c r="J67" s="78">
        <v>9016.7915359959989</v>
      </c>
      <c r="K67" s="79">
        <v>3.1435023312E-3</v>
      </c>
      <c r="L67" s="79">
        <f t="shared" si="0"/>
        <v>1.4778144159178188E-2</v>
      </c>
      <c r="M67" s="79">
        <f>J67/'סכום נכסי הקרן'!$C$41</f>
        <v>2.8979917172408704E-3</v>
      </c>
    </row>
    <row r="68" spans="1:13">
      <c r="A68" s="75" t="s">
        <v>1728</v>
      </c>
      <c r="B68" s="54" t="s">
        <v>1729</v>
      </c>
      <c r="C68" s="76" t="s">
        <v>1483</v>
      </c>
      <c r="D68" s="129" t="s">
        <v>3065</v>
      </c>
      <c r="E68" s="76" t="s">
        <v>1623</v>
      </c>
      <c r="F68" s="76" t="s">
        <v>131</v>
      </c>
      <c r="G68" s="78">
        <v>17709.763206</v>
      </c>
      <c r="H68" s="86">
        <v>19248</v>
      </c>
      <c r="I68" s="129" t="s">
        <v>3065</v>
      </c>
      <c r="J68" s="78">
        <v>12363.627729694999</v>
      </c>
      <c r="K68" s="79">
        <v>5.830261529375346E-5</v>
      </c>
      <c r="L68" s="79">
        <f t="shared" si="0"/>
        <v>2.0263468684003822E-2</v>
      </c>
      <c r="M68" s="79">
        <f>J68/'סכום נכסי הקרן'!$C$41</f>
        <v>3.9736629834093082E-3</v>
      </c>
    </row>
    <row r="69" spans="1:13">
      <c r="A69" s="75" t="s">
        <v>1730</v>
      </c>
      <c r="B69" s="54" t="s">
        <v>1731</v>
      </c>
      <c r="C69" s="76" t="s">
        <v>1483</v>
      </c>
      <c r="D69" s="129" t="s">
        <v>3065</v>
      </c>
      <c r="E69" s="76" t="s">
        <v>1623</v>
      </c>
      <c r="F69" s="76" t="s">
        <v>131</v>
      </c>
      <c r="G69" s="78">
        <v>50683.280339999998</v>
      </c>
      <c r="H69" s="86">
        <v>6333</v>
      </c>
      <c r="I69" s="129" t="s">
        <v>3065</v>
      </c>
      <c r="J69" s="78">
        <v>11641.843566042</v>
      </c>
      <c r="K69" s="79">
        <v>2.2553552025736796E-4</v>
      </c>
      <c r="L69" s="79">
        <f t="shared" si="0"/>
        <v>1.9080494631682265E-2</v>
      </c>
      <c r="M69" s="79">
        <f>J69/'סכום נכסי הקרן'!$C$41</f>
        <v>3.7416819600539788E-3</v>
      </c>
    </row>
    <row r="70" spans="1:13">
      <c r="A70" s="75" t="s">
        <v>1732</v>
      </c>
      <c r="B70" s="54" t="s">
        <v>1733</v>
      </c>
      <c r="C70" s="76" t="s">
        <v>123</v>
      </c>
      <c r="D70" s="129" t="s">
        <v>3065</v>
      </c>
      <c r="E70" s="76" t="s">
        <v>1623</v>
      </c>
      <c r="F70" s="76" t="s">
        <v>135</v>
      </c>
      <c r="G70" s="78">
        <v>60744.006399999998</v>
      </c>
      <c r="H70" s="86">
        <v>9441</v>
      </c>
      <c r="I70" s="129" t="s">
        <v>3065</v>
      </c>
      <c r="J70" s="78">
        <v>14195.453521948002</v>
      </c>
      <c r="K70" s="79">
        <v>4.0588921236940693E-4</v>
      </c>
      <c r="L70" s="79">
        <f t="shared" si="0"/>
        <v>2.3265754533060595E-2</v>
      </c>
      <c r="M70" s="79">
        <f>J70/'סכום נכסי הקרן'!$C$41</f>
        <v>4.5624107605077178E-3</v>
      </c>
    </row>
    <row r="71" spans="1:13">
      <c r="A71" s="132" t="s">
        <v>3065</v>
      </c>
      <c r="B71" s="132" t="s">
        <v>3065</v>
      </c>
      <c r="C71" s="133" t="s">
        <v>3065</v>
      </c>
      <c r="D71" s="133" t="s">
        <v>3065</v>
      </c>
      <c r="E71" s="133" t="s">
        <v>3065</v>
      </c>
      <c r="F71" s="133" t="s">
        <v>3065</v>
      </c>
      <c r="G71" s="133" t="s">
        <v>3065</v>
      </c>
      <c r="H71" s="133" t="s">
        <v>3065</v>
      </c>
      <c r="I71" s="133" t="s">
        <v>3065</v>
      </c>
      <c r="J71" s="133" t="s">
        <v>3065</v>
      </c>
      <c r="K71" s="133" t="s">
        <v>3065</v>
      </c>
      <c r="L71" s="133" t="s">
        <v>3065</v>
      </c>
      <c r="M71" s="133" t="s">
        <v>3065</v>
      </c>
    </row>
    <row r="72" spans="1:13">
      <c r="A72" s="132" t="s">
        <v>3065</v>
      </c>
      <c r="B72" s="132" t="s">
        <v>3065</v>
      </c>
      <c r="C72" s="133" t="s">
        <v>3065</v>
      </c>
      <c r="D72" s="133" t="s">
        <v>3065</v>
      </c>
      <c r="E72" s="133" t="s">
        <v>3065</v>
      </c>
      <c r="F72" s="133" t="s">
        <v>3065</v>
      </c>
      <c r="G72" s="133" t="s">
        <v>3065</v>
      </c>
      <c r="H72" s="133" t="s">
        <v>3065</v>
      </c>
      <c r="I72" s="133" t="s">
        <v>3065</v>
      </c>
      <c r="J72" s="133" t="s">
        <v>3065</v>
      </c>
      <c r="K72" s="133" t="s">
        <v>3065</v>
      </c>
      <c r="L72" s="133" t="s">
        <v>3065</v>
      </c>
      <c r="M72" s="133" t="s">
        <v>3065</v>
      </c>
    </row>
    <row r="73" spans="1:13">
      <c r="A73" s="132" t="s">
        <v>3065</v>
      </c>
      <c r="B73" s="132" t="s">
        <v>3065</v>
      </c>
      <c r="C73" s="133" t="s">
        <v>3065</v>
      </c>
      <c r="D73" s="133" t="s">
        <v>3065</v>
      </c>
      <c r="E73" s="133" t="s">
        <v>3065</v>
      </c>
      <c r="F73" s="133" t="s">
        <v>3065</v>
      </c>
      <c r="G73" s="133" t="s">
        <v>3065</v>
      </c>
      <c r="H73" s="133" t="s">
        <v>3065</v>
      </c>
      <c r="I73" s="133" t="s">
        <v>3065</v>
      </c>
      <c r="J73" s="133" t="s">
        <v>3065</v>
      </c>
      <c r="K73" s="133" t="s">
        <v>3065</v>
      </c>
      <c r="L73" s="133" t="s">
        <v>3065</v>
      </c>
      <c r="M73" s="133" t="s">
        <v>3065</v>
      </c>
    </row>
    <row r="74" spans="1:13">
      <c r="A74" s="90" t="s">
        <v>208</v>
      </c>
      <c r="B74" s="132" t="s">
        <v>3065</v>
      </c>
      <c r="C74" s="133" t="s">
        <v>3065</v>
      </c>
      <c r="D74" s="133" t="s">
        <v>3065</v>
      </c>
      <c r="E74" s="133" t="s">
        <v>3065</v>
      </c>
      <c r="F74" s="133" t="s">
        <v>3065</v>
      </c>
      <c r="G74" s="133" t="s">
        <v>3065</v>
      </c>
      <c r="H74" s="133" t="s">
        <v>3065</v>
      </c>
      <c r="I74" s="133" t="s">
        <v>3065</v>
      </c>
      <c r="J74" s="133" t="s">
        <v>3065</v>
      </c>
      <c r="K74" s="133" t="s">
        <v>3065</v>
      </c>
      <c r="L74" s="133" t="s">
        <v>3065</v>
      </c>
      <c r="M74" s="133" t="s">
        <v>3065</v>
      </c>
    </row>
    <row r="75" spans="1:13">
      <c r="A75" s="90" t="s">
        <v>112</v>
      </c>
      <c r="B75" s="132" t="s">
        <v>3065</v>
      </c>
      <c r="C75" s="133" t="s">
        <v>3065</v>
      </c>
      <c r="D75" s="133" t="s">
        <v>3065</v>
      </c>
      <c r="E75" s="133" t="s">
        <v>3065</v>
      </c>
      <c r="F75" s="133" t="s">
        <v>3065</v>
      </c>
      <c r="G75" s="133" t="s">
        <v>3065</v>
      </c>
      <c r="H75" s="133" t="s">
        <v>3065</v>
      </c>
      <c r="I75" s="133" t="s">
        <v>3065</v>
      </c>
      <c r="J75" s="133" t="s">
        <v>3065</v>
      </c>
      <c r="K75" s="133" t="s">
        <v>3065</v>
      </c>
      <c r="L75" s="133" t="s">
        <v>3065</v>
      </c>
      <c r="M75" s="133" t="s">
        <v>3065</v>
      </c>
    </row>
    <row r="76" spans="1:13">
      <c r="A76" s="90" t="s">
        <v>191</v>
      </c>
      <c r="B76" s="132" t="s">
        <v>3065</v>
      </c>
      <c r="C76" s="133" t="s">
        <v>3065</v>
      </c>
      <c r="D76" s="133" t="s">
        <v>3065</v>
      </c>
      <c r="E76" s="133" t="s">
        <v>3065</v>
      </c>
      <c r="F76" s="133" t="s">
        <v>3065</v>
      </c>
      <c r="G76" s="133" t="s">
        <v>3065</v>
      </c>
      <c r="H76" s="133" t="s">
        <v>3065</v>
      </c>
      <c r="I76" s="133" t="s">
        <v>3065</v>
      </c>
      <c r="J76" s="133" t="s">
        <v>3065</v>
      </c>
      <c r="K76" s="133" t="s">
        <v>3065</v>
      </c>
      <c r="L76" s="133" t="s">
        <v>3065</v>
      </c>
      <c r="M76" s="133" t="s">
        <v>3065</v>
      </c>
    </row>
    <row r="77" spans="1:13">
      <c r="A77" s="90" t="s">
        <v>199</v>
      </c>
      <c r="B77" s="132" t="s">
        <v>3065</v>
      </c>
      <c r="C77" s="133" t="s">
        <v>3065</v>
      </c>
      <c r="D77" s="133" t="s">
        <v>3065</v>
      </c>
      <c r="E77" s="133" t="s">
        <v>3065</v>
      </c>
      <c r="F77" s="133" t="s">
        <v>3065</v>
      </c>
      <c r="G77" s="133" t="s">
        <v>3065</v>
      </c>
      <c r="H77" s="133" t="s">
        <v>3065</v>
      </c>
      <c r="I77" s="133" t="s">
        <v>3065</v>
      </c>
      <c r="J77" s="133" t="s">
        <v>3065</v>
      </c>
      <c r="K77" s="133" t="s">
        <v>3065</v>
      </c>
      <c r="L77" s="133" t="s">
        <v>3065</v>
      </c>
      <c r="M77" s="133" t="s">
        <v>3065</v>
      </c>
    </row>
    <row r="78" spans="1:13">
      <c r="A78" s="90" t="s">
        <v>206</v>
      </c>
      <c r="B78" s="132" t="s">
        <v>3065</v>
      </c>
      <c r="C78" s="133" t="s">
        <v>3065</v>
      </c>
      <c r="D78" s="133" t="s">
        <v>3065</v>
      </c>
      <c r="E78" s="133" t="s">
        <v>3065</v>
      </c>
      <c r="F78" s="133" t="s">
        <v>3065</v>
      </c>
      <c r="G78" s="133" t="s">
        <v>3065</v>
      </c>
      <c r="H78" s="133" t="s">
        <v>3065</v>
      </c>
      <c r="I78" s="133" t="s">
        <v>3065</v>
      </c>
      <c r="J78" s="133" t="s">
        <v>3065</v>
      </c>
      <c r="K78" s="133" t="s">
        <v>3065</v>
      </c>
      <c r="L78" s="133" t="s">
        <v>3065</v>
      </c>
      <c r="M78" s="133" t="s">
        <v>3065</v>
      </c>
    </row>
    <row r="79" spans="1:13" hidden="1">
      <c r="C79" s="1"/>
      <c r="D79" s="1"/>
      <c r="E79" s="1"/>
      <c r="F79" s="1"/>
    </row>
    <row r="80" spans="1:13" hidden="1">
      <c r="C80" s="1"/>
      <c r="D80" s="1"/>
      <c r="E80" s="1"/>
      <c r="F80" s="1"/>
    </row>
    <row r="81" spans="3:6" hidden="1">
      <c r="C81" s="1"/>
      <c r="D81" s="1"/>
      <c r="E81" s="1"/>
      <c r="F81" s="1"/>
    </row>
    <row r="82" spans="3:6" hidden="1">
      <c r="C82" s="1"/>
      <c r="D82" s="1"/>
      <c r="E82" s="1"/>
      <c r="F82" s="1"/>
    </row>
    <row r="83" spans="3:6" hidden="1">
      <c r="C83" s="1"/>
      <c r="D83" s="1"/>
      <c r="E83" s="1"/>
      <c r="F83" s="1"/>
    </row>
    <row r="84" spans="3:6" hidden="1">
      <c r="C84" s="1"/>
      <c r="D84" s="1"/>
      <c r="E84" s="1"/>
      <c r="F84" s="1"/>
    </row>
    <row r="85" spans="3:6" hidden="1">
      <c r="C85" s="1"/>
      <c r="D85" s="1"/>
      <c r="E85" s="1"/>
      <c r="F85" s="1"/>
    </row>
    <row r="86" spans="3:6" hidden="1">
      <c r="C86" s="1"/>
      <c r="D86" s="1"/>
      <c r="E86" s="1"/>
      <c r="F86" s="1"/>
    </row>
    <row r="87" spans="3:6" hidden="1">
      <c r="C87" s="1"/>
      <c r="D87" s="1"/>
      <c r="E87" s="1"/>
      <c r="F87" s="1"/>
    </row>
    <row r="88" spans="3:6" hidden="1">
      <c r="C88" s="1"/>
      <c r="D88" s="1"/>
      <c r="E88" s="1"/>
      <c r="F88" s="1"/>
    </row>
    <row r="89" spans="3:6" hidden="1">
      <c r="C89" s="1"/>
      <c r="D89" s="1"/>
      <c r="E89" s="1"/>
      <c r="F89" s="1"/>
    </row>
    <row r="90" spans="3:6" hidden="1">
      <c r="C90" s="1"/>
      <c r="D90" s="1"/>
      <c r="E90" s="1"/>
      <c r="F90" s="1"/>
    </row>
    <row r="91" spans="3:6" hidden="1">
      <c r="C91" s="1"/>
      <c r="D91" s="1"/>
      <c r="E91" s="1"/>
      <c r="F91" s="1"/>
    </row>
    <row r="92" spans="3:6" hidden="1">
      <c r="C92" s="1"/>
      <c r="D92" s="1"/>
      <c r="E92" s="1"/>
      <c r="F92" s="1"/>
    </row>
    <row r="93" spans="3:6" hidden="1">
      <c r="C93" s="1"/>
      <c r="D93" s="1"/>
      <c r="E93" s="1"/>
      <c r="F93" s="1"/>
    </row>
    <row r="94" spans="3:6" hidden="1">
      <c r="C94" s="1"/>
      <c r="D94" s="1"/>
      <c r="E94" s="1"/>
      <c r="F94" s="1"/>
    </row>
    <row r="95" spans="3:6" hidden="1">
      <c r="C95" s="1"/>
      <c r="D95" s="1"/>
      <c r="E95" s="1"/>
      <c r="F95" s="1"/>
    </row>
    <row r="96" spans="3:6" hidden="1">
      <c r="C96" s="1"/>
      <c r="D96" s="1"/>
      <c r="E96" s="1"/>
      <c r="F96" s="1"/>
    </row>
    <row r="97" spans="3:6" hidden="1">
      <c r="C97" s="1"/>
      <c r="D97" s="1"/>
      <c r="E97" s="1"/>
      <c r="F97" s="1"/>
    </row>
    <row r="98" spans="3:6" hidden="1">
      <c r="C98" s="1"/>
      <c r="D98" s="1"/>
      <c r="E98" s="1"/>
      <c r="F98" s="1"/>
    </row>
    <row r="99" spans="3:6" hidden="1">
      <c r="C99" s="1"/>
      <c r="D99" s="1"/>
      <c r="E99" s="1"/>
      <c r="F99" s="1"/>
    </row>
    <row r="100" spans="3:6" hidden="1">
      <c r="C100" s="1"/>
      <c r="D100" s="1"/>
      <c r="E100" s="1"/>
      <c r="F100" s="1"/>
    </row>
    <row r="101" spans="3:6" hidden="1">
      <c r="C101" s="1"/>
      <c r="D101" s="1"/>
      <c r="E101" s="1"/>
      <c r="F101" s="1"/>
    </row>
    <row r="102" spans="3:6" hidden="1">
      <c r="C102" s="1"/>
      <c r="D102" s="1"/>
      <c r="E102" s="1"/>
      <c r="F102" s="1"/>
    </row>
    <row r="103" spans="3:6" hidden="1">
      <c r="C103" s="1"/>
      <c r="D103" s="1"/>
      <c r="E103" s="1"/>
      <c r="F103" s="1"/>
    </row>
    <row r="104" spans="3:6" hidden="1">
      <c r="C104" s="1"/>
      <c r="D104" s="1"/>
      <c r="E104" s="1"/>
      <c r="F104" s="1"/>
    </row>
    <row r="105" spans="3:6" hidden="1">
      <c r="C105" s="1"/>
      <c r="D105" s="1"/>
      <c r="E105" s="1"/>
      <c r="F105" s="1"/>
    </row>
    <row r="106" spans="3:6" hidden="1">
      <c r="C106" s="1"/>
      <c r="D106" s="1"/>
      <c r="E106" s="1"/>
      <c r="F106" s="1"/>
    </row>
    <row r="107" spans="3:6" hidden="1">
      <c r="C107" s="1"/>
      <c r="D107" s="1"/>
      <c r="E107" s="1"/>
      <c r="F107" s="1"/>
    </row>
    <row r="108" spans="3:6" hidden="1">
      <c r="C108" s="1"/>
      <c r="D108" s="1"/>
      <c r="E108" s="1"/>
      <c r="F108" s="1"/>
    </row>
    <row r="109" spans="3:6" hidden="1">
      <c r="C109" s="1"/>
      <c r="D109" s="1"/>
      <c r="E109" s="1"/>
      <c r="F109" s="1"/>
    </row>
    <row r="110" spans="3:6" hidden="1">
      <c r="C110" s="1"/>
      <c r="D110" s="1"/>
      <c r="E110" s="1"/>
      <c r="F110" s="1"/>
    </row>
    <row r="111" spans="3:6" hidden="1">
      <c r="C111" s="1"/>
      <c r="D111" s="1"/>
      <c r="E111" s="1"/>
      <c r="F111" s="1"/>
    </row>
    <row r="112" spans="3:6" hidden="1">
      <c r="C112" s="1"/>
      <c r="D112" s="1"/>
      <c r="E112" s="1"/>
      <c r="F112" s="1"/>
    </row>
    <row r="113" spans="3:6" hidden="1">
      <c r="C113" s="1"/>
      <c r="D113" s="1"/>
      <c r="E113" s="1"/>
      <c r="F113" s="1"/>
    </row>
    <row r="114" spans="3:6" hidden="1">
      <c r="C114" s="1"/>
      <c r="D114" s="1"/>
      <c r="E114" s="1"/>
      <c r="F114" s="1"/>
    </row>
    <row r="115" spans="3:6" hidden="1">
      <c r="C115" s="1"/>
      <c r="D115" s="1"/>
      <c r="E115" s="1"/>
      <c r="F115" s="1"/>
    </row>
    <row r="116" spans="3:6" hidden="1">
      <c r="C116" s="1"/>
      <c r="D116" s="1"/>
      <c r="E116" s="1"/>
      <c r="F116" s="1"/>
    </row>
    <row r="117" spans="3:6" hidden="1">
      <c r="C117" s="1"/>
      <c r="D117" s="1"/>
      <c r="E117" s="1"/>
      <c r="F117" s="1"/>
    </row>
    <row r="118" spans="3:6" hidden="1">
      <c r="C118" s="1"/>
      <c r="D118" s="1"/>
      <c r="E118" s="1"/>
      <c r="F118" s="1"/>
    </row>
    <row r="119" spans="3:6" hidden="1">
      <c r="C119" s="1"/>
      <c r="D119" s="1"/>
      <c r="E119" s="1"/>
      <c r="F119" s="1"/>
    </row>
    <row r="120" spans="3:6" hidden="1">
      <c r="C120" s="1"/>
      <c r="D120" s="1"/>
      <c r="E120" s="1"/>
      <c r="F120" s="1"/>
    </row>
    <row r="121" spans="3:6" hidden="1">
      <c r="C121" s="1"/>
      <c r="D121" s="1"/>
      <c r="E121" s="1"/>
      <c r="F121" s="1"/>
    </row>
    <row r="122" spans="3:6" hidden="1">
      <c r="C122" s="1"/>
      <c r="D122" s="1"/>
      <c r="E122" s="1"/>
      <c r="F122" s="1"/>
    </row>
    <row r="123" spans="3:6" hidden="1">
      <c r="C123" s="1"/>
      <c r="D123" s="1"/>
      <c r="E123" s="1"/>
      <c r="F123" s="1"/>
    </row>
    <row r="124" spans="3:6" hidden="1">
      <c r="C124" s="1"/>
      <c r="D124" s="1"/>
      <c r="E124" s="1"/>
      <c r="F124" s="1"/>
    </row>
    <row r="125" spans="3:6" hidden="1">
      <c r="C125" s="1"/>
      <c r="D125" s="1"/>
      <c r="E125" s="1"/>
      <c r="F125" s="1"/>
    </row>
    <row r="126" spans="3:6" hidden="1">
      <c r="C126" s="1"/>
      <c r="D126" s="1"/>
      <c r="E126" s="1"/>
      <c r="F126" s="1"/>
    </row>
    <row r="127" spans="3:6" hidden="1">
      <c r="C127" s="1"/>
      <c r="D127" s="1"/>
      <c r="E127" s="1"/>
      <c r="F127" s="1"/>
    </row>
    <row r="128" spans="3:6" hidden="1">
      <c r="C128" s="1"/>
      <c r="D128" s="1"/>
      <c r="E128" s="1"/>
      <c r="F128" s="1"/>
    </row>
    <row r="129" spans="3:6" hidden="1">
      <c r="C129" s="1"/>
      <c r="D129" s="1"/>
      <c r="E129" s="1"/>
      <c r="F129" s="1"/>
    </row>
    <row r="130" spans="3:6" hidden="1">
      <c r="C130" s="1"/>
      <c r="D130" s="1"/>
      <c r="E130" s="1"/>
      <c r="F130" s="1"/>
    </row>
    <row r="131" spans="3:6" hidden="1">
      <c r="C131" s="1"/>
      <c r="D131" s="1"/>
      <c r="E131" s="1"/>
      <c r="F131" s="1"/>
    </row>
    <row r="132" spans="3:6" hidden="1">
      <c r="C132" s="1"/>
      <c r="D132" s="1"/>
      <c r="E132" s="1"/>
      <c r="F132" s="1"/>
    </row>
    <row r="133" spans="3:6" hidden="1">
      <c r="C133" s="1"/>
      <c r="D133" s="1"/>
      <c r="E133" s="1"/>
      <c r="F133" s="1"/>
    </row>
    <row r="134" spans="3:6" hidden="1">
      <c r="C134" s="1"/>
      <c r="D134" s="1"/>
      <c r="E134" s="1"/>
      <c r="F134" s="1"/>
    </row>
    <row r="135" spans="3:6" hidden="1">
      <c r="C135" s="1"/>
      <c r="D135" s="1"/>
      <c r="E135" s="1"/>
      <c r="F135" s="1"/>
    </row>
    <row r="136" spans="3:6" hidden="1">
      <c r="C136" s="1"/>
      <c r="D136" s="1"/>
      <c r="E136" s="1"/>
      <c r="F136" s="1"/>
    </row>
    <row r="137" spans="3:6" hidden="1">
      <c r="C137" s="1"/>
      <c r="D137" s="1"/>
      <c r="E137" s="1"/>
      <c r="F137" s="1"/>
    </row>
    <row r="138" spans="3:6" hidden="1">
      <c r="C138" s="1"/>
      <c r="D138" s="1"/>
      <c r="E138" s="1"/>
      <c r="F138" s="1"/>
    </row>
    <row r="139" spans="3:6" hidden="1">
      <c r="C139" s="1"/>
      <c r="D139" s="1"/>
      <c r="E139" s="1"/>
      <c r="F139" s="1"/>
    </row>
    <row r="140" spans="3:6" hidden="1">
      <c r="C140" s="1"/>
      <c r="D140" s="1"/>
      <c r="E140" s="1"/>
      <c r="F140" s="1"/>
    </row>
    <row r="141" spans="3:6" hidden="1">
      <c r="C141" s="1"/>
      <c r="D141" s="1"/>
      <c r="E141" s="1"/>
      <c r="F141" s="1"/>
    </row>
    <row r="142" spans="3:6" hidden="1">
      <c r="C142" s="1"/>
      <c r="D142" s="1"/>
      <c r="E142" s="1"/>
      <c r="F142" s="1"/>
    </row>
    <row r="143" spans="3:6" hidden="1">
      <c r="C143" s="1"/>
      <c r="D143" s="1"/>
      <c r="E143" s="1"/>
      <c r="F143" s="1"/>
    </row>
    <row r="144" spans="3:6" hidden="1">
      <c r="C144" s="1"/>
      <c r="D144" s="1"/>
      <c r="E144" s="1"/>
      <c r="F144" s="1"/>
    </row>
    <row r="145" spans="3:6" hidden="1">
      <c r="C145" s="1"/>
      <c r="D145" s="1"/>
      <c r="E145" s="1"/>
      <c r="F145" s="1"/>
    </row>
    <row r="146" spans="3:6" hidden="1">
      <c r="C146" s="1"/>
      <c r="D146" s="1"/>
      <c r="E146" s="1"/>
      <c r="F146" s="1"/>
    </row>
    <row r="147" spans="3:6" hidden="1">
      <c r="C147" s="1"/>
      <c r="D147" s="1"/>
      <c r="E147" s="1"/>
      <c r="F147" s="1"/>
    </row>
    <row r="148" spans="3:6" hidden="1">
      <c r="C148" s="1"/>
      <c r="D148" s="1"/>
      <c r="E148" s="1"/>
      <c r="F148" s="1"/>
    </row>
    <row r="149" spans="3:6" hidden="1">
      <c r="C149" s="1"/>
      <c r="D149" s="1"/>
      <c r="E149" s="1"/>
      <c r="F149" s="1"/>
    </row>
    <row r="150" spans="3:6" hidden="1">
      <c r="C150" s="1"/>
      <c r="D150" s="1"/>
      <c r="E150" s="1"/>
      <c r="F150" s="1"/>
    </row>
    <row r="151" spans="3:6" hidden="1">
      <c r="C151" s="1"/>
      <c r="D151" s="1"/>
      <c r="E151" s="1"/>
      <c r="F151" s="1"/>
    </row>
    <row r="152" spans="3:6" hidden="1">
      <c r="C152" s="1"/>
      <c r="D152" s="1"/>
      <c r="E152" s="1"/>
      <c r="F152" s="1"/>
    </row>
    <row r="153" spans="3:6" hidden="1">
      <c r="C153" s="1"/>
      <c r="D153" s="1"/>
      <c r="E153" s="1"/>
      <c r="F153" s="1"/>
    </row>
    <row r="154" spans="3:6" hidden="1">
      <c r="C154" s="1"/>
      <c r="D154" s="1"/>
      <c r="E154" s="1"/>
      <c r="F154" s="1"/>
    </row>
    <row r="155" spans="3:6" hidden="1">
      <c r="C155" s="1"/>
      <c r="D155" s="1"/>
      <c r="E155" s="1"/>
      <c r="F155" s="1"/>
    </row>
    <row r="156" spans="3:6" hidden="1">
      <c r="C156" s="1"/>
      <c r="D156" s="1"/>
      <c r="E156" s="1"/>
      <c r="F156" s="1"/>
    </row>
    <row r="157" spans="3:6" hidden="1">
      <c r="C157" s="1"/>
      <c r="D157" s="1"/>
      <c r="E157" s="1"/>
      <c r="F157" s="1"/>
    </row>
    <row r="158" spans="3:6" hidden="1">
      <c r="C158" s="1"/>
      <c r="D158" s="1"/>
      <c r="E158" s="1"/>
      <c r="F158" s="1"/>
    </row>
    <row r="159" spans="3:6" hidden="1">
      <c r="C159" s="1"/>
      <c r="D159" s="1"/>
      <c r="E159" s="1"/>
      <c r="F159" s="1"/>
    </row>
    <row r="160" spans="3:6" hidden="1">
      <c r="C160" s="1"/>
      <c r="D160" s="1"/>
      <c r="E160" s="1"/>
      <c r="F160" s="1"/>
    </row>
    <row r="161" spans="3:6" hidden="1">
      <c r="C161" s="1"/>
      <c r="D161" s="1"/>
      <c r="E161" s="1"/>
      <c r="F161" s="1"/>
    </row>
    <row r="162" spans="3:6" hidden="1">
      <c r="C162" s="1"/>
      <c r="D162" s="1"/>
      <c r="E162" s="1"/>
      <c r="F162" s="1"/>
    </row>
    <row r="163" spans="3:6" hidden="1">
      <c r="C163" s="1"/>
      <c r="D163" s="1"/>
      <c r="E163" s="1"/>
      <c r="F163" s="1"/>
    </row>
    <row r="164" spans="3:6" hidden="1">
      <c r="C164" s="1"/>
      <c r="D164" s="1"/>
      <c r="E164" s="1"/>
      <c r="F164" s="1"/>
    </row>
    <row r="165" spans="3:6" hidden="1">
      <c r="C165" s="1"/>
      <c r="D165" s="1"/>
      <c r="E165" s="1"/>
      <c r="F165" s="1"/>
    </row>
    <row r="166" spans="3:6" hidden="1">
      <c r="C166" s="1"/>
      <c r="D166" s="1"/>
      <c r="E166" s="1"/>
      <c r="F166" s="1"/>
    </row>
    <row r="167" spans="3:6" hidden="1">
      <c r="C167" s="1"/>
      <c r="D167" s="1"/>
      <c r="E167" s="1"/>
      <c r="F167" s="1"/>
    </row>
    <row r="168" spans="3:6" hidden="1">
      <c r="C168" s="1"/>
      <c r="D168" s="1"/>
      <c r="E168" s="1"/>
      <c r="F168" s="1"/>
    </row>
    <row r="169" spans="3:6" hidden="1">
      <c r="C169" s="1"/>
      <c r="D169" s="1"/>
      <c r="E169" s="1"/>
      <c r="F169" s="1"/>
    </row>
    <row r="170" spans="3:6" hidden="1">
      <c r="C170" s="1"/>
      <c r="D170" s="1"/>
      <c r="E170" s="1"/>
      <c r="F170" s="1"/>
    </row>
    <row r="171" spans="3:6" hidden="1">
      <c r="C171" s="1"/>
      <c r="D171" s="1"/>
      <c r="E171" s="1"/>
      <c r="F171" s="1"/>
    </row>
    <row r="172" spans="3:6" hidden="1">
      <c r="C172" s="1"/>
      <c r="D172" s="1"/>
      <c r="E172" s="1"/>
      <c r="F172" s="1"/>
    </row>
    <row r="173" spans="3:6" hidden="1">
      <c r="C173" s="1"/>
      <c r="D173" s="1"/>
      <c r="E173" s="1"/>
      <c r="F173" s="1"/>
    </row>
    <row r="174" spans="3:6" hidden="1">
      <c r="C174" s="1"/>
      <c r="D174" s="1"/>
      <c r="E174" s="1"/>
      <c r="F174" s="1"/>
    </row>
    <row r="175" spans="3:6" hidden="1">
      <c r="C175" s="1"/>
      <c r="D175" s="1"/>
      <c r="E175" s="1"/>
      <c r="F175" s="1"/>
    </row>
    <row r="176" spans="3:6" hidden="1">
      <c r="C176" s="1"/>
      <c r="D176" s="1"/>
      <c r="E176" s="1"/>
      <c r="F176" s="1"/>
    </row>
    <row r="177" spans="3:6" hidden="1">
      <c r="C177" s="1"/>
      <c r="D177" s="1"/>
      <c r="E177" s="1"/>
      <c r="F177" s="1"/>
    </row>
    <row r="178" spans="3:6" hidden="1">
      <c r="C178" s="1"/>
      <c r="D178" s="1"/>
      <c r="E178" s="1"/>
      <c r="F178" s="1"/>
    </row>
    <row r="179" spans="3:6" hidden="1">
      <c r="C179" s="1"/>
      <c r="D179" s="1"/>
      <c r="E179" s="1"/>
      <c r="F179" s="1"/>
    </row>
    <row r="180" spans="3:6" hidden="1">
      <c r="C180" s="1"/>
      <c r="D180" s="1"/>
      <c r="E180" s="1"/>
      <c r="F180" s="1"/>
    </row>
    <row r="181" spans="3:6" hidden="1">
      <c r="C181" s="1"/>
      <c r="D181" s="1"/>
      <c r="E181" s="1"/>
      <c r="F181" s="1"/>
    </row>
    <row r="182" spans="3:6" hidden="1">
      <c r="C182" s="1"/>
      <c r="D182" s="1"/>
      <c r="E182" s="1"/>
      <c r="F182" s="1"/>
    </row>
    <row r="183" spans="3:6" hidden="1">
      <c r="C183" s="1"/>
      <c r="D183" s="1"/>
      <c r="E183" s="1"/>
      <c r="F183" s="1"/>
    </row>
    <row r="184" spans="3:6" hidden="1">
      <c r="C184" s="1"/>
      <c r="D184" s="1"/>
      <c r="E184" s="1"/>
      <c r="F184" s="1"/>
    </row>
    <row r="185" spans="3:6" hidden="1">
      <c r="C185" s="1"/>
      <c r="D185" s="1"/>
      <c r="E185" s="1"/>
      <c r="F185" s="1"/>
    </row>
    <row r="186" spans="3:6" hidden="1">
      <c r="C186" s="1"/>
      <c r="D186" s="1"/>
      <c r="E186" s="1"/>
      <c r="F186" s="1"/>
    </row>
    <row r="187" spans="3:6" hidden="1">
      <c r="C187" s="1"/>
      <c r="D187" s="1"/>
      <c r="E187" s="1"/>
      <c r="F187" s="1"/>
    </row>
    <row r="188" spans="3:6" hidden="1">
      <c r="C188" s="1"/>
      <c r="D188" s="1"/>
      <c r="E188" s="1"/>
      <c r="F188" s="1"/>
    </row>
    <row r="189" spans="3:6" hidden="1">
      <c r="C189" s="1"/>
      <c r="D189" s="1"/>
      <c r="E189" s="1"/>
      <c r="F189" s="1"/>
    </row>
    <row r="190" spans="3:6" hidden="1">
      <c r="C190" s="1"/>
      <c r="D190" s="1"/>
      <c r="E190" s="1"/>
      <c r="F190" s="1"/>
    </row>
    <row r="191" spans="3:6" hidden="1">
      <c r="C191" s="1"/>
      <c r="D191" s="1"/>
      <c r="E191" s="1"/>
      <c r="F191" s="1"/>
    </row>
    <row r="192" spans="3:6" hidden="1">
      <c r="C192" s="1"/>
      <c r="D192" s="1"/>
      <c r="E192" s="1"/>
      <c r="F192" s="1"/>
    </row>
    <row r="193" spans="3:6" hidden="1">
      <c r="C193" s="1"/>
      <c r="D193" s="1"/>
      <c r="E193" s="1"/>
      <c r="F193" s="1"/>
    </row>
    <row r="194" spans="3:6" hidden="1">
      <c r="C194" s="1"/>
      <c r="D194" s="1"/>
      <c r="E194" s="1"/>
      <c r="F194" s="1"/>
    </row>
    <row r="195" spans="3:6" hidden="1">
      <c r="C195" s="1"/>
      <c r="D195" s="1"/>
      <c r="E195" s="1"/>
      <c r="F195" s="1"/>
    </row>
    <row r="196" spans="3:6" hidden="1">
      <c r="C196" s="1"/>
      <c r="D196" s="1"/>
      <c r="E196" s="1"/>
      <c r="F196" s="1"/>
    </row>
    <row r="197" spans="3:6" hidden="1">
      <c r="C197" s="1"/>
      <c r="D197" s="1"/>
      <c r="E197" s="1"/>
      <c r="F197" s="1"/>
    </row>
    <row r="198" spans="3:6" hidden="1">
      <c r="C198" s="1"/>
      <c r="D198" s="1"/>
      <c r="E198" s="1"/>
      <c r="F198" s="1"/>
    </row>
    <row r="199" spans="3:6" hidden="1">
      <c r="C199" s="1"/>
      <c r="D199" s="1"/>
      <c r="E199" s="1"/>
      <c r="F199" s="1"/>
    </row>
    <row r="200" spans="3:6" hidden="1">
      <c r="C200" s="1"/>
      <c r="D200" s="1"/>
      <c r="E200" s="1"/>
      <c r="F200" s="1"/>
    </row>
    <row r="201" spans="3:6" hidden="1">
      <c r="C201" s="1"/>
      <c r="D201" s="1"/>
      <c r="E201" s="1"/>
      <c r="F201" s="1"/>
    </row>
    <row r="202" spans="3:6" hidden="1">
      <c r="C202" s="1"/>
      <c r="D202" s="1"/>
      <c r="E202" s="1"/>
      <c r="F202" s="1"/>
    </row>
    <row r="203" spans="3:6" hidden="1">
      <c r="C203" s="1"/>
      <c r="D203" s="1"/>
      <c r="E203" s="1"/>
      <c r="F203" s="1"/>
    </row>
    <row r="204" spans="3:6" hidden="1">
      <c r="C204" s="1"/>
      <c r="D204" s="1"/>
      <c r="E204" s="1"/>
      <c r="F204" s="1"/>
    </row>
    <row r="205" spans="3:6" hidden="1">
      <c r="C205" s="1"/>
      <c r="D205" s="1"/>
      <c r="E205" s="1"/>
      <c r="F205" s="1"/>
    </row>
    <row r="206" spans="3:6" hidden="1">
      <c r="C206" s="1"/>
      <c r="D206" s="1"/>
      <c r="E206" s="1"/>
      <c r="F206" s="1"/>
    </row>
    <row r="207" spans="3:6" hidden="1">
      <c r="C207" s="1"/>
      <c r="D207" s="1"/>
      <c r="E207" s="1"/>
      <c r="F207" s="1"/>
    </row>
    <row r="208" spans="3:6" hidden="1">
      <c r="C208" s="1"/>
      <c r="D208" s="1"/>
      <c r="E208" s="1"/>
      <c r="F208" s="1"/>
    </row>
    <row r="209" spans="3:6" hidden="1">
      <c r="C209" s="1"/>
      <c r="D209" s="1"/>
      <c r="E209" s="1"/>
      <c r="F209" s="1"/>
    </row>
    <row r="210" spans="3:6" hidden="1">
      <c r="C210" s="1"/>
      <c r="D210" s="1"/>
      <c r="E210" s="1"/>
      <c r="F210" s="1"/>
    </row>
    <row r="211" spans="3:6" hidden="1">
      <c r="C211" s="1"/>
      <c r="D211" s="1"/>
      <c r="E211" s="1"/>
      <c r="F211" s="1"/>
    </row>
    <row r="212" spans="3:6" hidden="1">
      <c r="C212" s="1"/>
      <c r="D212" s="1"/>
      <c r="E212" s="1"/>
      <c r="F212" s="1"/>
    </row>
    <row r="213" spans="3:6" hidden="1">
      <c r="C213" s="1"/>
      <c r="D213" s="1"/>
      <c r="E213" s="1"/>
      <c r="F213" s="1"/>
    </row>
    <row r="214" spans="3:6" hidden="1">
      <c r="C214" s="1"/>
      <c r="D214" s="1"/>
      <c r="E214" s="1"/>
      <c r="F214" s="1"/>
    </row>
    <row r="215" spans="3:6" hidden="1">
      <c r="C215" s="1"/>
      <c r="D215" s="1"/>
      <c r="E215" s="1"/>
      <c r="F215" s="1"/>
    </row>
    <row r="216" spans="3:6" hidden="1">
      <c r="C216" s="1"/>
      <c r="D216" s="1"/>
      <c r="E216" s="1"/>
      <c r="F216" s="1"/>
    </row>
    <row r="217" spans="3:6" hidden="1">
      <c r="C217" s="1"/>
      <c r="D217" s="1"/>
      <c r="E217" s="1"/>
      <c r="F217" s="1"/>
    </row>
    <row r="218" spans="3:6" hidden="1">
      <c r="C218" s="1"/>
      <c r="D218" s="1"/>
      <c r="E218" s="1"/>
      <c r="F218" s="1"/>
    </row>
    <row r="219" spans="3:6" hidden="1">
      <c r="C219" s="1"/>
      <c r="D219" s="1"/>
      <c r="E219" s="1"/>
      <c r="F219" s="1"/>
    </row>
    <row r="220" spans="3:6" hidden="1">
      <c r="C220" s="1"/>
      <c r="D220" s="1"/>
      <c r="E220" s="1"/>
      <c r="F220" s="1"/>
    </row>
    <row r="221" spans="3:6" hidden="1">
      <c r="C221" s="1"/>
      <c r="D221" s="1"/>
      <c r="E221" s="1"/>
      <c r="F221" s="1"/>
    </row>
    <row r="222" spans="3:6" hidden="1">
      <c r="C222" s="1"/>
      <c r="D222" s="1"/>
      <c r="E222" s="1"/>
      <c r="F222" s="1"/>
    </row>
    <row r="223" spans="3:6" hidden="1">
      <c r="C223" s="1"/>
      <c r="D223" s="1"/>
      <c r="E223" s="1"/>
      <c r="F223" s="1"/>
    </row>
    <row r="224" spans="3:6" hidden="1">
      <c r="C224" s="1"/>
      <c r="D224" s="1"/>
      <c r="E224" s="1"/>
      <c r="F224" s="1"/>
    </row>
    <row r="225" spans="3:6" hidden="1">
      <c r="C225" s="1"/>
      <c r="D225" s="1"/>
      <c r="E225" s="1"/>
      <c r="F225" s="1"/>
    </row>
    <row r="226" spans="3:6" hidden="1">
      <c r="C226" s="1"/>
      <c r="D226" s="1"/>
      <c r="E226" s="1"/>
      <c r="F226" s="1"/>
    </row>
    <row r="227" spans="3:6" hidden="1">
      <c r="C227" s="1"/>
      <c r="D227" s="1"/>
      <c r="E227" s="1"/>
      <c r="F227" s="1"/>
    </row>
    <row r="228" spans="3:6" hidden="1">
      <c r="C228" s="1"/>
      <c r="D228" s="1"/>
      <c r="E228" s="1"/>
      <c r="F228" s="1"/>
    </row>
    <row r="229" spans="3:6" hidden="1">
      <c r="C229" s="1"/>
      <c r="D229" s="1"/>
      <c r="E229" s="1"/>
      <c r="F229" s="1"/>
    </row>
    <row r="230" spans="3:6" hidden="1">
      <c r="C230" s="1"/>
      <c r="D230" s="1"/>
      <c r="E230" s="1"/>
      <c r="F230" s="1"/>
    </row>
    <row r="231" spans="3:6" hidden="1">
      <c r="C231" s="1"/>
      <c r="D231" s="1"/>
      <c r="E231" s="1"/>
      <c r="F231" s="1"/>
    </row>
    <row r="232" spans="3:6" hidden="1">
      <c r="C232" s="1"/>
      <c r="D232" s="1"/>
      <c r="E232" s="1"/>
      <c r="F232" s="1"/>
    </row>
    <row r="233" spans="3:6" hidden="1">
      <c r="C233" s="1"/>
      <c r="D233" s="1"/>
      <c r="E233" s="1"/>
      <c r="F233" s="1"/>
    </row>
    <row r="234" spans="3:6" hidden="1">
      <c r="C234" s="1"/>
      <c r="D234" s="1"/>
      <c r="E234" s="1"/>
      <c r="F234" s="1"/>
    </row>
    <row r="235" spans="3:6" hidden="1">
      <c r="C235" s="1"/>
      <c r="D235" s="1"/>
      <c r="E235" s="1"/>
      <c r="F235" s="1"/>
    </row>
    <row r="236" spans="3:6" hidden="1">
      <c r="C236" s="1"/>
      <c r="D236" s="1"/>
      <c r="E236" s="1"/>
      <c r="F236" s="1"/>
    </row>
    <row r="237" spans="3:6" hidden="1">
      <c r="C237" s="1"/>
      <c r="D237" s="1"/>
      <c r="E237" s="1"/>
      <c r="F237" s="1"/>
    </row>
    <row r="238" spans="3:6" hidden="1">
      <c r="C238" s="1"/>
      <c r="D238" s="1"/>
      <c r="E238" s="1"/>
      <c r="F238" s="1"/>
    </row>
    <row r="239" spans="3:6" hidden="1">
      <c r="C239" s="1"/>
      <c r="D239" s="1"/>
      <c r="E239" s="1"/>
      <c r="F239" s="1"/>
    </row>
    <row r="240" spans="3:6" hidden="1">
      <c r="C240" s="1"/>
      <c r="D240" s="1"/>
      <c r="E240" s="1"/>
      <c r="F240" s="1"/>
    </row>
    <row r="241" spans="1:6" hidden="1">
      <c r="C241" s="1"/>
      <c r="D241" s="1"/>
      <c r="E241" s="1"/>
      <c r="F241" s="1"/>
    </row>
    <row r="242" spans="1:6" hidden="1">
      <c r="C242" s="1"/>
      <c r="D242" s="1"/>
      <c r="E242" s="1"/>
      <c r="F242" s="1"/>
    </row>
    <row r="243" spans="1:6" hidden="1">
      <c r="C243" s="1"/>
      <c r="D243" s="1"/>
      <c r="E243" s="1"/>
      <c r="F243" s="1"/>
    </row>
    <row r="244" spans="1:6" hidden="1">
      <c r="C244" s="1"/>
      <c r="D244" s="1"/>
      <c r="E244" s="1"/>
      <c r="F244" s="1"/>
    </row>
    <row r="245" spans="1:6" hidden="1">
      <c r="C245" s="1"/>
      <c r="D245" s="1"/>
      <c r="E245" s="1"/>
      <c r="F245" s="1"/>
    </row>
    <row r="246" spans="1:6" hidden="1">
      <c r="C246" s="1"/>
      <c r="D246" s="1"/>
      <c r="E246" s="1"/>
      <c r="F246" s="1"/>
    </row>
    <row r="247" spans="1:6" hidden="1">
      <c r="C247" s="1"/>
      <c r="D247" s="1"/>
      <c r="E247" s="1"/>
      <c r="F247" s="1"/>
    </row>
    <row r="248" spans="1:6" hidden="1">
      <c r="A248" s="31"/>
      <c r="C248" s="1"/>
      <c r="D248" s="1"/>
      <c r="E248" s="1"/>
      <c r="F248" s="1"/>
    </row>
    <row r="249" spans="1:6" hidden="1">
      <c r="A249" s="31"/>
      <c r="C249" s="1"/>
      <c r="D249" s="1"/>
      <c r="E249" s="1"/>
      <c r="F249" s="1"/>
    </row>
    <row r="250" spans="1:6" hidden="1">
      <c r="A250" s="3"/>
      <c r="C250" s="1"/>
      <c r="D250" s="1"/>
      <c r="E250" s="1"/>
      <c r="F250" s="1"/>
    </row>
    <row r="251" spans="1:6" hidden="1">
      <c r="C251" s="1"/>
      <c r="D251" s="1"/>
      <c r="E251" s="1"/>
      <c r="F251" s="1"/>
    </row>
    <row r="252" spans="1:6" hidden="1">
      <c r="C252" s="1"/>
      <c r="D252" s="1"/>
      <c r="E252" s="1"/>
      <c r="F252" s="1"/>
    </row>
    <row r="253" spans="1:6" hidden="1">
      <c r="C253" s="1"/>
      <c r="D253" s="1"/>
      <c r="E253" s="1"/>
      <c r="F253" s="1"/>
    </row>
    <row r="10000" spans="52:52" hidden="1">
      <c r="AZ10000"/>
    </row>
  </sheetData>
  <sheetProtection sheet="1" objects="1" scenarios="1"/>
  <mergeCells count="1">
    <mergeCell ref="A5:M5"/>
  </mergeCells>
  <phoneticPr fontId="3" type="noConversion"/>
  <dataValidations count="1">
    <dataValidation allowBlank="1" showInputMessage="1" showErrorMessage="1" sqref="I1:I5 A1:A41 I7:I1048576 C1:H1048576 B5:B1048576 A43:A1048576 J1:AY1048576 BA1:XFD1048576 AZ1:AZ9999 AZ10001:AZ1048576" xr:uid="{00000000-0002-0000-0600-000000000000}"/>
  </dataValidations>
  <pageMargins left="0" right="0" top="0.5" bottom="0.5" header="0" footer="0.25"/>
  <pageSetup paperSize="9" scale="3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4" style="2" bestFit="1" customWidth="1"/>
    <col min="2" max="2" width="22" style="2" bestFit="1" customWidth="1"/>
    <col min="3" max="3" width="12.710937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2.28515625" style="1" bestFit="1" customWidth="1"/>
    <col min="9" max="9" width="14.28515625" style="1" customWidth="1"/>
    <col min="10" max="10" width="11.85546875" style="1" bestFit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145</v>
      </c>
      <c r="B1" s="36" t="s" vm="1">
        <v>216</v>
      </c>
    </row>
    <row r="2" spans="1:14">
      <c r="A2" s="36" t="s">
        <v>144</v>
      </c>
      <c r="B2" s="36" t="s">
        <v>2867</v>
      </c>
    </row>
    <row r="3" spans="1:14">
      <c r="A3" s="36" t="s">
        <v>146</v>
      </c>
      <c r="B3" s="36" t="s">
        <v>2868</v>
      </c>
    </row>
    <row r="4" spans="1:14">
      <c r="A4" s="36" t="s">
        <v>147</v>
      </c>
      <c r="B4" s="36" t="s">
        <v>2869</v>
      </c>
    </row>
    <row r="5" spans="1:14" ht="18.75">
      <c r="A5" s="155" t="s">
        <v>93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7"/>
    </row>
    <row r="6" spans="1:14" s="3" customFormat="1">
      <c r="A6" s="37" t="s">
        <v>115</v>
      </c>
      <c r="B6" s="38" t="s">
        <v>46</v>
      </c>
      <c r="C6" s="38" t="s">
        <v>119</v>
      </c>
      <c r="D6" s="38" t="s">
        <v>117</v>
      </c>
      <c r="E6" s="38" t="s">
        <v>68</v>
      </c>
      <c r="F6" s="38" t="s">
        <v>14</v>
      </c>
      <c r="G6" s="38" t="s">
        <v>69</v>
      </c>
      <c r="H6" s="38" t="s">
        <v>103</v>
      </c>
      <c r="I6" s="38" t="s">
        <v>193</v>
      </c>
      <c r="J6" s="38" t="s">
        <v>192</v>
      </c>
      <c r="K6" s="38" t="s">
        <v>64</v>
      </c>
      <c r="L6" s="38" t="s">
        <v>61</v>
      </c>
      <c r="M6" s="38" t="s">
        <v>148</v>
      </c>
      <c r="N6" s="143" t="s">
        <v>150</v>
      </c>
    </row>
    <row r="7" spans="1:14" s="3" customFormat="1">
      <c r="A7" s="124" t="s">
        <v>3065</v>
      </c>
      <c r="B7" s="125" t="s">
        <v>3065</v>
      </c>
      <c r="C7" s="125" t="s">
        <v>3065</v>
      </c>
      <c r="D7" s="125" t="s">
        <v>3065</v>
      </c>
      <c r="E7" s="125" t="s">
        <v>3065</v>
      </c>
      <c r="F7" s="125" t="s">
        <v>3065</v>
      </c>
      <c r="G7" s="125" t="s">
        <v>3065</v>
      </c>
      <c r="H7" s="125" t="s">
        <v>3065</v>
      </c>
      <c r="I7" s="26" t="s">
        <v>200</v>
      </c>
      <c r="J7" s="125" t="s">
        <v>3065</v>
      </c>
      <c r="K7" s="26" t="s">
        <v>196</v>
      </c>
      <c r="L7" s="26" t="s">
        <v>19</v>
      </c>
      <c r="M7" s="26" t="s">
        <v>19</v>
      </c>
      <c r="N7" s="27" t="s">
        <v>19</v>
      </c>
    </row>
    <row r="8" spans="1:14" s="4" customFormat="1" ht="20.25">
      <c r="A8" s="126" t="s">
        <v>3065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54" t="s">
        <v>30</v>
      </c>
      <c r="B9" s="129" t="s">
        <v>3065</v>
      </c>
      <c r="C9" s="129" t="s">
        <v>3065</v>
      </c>
      <c r="D9" s="129" t="s">
        <v>3065</v>
      </c>
      <c r="E9" s="129" t="s">
        <v>3065</v>
      </c>
      <c r="F9" s="129" t="s">
        <v>3065</v>
      </c>
      <c r="G9" s="129" t="s">
        <v>3065</v>
      </c>
      <c r="H9" s="129" t="s">
        <v>3065</v>
      </c>
      <c r="I9" s="129" t="s">
        <v>3065</v>
      </c>
      <c r="J9" s="129" t="s">
        <v>3065</v>
      </c>
      <c r="K9" s="78">
        <v>53114.92018686299</v>
      </c>
      <c r="L9" s="129" t="s">
        <v>3065</v>
      </c>
      <c r="M9" s="79">
        <f>IFERROR(K9/$K$9,0)</f>
        <v>1</v>
      </c>
      <c r="N9" s="79">
        <f>K9/'סכום נכסי הקרן'!$C$41</f>
        <v>1.7071105409163265E-2</v>
      </c>
    </row>
    <row r="10" spans="1:14" s="4" customFormat="1" ht="20.25">
      <c r="A10" s="89" t="s">
        <v>185</v>
      </c>
      <c r="B10" s="129" t="s">
        <v>3065</v>
      </c>
      <c r="C10" s="129" t="s">
        <v>3065</v>
      </c>
      <c r="D10" s="129" t="s">
        <v>3065</v>
      </c>
      <c r="E10" s="129" t="s">
        <v>3065</v>
      </c>
      <c r="F10" s="129" t="s">
        <v>3065</v>
      </c>
      <c r="G10" s="129" t="s">
        <v>3065</v>
      </c>
      <c r="H10" s="129" t="s">
        <v>3065</v>
      </c>
      <c r="I10" s="129" t="s">
        <v>3065</v>
      </c>
      <c r="J10" s="129" t="s">
        <v>3065</v>
      </c>
      <c r="K10" s="78">
        <v>53114.92018686299</v>
      </c>
      <c r="L10" s="129" t="s">
        <v>3065</v>
      </c>
      <c r="M10" s="79">
        <f t="shared" ref="M10:M23" si="0">IFERROR(K10/$K$9,0)</f>
        <v>1</v>
      </c>
      <c r="N10" s="79">
        <f>K10/'סכום נכסי הקרן'!$C$41</f>
        <v>1.7071105409163265E-2</v>
      </c>
    </row>
    <row r="11" spans="1:14">
      <c r="A11" s="74" t="s">
        <v>54</v>
      </c>
      <c r="B11" s="128" t="s">
        <v>3065</v>
      </c>
      <c r="C11" s="128" t="s">
        <v>3065</v>
      </c>
      <c r="D11" s="128" t="s">
        <v>3065</v>
      </c>
      <c r="E11" s="128" t="s">
        <v>3065</v>
      </c>
      <c r="F11" s="128" t="s">
        <v>3065</v>
      </c>
      <c r="G11" s="128" t="s">
        <v>3065</v>
      </c>
      <c r="H11" s="128" t="s">
        <v>3065</v>
      </c>
      <c r="I11" s="128" t="s">
        <v>3065</v>
      </c>
      <c r="J11" s="128" t="s">
        <v>3065</v>
      </c>
      <c r="K11" s="72">
        <v>27804.414148154996</v>
      </c>
      <c r="L11" s="128" t="s">
        <v>3065</v>
      </c>
      <c r="M11" s="73">
        <f t="shared" si="0"/>
        <v>0.52347653070618583</v>
      </c>
      <c r="N11" s="73">
        <f>K11/'סכום נכסי הקרן'!$C$41</f>
        <v>8.9363230349083899E-3</v>
      </c>
    </row>
    <row r="12" spans="1:14">
      <c r="A12" s="75" t="s">
        <v>1734</v>
      </c>
      <c r="B12" s="54" t="s">
        <v>1735</v>
      </c>
      <c r="C12" s="76" t="s">
        <v>27</v>
      </c>
      <c r="D12" s="129" t="s">
        <v>3065</v>
      </c>
      <c r="E12" s="76" t="s">
        <v>1649</v>
      </c>
      <c r="F12" s="54" t="s">
        <v>775</v>
      </c>
      <c r="G12" s="54" t="s">
        <v>776</v>
      </c>
      <c r="H12" s="76" t="s">
        <v>133</v>
      </c>
      <c r="I12" s="78">
        <v>679.42434200000002</v>
      </c>
      <c r="J12" s="86">
        <v>109226.59639999999</v>
      </c>
      <c r="K12" s="78">
        <v>2977.0568355589999</v>
      </c>
      <c r="L12" s="79">
        <v>2.1917743699093814E-3</v>
      </c>
      <c r="M12" s="79">
        <f t="shared" si="0"/>
        <v>5.6049351577399542E-2</v>
      </c>
      <c r="N12" s="79">
        <f>K12/'סכום נכסי הקרן'!$C$41</f>
        <v>9.5682438889303897E-4</v>
      </c>
    </row>
    <row r="13" spans="1:14">
      <c r="A13" s="75" t="s">
        <v>1736</v>
      </c>
      <c r="B13" s="54" t="s">
        <v>1737</v>
      </c>
      <c r="C13" s="76" t="s">
        <v>27</v>
      </c>
      <c r="D13" s="129" t="s">
        <v>3065</v>
      </c>
      <c r="E13" s="76" t="s">
        <v>1649</v>
      </c>
      <c r="F13" s="54" t="s">
        <v>788</v>
      </c>
      <c r="G13" s="54" t="s">
        <v>776</v>
      </c>
      <c r="H13" s="76" t="s">
        <v>131</v>
      </c>
      <c r="I13" s="78">
        <v>118.75507999999999</v>
      </c>
      <c r="J13" s="86">
        <v>1016194</v>
      </c>
      <c r="K13" s="78">
        <v>4376.9964417399997</v>
      </c>
      <c r="L13" s="79">
        <v>8.2581586240831873E-4</v>
      </c>
      <c r="M13" s="79">
        <f t="shared" si="0"/>
        <v>8.2406156807566286E-2</v>
      </c>
      <c r="N13" s="79">
        <f>K13/'סכום נכסי הקרן'!$C$41</f>
        <v>1.4067641892260012E-3</v>
      </c>
    </row>
    <row r="14" spans="1:14">
      <c r="A14" s="75" t="s">
        <v>1738</v>
      </c>
      <c r="B14" s="54" t="s">
        <v>1739</v>
      </c>
      <c r="C14" s="76" t="s">
        <v>27</v>
      </c>
      <c r="D14" s="129" t="s">
        <v>3065</v>
      </c>
      <c r="E14" s="76" t="s">
        <v>1649</v>
      </c>
      <c r="F14" s="54" t="s">
        <v>1740</v>
      </c>
      <c r="G14" s="54" t="s">
        <v>776</v>
      </c>
      <c r="H14" s="76" t="s">
        <v>133</v>
      </c>
      <c r="I14" s="78">
        <v>410.72014199999995</v>
      </c>
      <c r="J14" s="86">
        <v>244579</v>
      </c>
      <c r="K14" s="78">
        <v>4029.793476541</v>
      </c>
      <c r="L14" s="79">
        <v>1.6176168258549767E-3</v>
      </c>
      <c r="M14" s="79">
        <f t="shared" si="0"/>
        <v>7.5869331298321255E-2</v>
      </c>
      <c r="N14" s="79">
        <f>K14/'סכום נכסי הקרן'!$C$41</f>
        <v>1.2951733519163721E-3</v>
      </c>
    </row>
    <row r="15" spans="1:14">
      <c r="A15" s="75" t="s">
        <v>1741</v>
      </c>
      <c r="B15" s="54" t="s">
        <v>1742</v>
      </c>
      <c r="C15" s="76" t="s">
        <v>27</v>
      </c>
      <c r="D15" s="129" t="s">
        <v>3065</v>
      </c>
      <c r="E15" s="76" t="s">
        <v>1649</v>
      </c>
      <c r="F15" s="54" t="s">
        <v>1743</v>
      </c>
      <c r="G15" s="54" t="s">
        <v>776</v>
      </c>
      <c r="H15" s="76" t="s">
        <v>131</v>
      </c>
      <c r="I15" s="78">
        <v>1601.6497830000001</v>
      </c>
      <c r="J15" s="86">
        <v>129297.8</v>
      </c>
      <c r="K15" s="78">
        <v>7511.1464227830002</v>
      </c>
      <c r="L15" s="79">
        <v>2.8824229751341804E-3</v>
      </c>
      <c r="M15" s="79">
        <f t="shared" si="0"/>
        <v>0.14141311699910539</v>
      </c>
      <c r="N15" s="79">
        <f>K15/'סכום נכסי הקרן'!$C$41</f>
        <v>2.4140782265300656E-3</v>
      </c>
    </row>
    <row r="16" spans="1:14">
      <c r="A16" s="75" t="s">
        <v>1744</v>
      </c>
      <c r="B16" s="54" t="s">
        <v>1745</v>
      </c>
      <c r="C16" s="76" t="s">
        <v>27</v>
      </c>
      <c r="D16" s="129" t="s">
        <v>3065</v>
      </c>
      <c r="E16" s="76" t="s">
        <v>1649</v>
      </c>
      <c r="F16" s="54" t="s">
        <v>1743</v>
      </c>
      <c r="G16" s="54" t="s">
        <v>776</v>
      </c>
      <c r="H16" s="76" t="s">
        <v>134</v>
      </c>
      <c r="I16" s="78">
        <v>263592.99823299999</v>
      </c>
      <c r="J16" s="86">
        <v>129.5</v>
      </c>
      <c r="K16" s="78">
        <v>1613.898873827</v>
      </c>
      <c r="L16" s="79">
        <v>1.1621974473858827E-3</v>
      </c>
      <c r="M16" s="79">
        <f t="shared" si="0"/>
        <v>3.0385038105096664E-2</v>
      </c>
      <c r="N16" s="79">
        <f>K16/'סכום נכסי הקרן'!$C$41</f>
        <v>5.1870618835354767E-4</v>
      </c>
    </row>
    <row r="17" spans="1:14">
      <c r="A17" s="75" t="s">
        <v>1746</v>
      </c>
      <c r="B17" s="54" t="s">
        <v>1747</v>
      </c>
      <c r="C17" s="76" t="s">
        <v>27</v>
      </c>
      <c r="D17" s="129" t="s">
        <v>3065</v>
      </c>
      <c r="E17" s="76" t="s">
        <v>1649</v>
      </c>
      <c r="F17" s="54" t="s">
        <v>617</v>
      </c>
      <c r="G17" s="129" t="s">
        <v>3065</v>
      </c>
      <c r="H17" s="76" t="s">
        <v>134</v>
      </c>
      <c r="I17" s="78">
        <v>9468.4426280000007</v>
      </c>
      <c r="J17" s="86">
        <v>16674.439999999999</v>
      </c>
      <c r="K17" s="78">
        <v>7295.5220977050012</v>
      </c>
      <c r="L17" s="79">
        <v>1.2578732745015491E-2</v>
      </c>
      <c r="M17" s="79">
        <f t="shared" si="0"/>
        <v>0.13735353591869684</v>
      </c>
      <c r="N17" s="79">
        <f>K17/'סכום נכסי הקרן'!$C$41</f>
        <v>2.3447766899893667E-3</v>
      </c>
    </row>
    <row r="18" spans="1:14">
      <c r="A18" s="130" t="s">
        <v>3065</v>
      </c>
      <c r="B18" s="129" t="s">
        <v>3065</v>
      </c>
      <c r="C18" s="129" t="s">
        <v>3065</v>
      </c>
      <c r="D18" s="129" t="s">
        <v>3065</v>
      </c>
      <c r="E18" s="129" t="s">
        <v>3065</v>
      </c>
      <c r="F18" s="129" t="s">
        <v>3065</v>
      </c>
      <c r="G18" s="129" t="s">
        <v>3065</v>
      </c>
      <c r="H18" s="129" t="s">
        <v>3065</v>
      </c>
      <c r="I18" s="129" t="s">
        <v>3065</v>
      </c>
      <c r="J18" s="129" t="s">
        <v>3065</v>
      </c>
      <c r="K18" s="129" t="s">
        <v>3065</v>
      </c>
      <c r="L18" s="129" t="s">
        <v>3065</v>
      </c>
      <c r="M18" s="129" t="s">
        <v>3065</v>
      </c>
      <c r="N18" s="129" t="s">
        <v>3065</v>
      </c>
    </row>
    <row r="19" spans="1:14">
      <c r="A19" s="74" t="s">
        <v>29</v>
      </c>
      <c r="B19" s="128" t="s">
        <v>3065</v>
      </c>
      <c r="C19" s="128" t="s">
        <v>3065</v>
      </c>
      <c r="D19" s="128" t="s">
        <v>3065</v>
      </c>
      <c r="E19" s="128" t="s">
        <v>3065</v>
      </c>
      <c r="F19" s="128" t="s">
        <v>3065</v>
      </c>
      <c r="G19" s="128" t="s">
        <v>3065</v>
      </c>
      <c r="H19" s="128" t="s">
        <v>3065</v>
      </c>
      <c r="I19" s="128" t="s">
        <v>3065</v>
      </c>
      <c r="J19" s="128" t="s">
        <v>3065</v>
      </c>
      <c r="K19" s="72">
        <v>25310.506038708001</v>
      </c>
      <c r="L19" s="128" t="s">
        <v>3065</v>
      </c>
      <c r="M19" s="73">
        <f t="shared" si="0"/>
        <v>0.47652346929381428</v>
      </c>
      <c r="N19" s="73">
        <f>K19/'סכום נכסי הקרן'!$C$41</f>
        <v>8.1347823742548789E-3</v>
      </c>
    </row>
    <row r="20" spans="1:14">
      <c r="A20" s="75" t="s">
        <v>1748</v>
      </c>
      <c r="B20" s="54" t="s">
        <v>1749</v>
      </c>
      <c r="C20" s="76" t="s">
        <v>27</v>
      </c>
      <c r="D20" s="129" t="s">
        <v>3065</v>
      </c>
      <c r="E20" s="76" t="s">
        <v>1623</v>
      </c>
      <c r="F20" s="54" t="s">
        <v>617</v>
      </c>
      <c r="G20" s="129" t="s">
        <v>3065</v>
      </c>
      <c r="H20" s="76" t="s">
        <v>131</v>
      </c>
      <c r="I20" s="78">
        <v>4312.8244539999996</v>
      </c>
      <c r="J20" s="86">
        <v>22796</v>
      </c>
      <c r="K20" s="78">
        <v>3565.8903548650001</v>
      </c>
      <c r="L20" s="79">
        <v>5.0590081888972165E-4</v>
      </c>
      <c r="M20" s="79">
        <f t="shared" si="0"/>
        <v>6.7135380083785917E-2</v>
      </c>
      <c r="N20" s="79">
        <f>K20/'סכום נכסי הקרן'!$C$41</f>
        <v>1.1460751500945495E-3</v>
      </c>
    </row>
    <row r="21" spans="1:14">
      <c r="A21" s="75" t="s">
        <v>1750</v>
      </c>
      <c r="B21" s="54" t="s">
        <v>1751</v>
      </c>
      <c r="C21" s="76" t="s">
        <v>27</v>
      </c>
      <c r="D21" s="129" t="s">
        <v>3065</v>
      </c>
      <c r="E21" s="76" t="s">
        <v>1623</v>
      </c>
      <c r="F21" s="54" t="s">
        <v>617</v>
      </c>
      <c r="G21" s="129" t="s">
        <v>3065</v>
      </c>
      <c r="H21" s="76" t="s">
        <v>131</v>
      </c>
      <c r="I21" s="78">
        <v>24245.210854000001</v>
      </c>
      <c r="J21" s="86">
        <v>4107</v>
      </c>
      <c r="K21" s="78">
        <v>3611.5881870530006</v>
      </c>
      <c r="L21" s="79">
        <v>3.3565614605867534E-4</v>
      </c>
      <c r="M21" s="79">
        <f t="shared" si="0"/>
        <v>6.799573781429237E-2</v>
      </c>
      <c r="N21" s="79">
        <f>K21/'סכום נכסי הקרן'!$C$41</f>
        <v>1.1607624076016136E-3</v>
      </c>
    </row>
    <row r="22" spans="1:14">
      <c r="A22" s="75" t="s">
        <v>1752</v>
      </c>
      <c r="B22" s="54" t="s">
        <v>1753</v>
      </c>
      <c r="C22" s="76" t="s">
        <v>27</v>
      </c>
      <c r="D22" s="129" t="s">
        <v>3065</v>
      </c>
      <c r="E22" s="76" t="s">
        <v>1623</v>
      </c>
      <c r="F22" s="54" t="s">
        <v>617</v>
      </c>
      <c r="G22" s="129" t="s">
        <v>3065</v>
      </c>
      <c r="H22" s="76" t="s">
        <v>131</v>
      </c>
      <c r="I22" s="78">
        <v>63781.206720000002</v>
      </c>
      <c r="J22" s="86">
        <v>1264.03</v>
      </c>
      <c r="K22" s="78">
        <v>2924.1366812229994</v>
      </c>
      <c r="L22" s="79">
        <v>2.0850570686786965E-4</v>
      </c>
      <c r="M22" s="79">
        <f t="shared" si="0"/>
        <v>5.5053018453866218E-2</v>
      </c>
      <c r="N22" s="79">
        <f>K22/'סכום נכסי הקרן'!$C$41</f>
        <v>9.398158811185607E-4</v>
      </c>
    </row>
    <row r="23" spans="1:14">
      <c r="A23" s="75" t="s">
        <v>1754</v>
      </c>
      <c r="B23" s="54" t="s">
        <v>1755</v>
      </c>
      <c r="C23" s="76" t="s">
        <v>124</v>
      </c>
      <c r="D23" s="129" t="s">
        <v>3065</v>
      </c>
      <c r="E23" s="76" t="s">
        <v>1623</v>
      </c>
      <c r="F23" s="54" t="s">
        <v>617</v>
      </c>
      <c r="G23" s="129" t="s">
        <v>3065</v>
      </c>
      <c r="H23" s="76" t="s">
        <v>131</v>
      </c>
      <c r="I23" s="78">
        <v>32898.756257000001</v>
      </c>
      <c r="J23" s="86">
        <v>12745.9</v>
      </c>
      <c r="K23" s="78">
        <v>15208.890815567</v>
      </c>
      <c r="L23" s="79">
        <v>3.5954057042220978E-4</v>
      </c>
      <c r="M23" s="79">
        <f t="shared" si="0"/>
        <v>0.28633933294186975</v>
      </c>
      <c r="N23" s="79">
        <f>K23/'סכום נכסי הקרן'!$C$41</f>
        <v>4.8881289354401544E-3</v>
      </c>
    </row>
    <row r="24" spans="1:14">
      <c r="A24" s="130" t="s">
        <v>3065</v>
      </c>
      <c r="B24" s="129" t="s">
        <v>3065</v>
      </c>
      <c r="C24" s="129" t="s">
        <v>3065</v>
      </c>
      <c r="D24" s="129" t="s">
        <v>3065</v>
      </c>
      <c r="E24" s="129" t="s">
        <v>3065</v>
      </c>
      <c r="F24" s="129" t="s">
        <v>3065</v>
      </c>
      <c r="G24" s="129" t="s">
        <v>3065</v>
      </c>
      <c r="H24" s="129" t="s">
        <v>3065</v>
      </c>
      <c r="I24" s="129" t="s">
        <v>3065</v>
      </c>
      <c r="J24" s="129" t="s">
        <v>3065</v>
      </c>
      <c r="K24" s="129" t="s">
        <v>3065</v>
      </c>
      <c r="L24" s="129" t="s">
        <v>3065</v>
      </c>
      <c r="M24" s="129" t="s">
        <v>3065</v>
      </c>
      <c r="N24" s="129" t="s">
        <v>3065</v>
      </c>
    </row>
    <row r="25" spans="1:14">
      <c r="A25" s="129" t="s">
        <v>3065</v>
      </c>
      <c r="B25" s="129" t="s">
        <v>3065</v>
      </c>
      <c r="C25" s="129" t="s">
        <v>3065</v>
      </c>
      <c r="D25" s="129" t="s">
        <v>3065</v>
      </c>
      <c r="E25" s="129" t="s">
        <v>3065</v>
      </c>
      <c r="F25" s="129" t="s">
        <v>3065</v>
      </c>
      <c r="G25" s="129" t="s">
        <v>3065</v>
      </c>
      <c r="H25" s="129" t="s">
        <v>3065</v>
      </c>
      <c r="I25" s="129" t="s">
        <v>3065</v>
      </c>
      <c r="J25" s="129" t="s">
        <v>3065</v>
      </c>
      <c r="K25" s="129" t="s">
        <v>3065</v>
      </c>
      <c r="L25" s="129" t="s">
        <v>3065</v>
      </c>
      <c r="M25" s="129" t="s">
        <v>3065</v>
      </c>
      <c r="N25" s="129" t="s">
        <v>3065</v>
      </c>
    </row>
    <row r="26" spans="1:14">
      <c r="A26" s="129" t="s">
        <v>3065</v>
      </c>
      <c r="B26" s="129" t="s">
        <v>3065</v>
      </c>
      <c r="C26" s="129" t="s">
        <v>3065</v>
      </c>
      <c r="D26" s="129" t="s">
        <v>3065</v>
      </c>
      <c r="E26" s="129" t="s">
        <v>3065</v>
      </c>
      <c r="F26" s="129" t="s">
        <v>3065</v>
      </c>
      <c r="G26" s="129" t="s">
        <v>3065</v>
      </c>
      <c r="H26" s="129" t="s">
        <v>3065</v>
      </c>
      <c r="I26" s="129" t="s">
        <v>3065</v>
      </c>
      <c r="J26" s="129" t="s">
        <v>3065</v>
      </c>
      <c r="K26" s="129" t="s">
        <v>3065</v>
      </c>
      <c r="L26" s="129" t="s">
        <v>3065</v>
      </c>
      <c r="M26" s="129" t="s">
        <v>3065</v>
      </c>
      <c r="N26" s="129" t="s">
        <v>3065</v>
      </c>
    </row>
    <row r="27" spans="1:14">
      <c r="A27" s="90" t="s">
        <v>208</v>
      </c>
      <c r="B27" s="129" t="s">
        <v>3065</v>
      </c>
      <c r="C27" s="129" t="s">
        <v>3065</v>
      </c>
      <c r="D27" s="129" t="s">
        <v>3065</v>
      </c>
      <c r="E27" s="129" t="s">
        <v>3065</v>
      </c>
      <c r="F27" s="129" t="s">
        <v>3065</v>
      </c>
      <c r="G27" s="129" t="s">
        <v>3065</v>
      </c>
      <c r="H27" s="129" t="s">
        <v>3065</v>
      </c>
      <c r="I27" s="129" t="s">
        <v>3065</v>
      </c>
      <c r="J27" s="129" t="s">
        <v>3065</v>
      </c>
      <c r="K27" s="129" t="s">
        <v>3065</v>
      </c>
      <c r="L27" s="129" t="s">
        <v>3065</v>
      </c>
      <c r="M27" s="129" t="s">
        <v>3065</v>
      </c>
      <c r="N27" s="129" t="s">
        <v>3065</v>
      </c>
    </row>
    <row r="28" spans="1:14">
      <c r="A28" s="90" t="s">
        <v>112</v>
      </c>
      <c r="B28" s="129" t="s">
        <v>3065</v>
      </c>
      <c r="C28" s="129" t="s">
        <v>3065</v>
      </c>
      <c r="D28" s="129" t="s">
        <v>3065</v>
      </c>
      <c r="E28" s="129" t="s">
        <v>3065</v>
      </c>
      <c r="F28" s="129" t="s">
        <v>3065</v>
      </c>
      <c r="G28" s="129" t="s">
        <v>3065</v>
      </c>
      <c r="H28" s="129" t="s">
        <v>3065</v>
      </c>
      <c r="I28" s="129" t="s">
        <v>3065</v>
      </c>
      <c r="J28" s="129" t="s">
        <v>3065</v>
      </c>
      <c r="K28" s="129" t="s">
        <v>3065</v>
      </c>
      <c r="L28" s="129" t="s">
        <v>3065</v>
      </c>
      <c r="M28" s="129" t="s">
        <v>3065</v>
      </c>
      <c r="N28" s="129" t="s">
        <v>3065</v>
      </c>
    </row>
    <row r="29" spans="1:14">
      <c r="A29" s="90" t="s">
        <v>191</v>
      </c>
      <c r="B29" s="129" t="s">
        <v>3065</v>
      </c>
      <c r="C29" s="129" t="s">
        <v>3065</v>
      </c>
      <c r="D29" s="129" t="s">
        <v>3065</v>
      </c>
      <c r="E29" s="129" t="s">
        <v>3065</v>
      </c>
      <c r="F29" s="129" t="s">
        <v>3065</v>
      </c>
      <c r="G29" s="129" t="s">
        <v>3065</v>
      </c>
      <c r="H29" s="129" t="s">
        <v>3065</v>
      </c>
      <c r="I29" s="129" t="s">
        <v>3065</v>
      </c>
      <c r="J29" s="129" t="s">
        <v>3065</v>
      </c>
      <c r="K29" s="129" t="s">
        <v>3065</v>
      </c>
      <c r="L29" s="129" t="s">
        <v>3065</v>
      </c>
      <c r="M29" s="129" t="s">
        <v>3065</v>
      </c>
      <c r="N29" s="129" t="s">
        <v>3065</v>
      </c>
    </row>
    <row r="30" spans="1:14">
      <c r="A30" s="90" t="s">
        <v>199</v>
      </c>
      <c r="B30" s="129" t="s">
        <v>3065</v>
      </c>
      <c r="C30" s="129" t="s">
        <v>3065</v>
      </c>
      <c r="D30" s="129" t="s">
        <v>3065</v>
      </c>
      <c r="E30" s="129" t="s">
        <v>3065</v>
      </c>
      <c r="F30" s="129" t="s">
        <v>3065</v>
      </c>
      <c r="G30" s="129" t="s">
        <v>3065</v>
      </c>
      <c r="H30" s="129" t="s">
        <v>3065</v>
      </c>
      <c r="I30" s="129" t="s">
        <v>3065</v>
      </c>
      <c r="J30" s="129" t="s">
        <v>3065</v>
      </c>
      <c r="K30" s="129" t="s">
        <v>3065</v>
      </c>
      <c r="L30" s="129" t="s">
        <v>3065</v>
      </c>
      <c r="M30" s="129" t="s">
        <v>3065</v>
      </c>
      <c r="N30" s="129" t="s">
        <v>3065</v>
      </c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8" spans="1:14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</row>
    <row r="109" spans="1:14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</row>
    <row r="110" spans="1:14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</row>
    <row r="111" spans="1:14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</row>
    <row r="112" spans="1:14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</row>
    <row r="113" spans="1:14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</row>
    <row r="114" spans="1:14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</row>
    <row r="115" spans="1:14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</row>
    <row r="116" spans="1:14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</row>
    <row r="117" spans="1:14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</row>
    <row r="118" spans="1:14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</row>
    <row r="119" spans="1:14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</row>
    <row r="120" spans="1:14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</row>
    <row r="121" spans="1:14" hidden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</row>
    <row r="122" spans="1:14" hidden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</row>
    <row r="123" spans="1:14" hidden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</row>
    <row r="124" spans="1:14" hidden="1">
      <c r="B124" s="1"/>
      <c r="C124" s="1"/>
      <c r="D124" s="1"/>
    </row>
    <row r="125" spans="1:14" hidden="1">
      <c r="B125" s="1"/>
      <c r="C125" s="1"/>
      <c r="D125" s="1"/>
    </row>
    <row r="126" spans="1:14" hidden="1">
      <c r="B126" s="1"/>
      <c r="C126" s="1"/>
      <c r="D126" s="1"/>
    </row>
    <row r="127" spans="1:14" hidden="1">
      <c r="B127" s="1"/>
      <c r="C127" s="1"/>
      <c r="D127" s="1"/>
    </row>
    <row r="128" spans="1:1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1:4" hidden="1">
      <c r="B321" s="1"/>
      <c r="C321" s="1"/>
      <c r="D321" s="1"/>
    </row>
    <row r="322" spans="1:4" hidden="1">
      <c r="B322" s="1"/>
      <c r="C322" s="1"/>
      <c r="D322" s="1"/>
    </row>
    <row r="323" spans="1:4" hidden="1">
      <c r="A323" s="31"/>
      <c r="B323" s="1"/>
      <c r="C323" s="1"/>
      <c r="D323" s="1"/>
    </row>
    <row r="324" spans="1:4" hidden="1">
      <c r="A324" s="31"/>
      <c r="B324" s="1"/>
      <c r="C324" s="1"/>
      <c r="D324" s="1"/>
    </row>
    <row r="325" spans="1:4" hidden="1">
      <c r="A325" s="3"/>
      <c r="B325" s="1"/>
      <c r="C325" s="1"/>
      <c r="D325" s="1"/>
    </row>
    <row r="10000" spans="52:52" hidden="1">
      <c r="AZ10000"/>
    </row>
  </sheetData>
  <sheetProtection sheet="1" objects="1" scenarios="1"/>
  <mergeCells count="1">
    <mergeCell ref="A5:N5"/>
  </mergeCells>
  <phoneticPr fontId="3" type="noConversion"/>
  <dataValidations count="1">
    <dataValidation allowBlank="1" showInputMessage="1" showErrorMessage="1" sqref="A1:A35 A37:A1048576 B5:B1048576 C1:AY1048576 BA1:XFD1048576 AZ1:AZ9999 AZ10001:AZ1048576" xr:uid="{00000000-0002-0000-07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1.28515625" style="2" bestFit="1" customWidth="1"/>
    <col min="2" max="2" width="22" style="2" bestFit="1" customWidth="1"/>
    <col min="3" max="3" width="12.7109375" style="2" customWidth="1"/>
    <col min="4" max="4" width="18.28515625" style="2" bestFit="1" customWidth="1"/>
    <col min="5" max="5" width="12" style="1" bestFit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145</v>
      </c>
      <c r="B1" s="36" t="s" vm="1">
        <v>216</v>
      </c>
    </row>
    <row r="2" spans="1:11">
      <c r="A2" s="36" t="s">
        <v>144</v>
      </c>
      <c r="B2" s="36" t="s">
        <v>2867</v>
      </c>
    </row>
    <row r="3" spans="1:11">
      <c r="A3" s="36" t="s">
        <v>146</v>
      </c>
      <c r="B3" s="36" t="s">
        <v>2868</v>
      </c>
    </row>
    <row r="4" spans="1:11">
      <c r="A4" s="36" t="s">
        <v>147</v>
      </c>
      <c r="B4" s="36" t="s">
        <v>2869</v>
      </c>
    </row>
    <row r="5" spans="1:11" ht="18.75">
      <c r="A5" s="158" t="s">
        <v>94</v>
      </c>
      <c r="B5" s="159"/>
      <c r="C5" s="159"/>
      <c r="D5" s="159"/>
      <c r="E5" s="159"/>
      <c r="F5" s="159"/>
      <c r="G5" s="159"/>
      <c r="H5" s="159"/>
      <c r="I5" s="159"/>
      <c r="J5" s="159"/>
      <c r="K5" s="160"/>
    </row>
    <row r="6" spans="1:11" s="3" customFormat="1">
      <c r="A6" s="17" t="s">
        <v>116</v>
      </c>
      <c r="B6" s="25" t="s">
        <v>46</v>
      </c>
      <c r="C6" s="25" t="s">
        <v>119</v>
      </c>
      <c r="D6" s="25" t="s">
        <v>68</v>
      </c>
      <c r="E6" s="25" t="s">
        <v>103</v>
      </c>
      <c r="F6" s="25" t="s">
        <v>193</v>
      </c>
      <c r="G6" s="25" t="s">
        <v>192</v>
      </c>
      <c r="H6" s="25" t="s">
        <v>64</v>
      </c>
      <c r="I6" s="25" t="s">
        <v>61</v>
      </c>
      <c r="J6" s="25" t="s">
        <v>148</v>
      </c>
      <c r="K6" s="52" t="s">
        <v>150</v>
      </c>
    </row>
    <row r="7" spans="1:11" s="3" customFormat="1">
      <c r="A7" s="124" t="s">
        <v>3065</v>
      </c>
      <c r="B7" s="125" t="s">
        <v>3065</v>
      </c>
      <c r="C7" s="125" t="s">
        <v>3065</v>
      </c>
      <c r="D7" s="125" t="s">
        <v>3065</v>
      </c>
      <c r="E7" s="125" t="s">
        <v>3065</v>
      </c>
      <c r="F7" s="12" t="s">
        <v>200</v>
      </c>
      <c r="G7" s="125" t="s">
        <v>3065</v>
      </c>
      <c r="H7" s="12" t="s">
        <v>196</v>
      </c>
      <c r="I7" s="12" t="s">
        <v>19</v>
      </c>
      <c r="J7" s="26" t="s">
        <v>19</v>
      </c>
      <c r="K7" s="13" t="s">
        <v>19</v>
      </c>
    </row>
    <row r="8" spans="1:11" s="4" customFormat="1" ht="20.25">
      <c r="A8" s="126" t="s">
        <v>3065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1" s="4" customFormat="1" ht="20.25">
      <c r="A9" s="54" t="s">
        <v>50</v>
      </c>
      <c r="B9" s="129" t="s">
        <v>3065</v>
      </c>
      <c r="C9" s="129" t="s">
        <v>3065</v>
      </c>
      <c r="D9" s="129" t="s">
        <v>3065</v>
      </c>
      <c r="E9" s="129" t="s">
        <v>3065</v>
      </c>
      <c r="F9" s="129" t="s">
        <v>3065</v>
      </c>
      <c r="G9" s="129" t="s">
        <v>3065</v>
      </c>
      <c r="H9" s="78">
        <v>98.679990727000003</v>
      </c>
      <c r="I9" s="129" t="s">
        <v>3065</v>
      </c>
      <c r="J9" s="79">
        <f>IFERROR(H9/$H$9,0)</f>
        <v>1</v>
      </c>
      <c r="K9" s="79">
        <f>H9/'סכום נכסי הקרן'!$C$41</f>
        <v>3.1715693397436756E-5</v>
      </c>
    </row>
    <row r="10" spans="1:11" s="4" customFormat="1" ht="20.25">
      <c r="A10" s="89" t="s">
        <v>25</v>
      </c>
      <c r="B10" s="129" t="s">
        <v>3065</v>
      </c>
      <c r="C10" s="129" t="s">
        <v>3065</v>
      </c>
      <c r="D10" s="129" t="s">
        <v>3065</v>
      </c>
      <c r="E10" s="129" t="s">
        <v>3065</v>
      </c>
      <c r="F10" s="129" t="s">
        <v>3065</v>
      </c>
      <c r="G10" s="129" t="s">
        <v>3065</v>
      </c>
      <c r="H10" s="78">
        <v>96.466268494000005</v>
      </c>
      <c r="I10" s="129" t="s">
        <v>3065</v>
      </c>
      <c r="J10" s="79">
        <f t="shared" ref="J10:J20" si="0">IFERROR(H10/$H$9,0)</f>
        <v>0.97756665544158494</v>
      </c>
      <c r="K10" s="79">
        <f>H10/'סכום נכסי הקרן'!$C$41</f>
        <v>3.1004204319543005E-5</v>
      </c>
    </row>
    <row r="11" spans="1:11">
      <c r="A11" s="74" t="s">
        <v>1756</v>
      </c>
      <c r="B11" s="128" t="s">
        <v>3065</v>
      </c>
      <c r="C11" s="128" t="s">
        <v>3065</v>
      </c>
      <c r="D11" s="128" t="s">
        <v>3065</v>
      </c>
      <c r="E11" s="128" t="s">
        <v>3065</v>
      </c>
      <c r="F11" s="128" t="s">
        <v>3065</v>
      </c>
      <c r="G11" s="128" t="s">
        <v>3065</v>
      </c>
      <c r="H11" s="72">
        <v>96.466268494000005</v>
      </c>
      <c r="I11" s="128" t="s">
        <v>3065</v>
      </c>
      <c r="J11" s="73">
        <f t="shared" si="0"/>
        <v>0.97756665544158494</v>
      </c>
      <c r="K11" s="73">
        <f>H11/'סכום נכסי הקרן'!$C$41</f>
        <v>3.1004204319543005E-5</v>
      </c>
    </row>
    <row r="12" spans="1:11">
      <c r="A12" s="75" t="s">
        <v>1757</v>
      </c>
      <c r="B12" s="54" t="s">
        <v>1758</v>
      </c>
      <c r="C12" s="76" t="s">
        <v>120</v>
      </c>
      <c r="D12" s="76" t="s">
        <v>1350</v>
      </c>
      <c r="E12" s="76" t="s">
        <v>132</v>
      </c>
      <c r="F12" s="78">
        <v>13901.596840000002</v>
      </c>
      <c r="G12" s="86">
        <v>90</v>
      </c>
      <c r="H12" s="78">
        <v>12.511437156</v>
      </c>
      <c r="I12" s="79">
        <v>4.2126051030303034E-3</v>
      </c>
      <c r="J12" s="79">
        <f t="shared" si="0"/>
        <v>0.12678798471529165</v>
      </c>
      <c r="K12" s="79">
        <f>H12/'סכום נכסי הקרן'!$C$41</f>
        <v>4.0211688497090882E-6</v>
      </c>
    </row>
    <row r="13" spans="1:11">
      <c r="A13" s="75" t="s">
        <v>1759</v>
      </c>
      <c r="B13" s="54" t="s">
        <v>1760</v>
      </c>
      <c r="C13" s="76" t="s">
        <v>120</v>
      </c>
      <c r="D13" s="76" t="s">
        <v>304</v>
      </c>
      <c r="E13" s="76" t="s">
        <v>132</v>
      </c>
      <c r="F13" s="78">
        <v>307129.846365</v>
      </c>
      <c r="G13" s="86">
        <v>17.3</v>
      </c>
      <c r="H13" s="78">
        <v>53.133463421000002</v>
      </c>
      <c r="I13" s="79">
        <v>3.5172466490344259E-3</v>
      </c>
      <c r="J13" s="79">
        <f t="shared" si="0"/>
        <v>0.53844212012539294</v>
      </c>
      <c r="K13" s="79">
        <f>H13/'סכום נכסי הקרן'!$C$41</f>
        <v>1.7077065194162774E-5</v>
      </c>
    </row>
    <row r="14" spans="1:11">
      <c r="A14" s="75" t="s">
        <v>1761</v>
      </c>
      <c r="B14" s="54" t="s">
        <v>1762</v>
      </c>
      <c r="C14" s="76" t="s">
        <v>120</v>
      </c>
      <c r="D14" s="76" t="s">
        <v>156</v>
      </c>
      <c r="E14" s="76" t="s">
        <v>132</v>
      </c>
      <c r="F14" s="78">
        <v>82475.891699999993</v>
      </c>
      <c r="G14" s="86">
        <v>12.9</v>
      </c>
      <c r="H14" s="78">
        <v>10.639390028999999</v>
      </c>
      <c r="I14" s="79">
        <v>5.5000985438950793E-3</v>
      </c>
      <c r="J14" s="79">
        <f t="shared" si="0"/>
        <v>0.10781709595447841</v>
      </c>
      <c r="K14" s="79">
        <f>H14/'סכום נכסי הקרן'!$C$41</f>
        <v>3.4194939582942562E-6</v>
      </c>
    </row>
    <row r="15" spans="1:11">
      <c r="A15" s="75" t="s">
        <v>1763</v>
      </c>
      <c r="B15" s="54" t="s">
        <v>1764</v>
      </c>
      <c r="C15" s="76" t="s">
        <v>120</v>
      </c>
      <c r="D15" s="76" t="s">
        <v>304</v>
      </c>
      <c r="E15" s="76" t="s">
        <v>132</v>
      </c>
      <c r="F15" s="78">
        <v>59709.993507000007</v>
      </c>
      <c r="G15" s="86">
        <v>33.799999999999997</v>
      </c>
      <c r="H15" s="78">
        <v>20.181977888000002</v>
      </c>
      <c r="I15" s="79">
        <v>3.6293272716287663E-3</v>
      </c>
      <c r="J15" s="79">
        <f t="shared" si="0"/>
        <v>0.20451945464642182</v>
      </c>
      <c r="K15" s="79">
        <f>H15/'סכום נכסי הקרן'!$C$41</f>
        <v>6.4864763173768865E-6</v>
      </c>
    </row>
    <row r="16" spans="1:11">
      <c r="A16" s="130" t="s">
        <v>3065</v>
      </c>
      <c r="B16" s="129" t="s">
        <v>3065</v>
      </c>
      <c r="C16" s="129" t="s">
        <v>3065</v>
      </c>
      <c r="D16" s="129" t="s">
        <v>3065</v>
      </c>
      <c r="E16" s="129" t="s">
        <v>3065</v>
      </c>
      <c r="F16" s="129" t="s">
        <v>3065</v>
      </c>
      <c r="G16" s="129" t="s">
        <v>3065</v>
      </c>
      <c r="H16" s="129" t="s">
        <v>3065</v>
      </c>
      <c r="I16" s="129" t="s">
        <v>3065</v>
      </c>
      <c r="J16" s="129" t="s">
        <v>3065</v>
      </c>
      <c r="K16" s="129" t="s">
        <v>3065</v>
      </c>
    </row>
    <row r="17" spans="1:11">
      <c r="A17" s="89" t="s">
        <v>41</v>
      </c>
      <c r="B17" s="129" t="s">
        <v>3065</v>
      </c>
      <c r="C17" s="129" t="s">
        <v>3065</v>
      </c>
      <c r="D17" s="129" t="s">
        <v>3065</v>
      </c>
      <c r="E17" s="129" t="s">
        <v>3065</v>
      </c>
      <c r="F17" s="129" t="s">
        <v>3065</v>
      </c>
      <c r="G17" s="129" t="s">
        <v>3065</v>
      </c>
      <c r="H17" s="78">
        <v>2.2137222329999999</v>
      </c>
      <c r="I17" s="129" t="s">
        <v>3065</v>
      </c>
      <c r="J17" s="79">
        <f t="shared" si="0"/>
        <v>2.2433344558415121E-2</v>
      </c>
      <c r="K17" s="79">
        <f>H17/'סכום נכסי הקרן'!$C$41</f>
        <v>7.1148907789375016E-7</v>
      </c>
    </row>
    <row r="18" spans="1:11">
      <c r="A18" s="74" t="s">
        <v>1765</v>
      </c>
      <c r="B18" s="128" t="s">
        <v>3065</v>
      </c>
      <c r="C18" s="128" t="s">
        <v>3065</v>
      </c>
      <c r="D18" s="128" t="s">
        <v>3065</v>
      </c>
      <c r="E18" s="128" t="s">
        <v>3065</v>
      </c>
      <c r="F18" s="128" t="s">
        <v>3065</v>
      </c>
      <c r="G18" s="128" t="s">
        <v>3065</v>
      </c>
      <c r="H18" s="72">
        <v>2.2137222329999999</v>
      </c>
      <c r="I18" s="128" t="s">
        <v>3065</v>
      </c>
      <c r="J18" s="73">
        <f t="shared" si="0"/>
        <v>2.2433344558415121E-2</v>
      </c>
      <c r="K18" s="73">
        <f>H18/'סכום נכסי הקרן'!$C$41</f>
        <v>7.1148907789375016E-7</v>
      </c>
    </row>
    <row r="19" spans="1:11">
      <c r="A19" s="75" t="s">
        <v>1766</v>
      </c>
      <c r="B19" s="54" t="s">
        <v>1767</v>
      </c>
      <c r="C19" s="76" t="s">
        <v>1460</v>
      </c>
      <c r="D19" s="76" t="s">
        <v>2880</v>
      </c>
      <c r="E19" s="76" t="s">
        <v>131</v>
      </c>
      <c r="F19" s="78">
        <v>12449.191199999999</v>
      </c>
      <c r="G19" s="86">
        <v>4.1100000000000003</v>
      </c>
      <c r="H19" s="78">
        <v>1.855797197</v>
      </c>
      <c r="I19" s="79">
        <v>3.7273027544910178E-4</v>
      </c>
      <c r="J19" s="79">
        <f t="shared" si="0"/>
        <v>1.8806215761958237E-2</v>
      </c>
      <c r="K19" s="79">
        <f>H19/'סכום נכסי הקרן'!$C$41</f>
        <v>5.964521730723099E-7</v>
      </c>
    </row>
    <row r="20" spans="1:11">
      <c r="A20" s="75" t="s">
        <v>1768</v>
      </c>
      <c r="B20" s="54" t="s">
        <v>1769</v>
      </c>
      <c r="C20" s="76" t="s">
        <v>1483</v>
      </c>
      <c r="D20" s="76" t="s">
        <v>923</v>
      </c>
      <c r="E20" s="76" t="s">
        <v>131</v>
      </c>
      <c r="F20" s="78">
        <v>3289.449791</v>
      </c>
      <c r="G20" s="86">
        <v>3</v>
      </c>
      <c r="H20" s="78">
        <v>0.35792503599999997</v>
      </c>
      <c r="I20" s="79">
        <v>1.3001777830039525E-4</v>
      </c>
      <c r="J20" s="79">
        <f t="shared" si="0"/>
        <v>3.6271287964568838E-3</v>
      </c>
      <c r="K20" s="79">
        <f>H20/'סכום נכסי הקרן'!$C$41</f>
        <v>1.1503690482144032E-7</v>
      </c>
    </row>
    <row r="21" spans="1:11">
      <c r="A21" s="130" t="s">
        <v>3065</v>
      </c>
      <c r="B21" s="129" t="s">
        <v>3065</v>
      </c>
      <c r="C21" s="129" t="s">
        <v>3065</v>
      </c>
      <c r="D21" s="129" t="s">
        <v>3065</v>
      </c>
      <c r="E21" s="129" t="s">
        <v>3065</v>
      </c>
      <c r="F21" s="129" t="s">
        <v>3065</v>
      </c>
      <c r="G21" s="129" t="s">
        <v>3065</v>
      </c>
      <c r="H21" s="129" t="s">
        <v>3065</v>
      </c>
      <c r="I21" s="129" t="s">
        <v>3065</v>
      </c>
      <c r="J21" s="129" t="s">
        <v>3065</v>
      </c>
      <c r="K21" s="129" t="s">
        <v>3065</v>
      </c>
    </row>
    <row r="22" spans="1:11">
      <c r="A22" s="129" t="s">
        <v>3065</v>
      </c>
      <c r="B22" s="129" t="s">
        <v>3065</v>
      </c>
      <c r="C22" s="129" t="s">
        <v>3065</v>
      </c>
      <c r="D22" s="129" t="s">
        <v>3065</v>
      </c>
      <c r="E22" s="129" t="s">
        <v>3065</v>
      </c>
      <c r="F22" s="129" t="s">
        <v>3065</v>
      </c>
      <c r="G22" s="129" t="s">
        <v>3065</v>
      </c>
      <c r="H22" s="129" t="s">
        <v>3065</v>
      </c>
      <c r="I22" s="129" t="s">
        <v>3065</v>
      </c>
      <c r="J22" s="129" t="s">
        <v>3065</v>
      </c>
      <c r="K22" s="129" t="s">
        <v>3065</v>
      </c>
    </row>
    <row r="23" spans="1:11">
      <c r="A23" s="129" t="s">
        <v>3065</v>
      </c>
      <c r="B23" s="129" t="s">
        <v>3065</v>
      </c>
      <c r="C23" s="129" t="s">
        <v>3065</v>
      </c>
      <c r="D23" s="129" t="s">
        <v>3065</v>
      </c>
      <c r="E23" s="129" t="s">
        <v>3065</v>
      </c>
      <c r="F23" s="129" t="s">
        <v>3065</v>
      </c>
      <c r="G23" s="129" t="s">
        <v>3065</v>
      </c>
      <c r="H23" s="129" t="s">
        <v>3065</v>
      </c>
      <c r="I23" s="129" t="s">
        <v>3065</v>
      </c>
      <c r="J23" s="129" t="s">
        <v>3065</v>
      </c>
      <c r="K23" s="129" t="s">
        <v>3065</v>
      </c>
    </row>
    <row r="24" spans="1:11">
      <c r="A24" s="90" t="s">
        <v>208</v>
      </c>
      <c r="B24" s="129" t="s">
        <v>3065</v>
      </c>
      <c r="C24" s="129" t="s">
        <v>3065</v>
      </c>
      <c r="D24" s="129" t="s">
        <v>3065</v>
      </c>
      <c r="E24" s="129" t="s">
        <v>3065</v>
      </c>
      <c r="F24" s="129" t="s">
        <v>3065</v>
      </c>
      <c r="G24" s="129" t="s">
        <v>3065</v>
      </c>
      <c r="H24" s="129" t="s">
        <v>3065</v>
      </c>
      <c r="I24" s="129" t="s">
        <v>3065</v>
      </c>
      <c r="J24" s="129" t="s">
        <v>3065</v>
      </c>
      <c r="K24" s="129" t="s">
        <v>3065</v>
      </c>
    </row>
    <row r="25" spans="1:11">
      <c r="A25" s="90" t="s">
        <v>112</v>
      </c>
      <c r="B25" s="129" t="s">
        <v>3065</v>
      </c>
      <c r="C25" s="129" t="s">
        <v>3065</v>
      </c>
      <c r="D25" s="129" t="s">
        <v>3065</v>
      </c>
      <c r="E25" s="129" t="s">
        <v>3065</v>
      </c>
      <c r="F25" s="129" t="s">
        <v>3065</v>
      </c>
      <c r="G25" s="129" t="s">
        <v>3065</v>
      </c>
      <c r="H25" s="129" t="s">
        <v>3065</v>
      </c>
      <c r="I25" s="129" t="s">
        <v>3065</v>
      </c>
      <c r="J25" s="129" t="s">
        <v>3065</v>
      </c>
      <c r="K25" s="129" t="s">
        <v>3065</v>
      </c>
    </row>
    <row r="26" spans="1:11">
      <c r="A26" s="90" t="s">
        <v>191</v>
      </c>
      <c r="B26" s="129" t="s">
        <v>3065</v>
      </c>
      <c r="C26" s="129" t="s">
        <v>3065</v>
      </c>
      <c r="D26" s="129" t="s">
        <v>3065</v>
      </c>
      <c r="E26" s="129" t="s">
        <v>3065</v>
      </c>
      <c r="F26" s="129" t="s">
        <v>3065</v>
      </c>
      <c r="G26" s="129" t="s">
        <v>3065</v>
      </c>
      <c r="H26" s="129" t="s">
        <v>3065</v>
      </c>
      <c r="I26" s="129" t="s">
        <v>3065</v>
      </c>
      <c r="J26" s="129" t="s">
        <v>3065</v>
      </c>
      <c r="K26" s="129" t="s">
        <v>3065</v>
      </c>
    </row>
    <row r="27" spans="1:11">
      <c r="A27" s="90" t="s">
        <v>199</v>
      </c>
      <c r="B27" s="129" t="s">
        <v>3065</v>
      </c>
      <c r="C27" s="129" t="s">
        <v>3065</v>
      </c>
      <c r="D27" s="129" t="s">
        <v>3065</v>
      </c>
      <c r="E27" s="129" t="s">
        <v>3065</v>
      </c>
      <c r="F27" s="129" t="s">
        <v>3065</v>
      </c>
      <c r="G27" s="129" t="s">
        <v>3065</v>
      </c>
      <c r="H27" s="129" t="s">
        <v>3065</v>
      </c>
      <c r="I27" s="129" t="s">
        <v>3065</v>
      </c>
      <c r="J27" s="129" t="s">
        <v>3065</v>
      </c>
      <c r="K27" s="129" t="s">
        <v>3065</v>
      </c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1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</row>
    <row r="117" spans="1:11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</row>
    <row r="118" spans="1:11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</row>
    <row r="119" spans="1:11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</row>
    <row r="120" spans="1:11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</row>
    <row r="121" spans="1:11" hidden="1">
      <c r="C121" s="1"/>
      <c r="D121" s="1"/>
    </row>
    <row r="122" spans="1:11" hidden="1">
      <c r="C122" s="1"/>
      <c r="D122" s="1"/>
    </row>
    <row r="123" spans="1:11" hidden="1">
      <c r="C123" s="1"/>
      <c r="D123" s="1"/>
    </row>
    <row r="124" spans="1:11" hidden="1">
      <c r="C124" s="1"/>
      <c r="D124" s="1"/>
    </row>
    <row r="125" spans="1:11" hidden="1">
      <c r="C125" s="1"/>
      <c r="D125" s="1"/>
    </row>
    <row r="126" spans="1:11" hidden="1">
      <c r="C126" s="1"/>
      <c r="D126" s="1"/>
    </row>
    <row r="127" spans="1:11" hidden="1">
      <c r="C127" s="1"/>
      <c r="D127" s="1"/>
    </row>
    <row r="128" spans="1:11" hidden="1">
      <c r="C128" s="1"/>
      <c r="D128" s="1"/>
    </row>
    <row r="129" spans="3:4" hidden="1">
      <c r="C129" s="1"/>
      <c r="D129" s="1"/>
    </row>
    <row r="130" spans="3:4" hidden="1">
      <c r="C130" s="1"/>
      <c r="D130" s="1"/>
    </row>
    <row r="131" spans="3:4" hidden="1">
      <c r="C131" s="1"/>
      <c r="D131" s="1"/>
    </row>
    <row r="132" spans="3:4" hidden="1">
      <c r="C132" s="1"/>
      <c r="D132" s="1"/>
    </row>
    <row r="133" spans="3:4" hidden="1">
      <c r="C133" s="1"/>
      <c r="D133" s="1"/>
    </row>
    <row r="134" spans="3:4" hidden="1">
      <c r="C134" s="1"/>
      <c r="D134" s="1"/>
    </row>
    <row r="135" spans="3:4" hidden="1">
      <c r="C135" s="1"/>
      <c r="D135" s="1"/>
    </row>
    <row r="136" spans="3:4" hidden="1">
      <c r="C136" s="1"/>
      <c r="D136" s="1"/>
    </row>
    <row r="137" spans="3:4" hidden="1">
      <c r="C137" s="1"/>
      <c r="D137" s="1"/>
    </row>
    <row r="138" spans="3:4" hidden="1">
      <c r="C138" s="1"/>
      <c r="D138" s="1"/>
    </row>
    <row r="139" spans="3:4" hidden="1">
      <c r="C139" s="1"/>
      <c r="D139" s="1"/>
    </row>
    <row r="140" spans="3:4" hidden="1">
      <c r="C140" s="1"/>
      <c r="D140" s="1"/>
    </row>
    <row r="141" spans="3:4" hidden="1">
      <c r="C141" s="1"/>
      <c r="D141" s="1"/>
    </row>
    <row r="142" spans="3:4" hidden="1">
      <c r="C142" s="1"/>
      <c r="D142" s="1"/>
    </row>
    <row r="143" spans="3:4" hidden="1">
      <c r="C143" s="1"/>
      <c r="D143" s="1"/>
    </row>
    <row r="144" spans="3:4" hidden="1">
      <c r="C144" s="1"/>
      <c r="D144" s="1"/>
    </row>
    <row r="145" spans="3:4" hidden="1">
      <c r="C145" s="1"/>
      <c r="D145" s="1"/>
    </row>
    <row r="146" spans="3:4" hidden="1">
      <c r="C146" s="1"/>
      <c r="D146" s="1"/>
    </row>
    <row r="147" spans="3:4" hidden="1">
      <c r="C147" s="1"/>
      <c r="D147" s="1"/>
    </row>
    <row r="148" spans="3:4" hidden="1">
      <c r="C148" s="1"/>
      <c r="D148" s="1"/>
    </row>
    <row r="149" spans="3:4" hidden="1">
      <c r="C149" s="1"/>
      <c r="D149" s="1"/>
    </row>
    <row r="150" spans="3:4" hidden="1">
      <c r="C150" s="1"/>
      <c r="D150" s="1"/>
    </row>
    <row r="151" spans="3:4" hidden="1">
      <c r="C151" s="1"/>
      <c r="D151" s="1"/>
    </row>
    <row r="152" spans="3:4" hidden="1">
      <c r="C152" s="1"/>
      <c r="D152" s="1"/>
    </row>
    <row r="153" spans="3:4" hidden="1">
      <c r="C153" s="1"/>
      <c r="D153" s="1"/>
    </row>
    <row r="154" spans="3:4" hidden="1">
      <c r="C154" s="1"/>
      <c r="D154" s="1"/>
    </row>
    <row r="155" spans="3:4" hidden="1">
      <c r="C155" s="1"/>
      <c r="D155" s="1"/>
    </row>
    <row r="156" spans="3:4" hidden="1">
      <c r="C156" s="1"/>
      <c r="D156" s="1"/>
    </row>
    <row r="157" spans="3:4" hidden="1">
      <c r="C157" s="1"/>
      <c r="D157" s="1"/>
    </row>
    <row r="158" spans="3:4" hidden="1">
      <c r="C158" s="1"/>
      <c r="D158" s="1"/>
    </row>
    <row r="159" spans="3:4" hidden="1">
      <c r="C159" s="1"/>
      <c r="D159" s="1"/>
    </row>
    <row r="160" spans="3:4" hidden="1">
      <c r="C160" s="1"/>
      <c r="D160" s="1"/>
    </row>
    <row r="161" spans="3:4" hidden="1">
      <c r="C161" s="1"/>
      <c r="D161" s="1"/>
    </row>
    <row r="162" spans="3:4" hidden="1">
      <c r="C162" s="1"/>
      <c r="D162" s="1"/>
    </row>
    <row r="163" spans="3:4" hidden="1">
      <c r="C163" s="1"/>
      <c r="D163" s="1"/>
    </row>
    <row r="164" spans="3:4" hidden="1">
      <c r="C164" s="1"/>
      <c r="D164" s="1"/>
    </row>
    <row r="165" spans="3:4" hidden="1">
      <c r="C165" s="1"/>
      <c r="D165" s="1"/>
    </row>
    <row r="166" spans="3:4" hidden="1">
      <c r="C166" s="1"/>
      <c r="D166" s="1"/>
    </row>
    <row r="167" spans="3:4" hidden="1">
      <c r="C167" s="1"/>
      <c r="D167" s="1"/>
    </row>
    <row r="168" spans="3:4" hidden="1">
      <c r="C168" s="1"/>
      <c r="D168" s="1"/>
    </row>
    <row r="169" spans="3:4" hidden="1">
      <c r="C169" s="1"/>
      <c r="D169" s="1"/>
    </row>
    <row r="170" spans="3:4" hidden="1">
      <c r="C170" s="1"/>
      <c r="D170" s="1"/>
    </row>
    <row r="171" spans="3:4" hidden="1">
      <c r="C171" s="1"/>
      <c r="D171" s="1"/>
    </row>
    <row r="172" spans="3:4" hidden="1">
      <c r="C172" s="1"/>
      <c r="D172" s="1"/>
    </row>
    <row r="173" spans="3:4" hidden="1">
      <c r="C173" s="1"/>
      <c r="D173" s="1"/>
    </row>
    <row r="174" spans="3:4" hidden="1">
      <c r="C174" s="1"/>
      <c r="D174" s="1"/>
    </row>
    <row r="175" spans="3:4" hidden="1">
      <c r="C175" s="1"/>
      <c r="D175" s="1"/>
    </row>
    <row r="176" spans="3:4" hidden="1">
      <c r="C176" s="1"/>
      <c r="D176" s="1"/>
    </row>
    <row r="177" spans="3:4" hidden="1">
      <c r="C177" s="1"/>
      <c r="D177" s="1"/>
    </row>
    <row r="178" spans="3:4" hidden="1">
      <c r="C178" s="1"/>
      <c r="D178" s="1"/>
    </row>
    <row r="179" spans="3:4" hidden="1">
      <c r="C179" s="1"/>
      <c r="D179" s="1"/>
    </row>
    <row r="180" spans="3:4" hidden="1">
      <c r="C180" s="1"/>
      <c r="D180" s="1"/>
    </row>
    <row r="181" spans="3:4" hidden="1">
      <c r="C181" s="1"/>
      <c r="D181" s="1"/>
    </row>
    <row r="182" spans="3:4" hidden="1">
      <c r="C182" s="1"/>
      <c r="D182" s="1"/>
    </row>
    <row r="183" spans="3:4" hidden="1">
      <c r="C183" s="1"/>
      <c r="D183" s="1"/>
    </row>
    <row r="184" spans="3:4" hidden="1">
      <c r="C184" s="1"/>
      <c r="D184" s="1"/>
    </row>
    <row r="185" spans="3:4" hidden="1">
      <c r="C185" s="1"/>
      <c r="D185" s="1"/>
    </row>
    <row r="186" spans="3:4" hidden="1">
      <c r="C186" s="1"/>
      <c r="D186" s="1"/>
    </row>
    <row r="187" spans="3:4" hidden="1">
      <c r="C187" s="1"/>
      <c r="D187" s="1"/>
    </row>
    <row r="188" spans="3:4" hidden="1">
      <c r="C188" s="1"/>
      <c r="D188" s="1"/>
    </row>
    <row r="189" spans="3:4" hidden="1">
      <c r="C189" s="1"/>
      <c r="D189" s="1"/>
    </row>
    <row r="190" spans="3:4" hidden="1">
      <c r="C190" s="1"/>
      <c r="D190" s="1"/>
    </row>
    <row r="191" spans="3:4" hidden="1">
      <c r="C191" s="1"/>
      <c r="D191" s="1"/>
    </row>
    <row r="192" spans="3:4" hidden="1">
      <c r="C192" s="1"/>
      <c r="D192" s="1"/>
    </row>
    <row r="193" spans="3:4" hidden="1">
      <c r="C193" s="1"/>
      <c r="D193" s="1"/>
    </row>
    <row r="194" spans="3:4" hidden="1">
      <c r="C194" s="1"/>
      <c r="D194" s="1"/>
    </row>
    <row r="195" spans="3:4" hidden="1">
      <c r="C195" s="1"/>
      <c r="D195" s="1"/>
    </row>
    <row r="196" spans="3:4" hidden="1">
      <c r="C196" s="1"/>
      <c r="D196" s="1"/>
    </row>
    <row r="197" spans="3:4" hidden="1">
      <c r="C197" s="1"/>
      <c r="D197" s="1"/>
    </row>
    <row r="198" spans="3:4" hidden="1">
      <c r="C198" s="1"/>
      <c r="D198" s="1"/>
    </row>
    <row r="199" spans="3:4" hidden="1">
      <c r="C199" s="1"/>
      <c r="D199" s="1"/>
    </row>
    <row r="200" spans="3:4" hidden="1">
      <c r="C200" s="1"/>
      <c r="D200" s="1"/>
    </row>
    <row r="201" spans="3:4" hidden="1">
      <c r="C201" s="1"/>
      <c r="D201" s="1"/>
    </row>
    <row r="202" spans="3:4" hidden="1">
      <c r="C202" s="1"/>
      <c r="D202" s="1"/>
    </row>
    <row r="203" spans="3:4" hidden="1">
      <c r="C203" s="1"/>
      <c r="D203" s="1"/>
    </row>
    <row r="204" spans="3:4" hidden="1">
      <c r="C204" s="1"/>
      <c r="D204" s="1"/>
    </row>
    <row r="205" spans="3:4" hidden="1">
      <c r="C205" s="1"/>
      <c r="D205" s="1"/>
    </row>
    <row r="206" spans="3:4" hidden="1">
      <c r="C206" s="1"/>
      <c r="D206" s="1"/>
    </row>
    <row r="207" spans="3:4" hidden="1">
      <c r="C207" s="1"/>
      <c r="D207" s="1"/>
    </row>
    <row r="208" spans="3:4" hidden="1">
      <c r="C208" s="1"/>
      <c r="D208" s="1"/>
    </row>
    <row r="209" spans="3:4" hidden="1">
      <c r="C209" s="1"/>
      <c r="D209" s="1"/>
    </row>
    <row r="210" spans="3:4" hidden="1">
      <c r="C210" s="1"/>
      <c r="D210" s="1"/>
    </row>
    <row r="211" spans="3:4" hidden="1">
      <c r="C211" s="1"/>
      <c r="D211" s="1"/>
    </row>
    <row r="212" spans="3:4" hidden="1">
      <c r="C212" s="1"/>
      <c r="D212" s="1"/>
    </row>
    <row r="213" spans="3:4" hidden="1">
      <c r="C213" s="1"/>
      <c r="D213" s="1"/>
    </row>
    <row r="214" spans="3:4" hidden="1">
      <c r="C214" s="1"/>
      <c r="D214" s="1"/>
    </row>
    <row r="215" spans="3:4" hidden="1">
      <c r="C215" s="1"/>
      <c r="D215" s="1"/>
    </row>
    <row r="216" spans="3:4" hidden="1">
      <c r="C216" s="1"/>
      <c r="D216" s="1"/>
    </row>
    <row r="217" spans="3:4" hidden="1">
      <c r="C217" s="1"/>
      <c r="D217" s="1"/>
    </row>
    <row r="218" spans="3:4" hidden="1">
      <c r="C218" s="1"/>
      <c r="D218" s="1"/>
    </row>
    <row r="219" spans="3:4" hidden="1">
      <c r="C219" s="1"/>
      <c r="D219" s="1"/>
    </row>
    <row r="220" spans="3:4" hidden="1">
      <c r="C220" s="1"/>
      <c r="D220" s="1"/>
    </row>
    <row r="221" spans="3:4" hidden="1">
      <c r="C221" s="1"/>
      <c r="D221" s="1"/>
    </row>
    <row r="222" spans="3:4" hidden="1">
      <c r="C222" s="1"/>
      <c r="D222" s="1"/>
    </row>
    <row r="223" spans="3:4" hidden="1">
      <c r="C223" s="1"/>
      <c r="D223" s="1"/>
    </row>
    <row r="224" spans="3:4" hidden="1">
      <c r="C224" s="1"/>
      <c r="D224" s="1"/>
    </row>
    <row r="225" spans="3:4" hidden="1">
      <c r="C225" s="1"/>
      <c r="D225" s="1"/>
    </row>
    <row r="226" spans="3:4" hidden="1">
      <c r="C226" s="1"/>
      <c r="D226" s="1"/>
    </row>
    <row r="227" spans="3:4" hidden="1">
      <c r="C227" s="1"/>
      <c r="D227" s="1"/>
    </row>
    <row r="228" spans="3:4" hidden="1">
      <c r="C228" s="1"/>
      <c r="D228" s="1"/>
    </row>
    <row r="229" spans="3:4" hidden="1">
      <c r="C229" s="1"/>
      <c r="D229" s="1"/>
    </row>
    <row r="230" spans="3:4" hidden="1">
      <c r="C230" s="1"/>
      <c r="D230" s="1"/>
    </row>
    <row r="231" spans="3:4" hidden="1">
      <c r="C231" s="1"/>
      <c r="D231" s="1"/>
    </row>
    <row r="232" spans="3:4" hidden="1">
      <c r="C232" s="1"/>
      <c r="D232" s="1"/>
    </row>
    <row r="233" spans="3:4" hidden="1">
      <c r="C233" s="1"/>
      <c r="D233" s="1"/>
    </row>
    <row r="234" spans="3:4" hidden="1">
      <c r="C234" s="1"/>
      <c r="D234" s="1"/>
    </row>
    <row r="235" spans="3:4" hidden="1">
      <c r="C235" s="1"/>
      <c r="D235" s="1"/>
    </row>
    <row r="236" spans="3:4" hidden="1">
      <c r="C236" s="1"/>
      <c r="D236" s="1"/>
    </row>
    <row r="237" spans="3:4" hidden="1">
      <c r="C237" s="1"/>
      <c r="D237" s="1"/>
    </row>
    <row r="238" spans="3:4" hidden="1">
      <c r="C238" s="1"/>
      <c r="D238" s="1"/>
    </row>
    <row r="239" spans="3:4" hidden="1">
      <c r="C239" s="1"/>
      <c r="D239" s="1"/>
    </row>
    <row r="240" spans="3:4" hidden="1">
      <c r="C240" s="1"/>
      <c r="D240" s="1"/>
    </row>
    <row r="241" spans="3:4" hidden="1">
      <c r="C241" s="1"/>
      <c r="D241" s="1"/>
    </row>
    <row r="242" spans="3:4" hidden="1">
      <c r="C242" s="1"/>
      <c r="D242" s="1"/>
    </row>
    <row r="243" spans="3:4" hidden="1">
      <c r="C243" s="1"/>
      <c r="D243" s="1"/>
    </row>
    <row r="244" spans="3:4" hidden="1">
      <c r="C244" s="1"/>
      <c r="D244" s="1"/>
    </row>
    <row r="245" spans="3:4" hidden="1">
      <c r="C245" s="1"/>
      <c r="D245" s="1"/>
    </row>
    <row r="246" spans="3:4" hidden="1">
      <c r="C246" s="1"/>
      <c r="D246" s="1"/>
    </row>
    <row r="247" spans="3:4" hidden="1">
      <c r="C247" s="1"/>
      <c r="D247" s="1"/>
    </row>
    <row r="248" spans="3:4" hidden="1">
      <c r="C248" s="1"/>
      <c r="D248" s="1"/>
    </row>
    <row r="249" spans="3:4" hidden="1">
      <c r="C249" s="1"/>
      <c r="D249" s="1"/>
    </row>
    <row r="250" spans="3:4" hidden="1">
      <c r="C250" s="1"/>
      <c r="D250" s="1"/>
    </row>
    <row r="251" spans="3:4" hidden="1">
      <c r="C251" s="1"/>
      <c r="D251" s="1"/>
    </row>
    <row r="252" spans="3:4" hidden="1">
      <c r="C252" s="1"/>
      <c r="D252" s="1"/>
    </row>
    <row r="253" spans="3:4" hidden="1">
      <c r="C253" s="1"/>
      <c r="D253" s="1"/>
    </row>
    <row r="254" spans="3:4" hidden="1">
      <c r="C254" s="1"/>
      <c r="D254" s="1"/>
    </row>
    <row r="255" spans="3:4" hidden="1">
      <c r="C255" s="1"/>
      <c r="D255" s="1"/>
    </row>
    <row r="256" spans="3:4" hidden="1">
      <c r="C256" s="1"/>
      <c r="D256" s="1"/>
    </row>
    <row r="257" spans="3:4" hidden="1">
      <c r="C257" s="1"/>
      <c r="D257" s="1"/>
    </row>
    <row r="258" spans="3:4" hidden="1">
      <c r="C258" s="1"/>
      <c r="D258" s="1"/>
    </row>
    <row r="259" spans="3:4" hidden="1">
      <c r="C259" s="1"/>
      <c r="D259" s="1"/>
    </row>
    <row r="260" spans="3:4" hidden="1">
      <c r="C260" s="1"/>
      <c r="D260" s="1"/>
    </row>
    <row r="261" spans="3:4" hidden="1">
      <c r="C261" s="1"/>
      <c r="D261" s="1"/>
    </row>
    <row r="262" spans="3:4" hidden="1">
      <c r="C262" s="1"/>
      <c r="D262" s="1"/>
    </row>
    <row r="263" spans="3:4" hidden="1">
      <c r="C263" s="1"/>
      <c r="D263" s="1"/>
    </row>
    <row r="264" spans="3:4" hidden="1">
      <c r="C264" s="1"/>
      <c r="D264" s="1"/>
    </row>
    <row r="265" spans="3:4" hidden="1">
      <c r="C265" s="1"/>
      <c r="D265" s="1"/>
    </row>
    <row r="266" spans="3:4" hidden="1">
      <c r="C266" s="1"/>
      <c r="D266" s="1"/>
    </row>
    <row r="267" spans="3:4" hidden="1">
      <c r="C267" s="1"/>
      <c r="D267" s="1"/>
    </row>
    <row r="268" spans="3:4" hidden="1">
      <c r="C268" s="1"/>
      <c r="D268" s="1"/>
    </row>
    <row r="269" spans="3:4" hidden="1">
      <c r="C269" s="1"/>
      <c r="D269" s="1"/>
    </row>
    <row r="270" spans="3:4" hidden="1">
      <c r="C270" s="1"/>
      <c r="D270" s="1"/>
    </row>
    <row r="271" spans="3:4" hidden="1">
      <c r="C271" s="1"/>
      <c r="D271" s="1"/>
    </row>
    <row r="272" spans="3:4" hidden="1">
      <c r="C272" s="1"/>
      <c r="D272" s="1"/>
    </row>
    <row r="273" spans="3:4" hidden="1">
      <c r="C273" s="1"/>
      <c r="D273" s="1"/>
    </row>
    <row r="274" spans="3:4" hidden="1">
      <c r="C274" s="1"/>
      <c r="D274" s="1"/>
    </row>
    <row r="275" spans="3:4" hidden="1">
      <c r="C275" s="1"/>
      <c r="D275" s="1"/>
    </row>
    <row r="276" spans="3:4" hidden="1">
      <c r="C276" s="1"/>
      <c r="D276" s="1"/>
    </row>
    <row r="277" spans="3:4" hidden="1">
      <c r="C277" s="1"/>
      <c r="D277" s="1"/>
    </row>
    <row r="278" spans="3:4" hidden="1">
      <c r="C278" s="1"/>
      <c r="D278" s="1"/>
    </row>
    <row r="279" spans="3:4" hidden="1">
      <c r="C279" s="1"/>
      <c r="D279" s="1"/>
    </row>
    <row r="280" spans="3:4" hidden="1">
      <c r="C280" s="1"/>
      <c r="D280" s="1"/>
    </row>
    <row r="281" spans="3:4" hidden="1">
      <c r="C281" s="1"/>
      <c r="D281" s="1"/>
    </row>
    <row r="282" spans="3:4" hidden="1">
      <c r="C282" s="1"/>
      <c r="D282" s="1"/>
    </row>
    <row r="283" spans="3:4" hidden="1">
      <c r="C283" s="1"/>
      <c r="D283" s="1"/>
    </row>
    <row r="284" spans="3:4" hidden="1">
      <c r="C284" s="1"/>
      <c r="D284" s="1"/>
    </row>
    <row r="285" spans="3:4" hidden="1">
      <c r="C285" s="1"/>
      <c r="D285" s="1"/>
    </row>
    <row r="286" spans="3:4" hidden="1">
      <c r="C286" s="1"/>
      <c r="D286" s="1"/>
    </row>
    <row r="287" spans="3:4" hidden="1">
      <c r="C287" s="1"/>
      <c r="D287" s="1"/>
    </row>
    <row r="288" spans="3:4" hidden="1">
      <c r="C288" s="1"/>
      <c r="D288" s="1"/>
    </row>
    <row r="289" spans="3:4" hidden="1">
      <c r="C289" s="1"/>
      <c r="D289" s="1"/>
    </row>
    <row r="290" spans="3:4" hidden="1">
      <c r="C290" s="1"/>
      <c r="D290" s="1"/>
    </row>
    <row r="291" spans="3:4" hidden="1">
      <c r="C291" s="1"/>
      <c r="D291" s="1"/>
    </row>
    <row r="292" spans="3:4" hidden="1">
      <c r="C292" s="1"/>
      <c r="D292" s="1"/>
    </row>
    <row r="293" spans="3:4" hidden="1">
      <c r="C293" s="1"/>
      <c r="D293" s="1"/>
    </row>
    <row r="294" spans="3:4" hidden="1">
      <c r="C294" s="1"/>
      <c r="D294" s="1"/>
    </row>
    <row r="295" spans="3:4" hidden="1">
      <c r="C295" s="1"/>
      <c r="D295" s="1"/>
    </row>
    <row r="296" spans="3:4" hidden="1">
      <c r="C296" s="1"/>
      <c r="D296" s="1"/>
    </row>
    <row r="297" spans="3:4" hidden="1">
      <c r="C297" s="1"/>
      <c r="D297" s="1"/>
    </row>
    <row r="298" spans="3:4" hidden="1">
      <c r="C298" s="1"/>
      <c r="D298" s="1"/>
    </row>
    <row r="299" spans="3:4" hidden="1">
      <c r="C299" s="1"/>
      <c r="D299" s="1"/>
    </row>
    <row r="300" spans="3:4" hidden="1">
      <c r="C300" s="1"/>
      <c r="D300" s="1"/>
    </row>
    <row r="301" spans="3:4" hidden="1">
      <c r="C301" s="1"/>
      <c r="D301" s="1"/>
    </row>
    <row r="302" spans="3:4" hidden="1">
      <c r="C302" s="1"/>
      <c r="D302" s="1"/>
    </row>
    <row r="303" spans="3:4" hidden="1">
      <c r="C303" s="1"/>
      <c r="D303" s="1"/>
    </row>
    <row r="304" spans="3:4" hidden="1">
      <c r="C304" s="1"/>
      <c r="D304" s="1"/>
    </row>
    <row r="305" spans="3:4" hidden="1">
      <c r="C305" s="1"/>
      <c r="D305" s="1"/>
    </row>
    <row r="306" spans="3:4" hidden="1">
      <c r="C306" s="1"/>
      <c r="D306" s="1"/>
    </row>
    <row r="307" spans="3:4" hidden="1">
      <c r="C307" s="1"/>
      <c r="D307" s="1"/>
    </row>
    <row r="308" spans="3:4" hidden="1">
      <c r="C308" s="1"/>
      <c r="D308" s="1"/>
    </row>
    <row r="309" spans="3:4" hidden="1">
      <c r="C309" s="1"/>
      <c r="D309" s="1"/>
    </row>
    <row r="310" spans="3:4" hidden="1">
      <c r="C310" s="1"/>
      <c r="D310" s="1"/>
    </row>
    <row r="311" spans="3:4" hidden="1">
      <c r="C311" s="1"/>
      <c r="D311" s="1"/>
    </row>
    <row r="312" spans="3:4" hidden="1">
      <c r="C312" s="1"/>
      <c r="D312" s="1"/>
    </row>
    <row r="313" spans="3:4" hidden="1">
      <c r="C313" s="1"/>
      <c r="D313" s="1"/>
    </row>
    <row r="314" spans="3:4" hidden="1">
      <c r="C314" s="1"/>
      <c r="D314" s="1"/>
    </row>
    <row r="315" spans="3:4" hidden="1">
      <c r="C315" s="1"/>
      <c r="D315" s="1"/>
    </row>
    <row r="316" spans="3:4" hidden="1">
      <c r="C316" s="1"/>
      <c r="D316" s="1"/>
    </row>
    <row r="317" spans="3:4" hidden="1">
      <c r="C317" s="1"/>
      <c r="D317" s="1"/>
    </row>
    <row r="318" spans="3:4" hidden="1">
      <c r="C318" s="1"/>
      <c r="D318" s="1"/>
    </row>
    <row r="319" spans="3:4" hidden="1">
      <c r="C319" s="1"/>
      <c r="D319" s="1"/>
    </row>
    <row r="320" spans="3:4" hidden="1">
      <c r="C320" s="1"/>
      <c r="D320" s="1"/>
    </row>
    <row r="321" spans="3:4" hidden="1">
      <c r="C321" s="1"/>
      <c r="D321" s="1"/>
    </row>
    <row r="322" spans="3:4" hidden="1">
      <c r="C322" s="1"/>
      <c r="D322" s="1"/>
    </row>
    <row r="323" spans="3:4" hidden="1">
      <c r="C323" s="1"/>
      <c r="D323" s="1"/>
    </row>
    <row r="324" spans="3:4" hidden="1">
      <c r="C324" s="1"/>
      <c r="D324" s="1"/>
    </row>
    <row r="325" spans="3:4" hidden="1">
      <c r="C325" s="1"/>
      <c r="D325" s="1"/>
    </row>
    <row r="326" spans="3:4" hidden="1">
      <c r="C326" s="1"/>
      <c r="D326" s="1"/>
    </row>
    <row r="327" spans="3:4" hidden="1">
      <c r="C327" s="1"/>
      <c r="D327" s="1"/>
    </row>
    <row r="328" spans="3:4" hidden="1">
      <c r="C328" s="1"/>
      <c r="D328" s="1"/>
    </row>
    <row r="329" spans="3:4" hidden="1">
      <c r="C329" s="1"/>
      <c r="D329" s="1"/>
    </row>
    <row r="330" spans="3:4" hidden="1">
      <c r="C330" s="1"/>
      <c r="D330" s="1"/>
    </row>
    <row r="331" spans="3:4" hidden="1">
      <c r="C331" s="1"/>
      <c r="D331" s="1"/>
    </row>
    <row r="332" spans="3:4" hidden="1">
      <c r="C332" s="1"/>
      <c r="D332" s="1"/>
    </row>
    <row r="333" spans="3:4" hidden="1">
      <c r="C333" s="1"/>
      <c r="D333" s="1"/>
    </row>
    <row r="334" spans="3:4" hidden="1">
      <c r="C334" s="1"/>
      <c r="D334" s="1"/>
    </row>
    <row r="335" spans="3:4" hidden="1">
      <c r="C335" s="1"/>
      <c r="D335" s="1"/>
    </row>
    <row r="336" spans="3:4" hidden="1">
      <c r="C336" s="1"/>
      <c r="D336" s="1"/>
    </row>
    <row r="337" spans="3:4" hidden="1">
      <c r="C337" s="1"/>
      <c r="D337" s="1"/>
    </row>
    <row r="338" spans="3:4" hidden="1">
      <c r="C338" s="1"/>
      <c r="D338" s="1"/>
    </row>
    <row r="339" spans="3:4" hidden="1">
      <c r="C339" s="1"/>
      <c r="D339" s="1"/>
    </row>
    <row r="340" spans="3:4" hidden="1">
      <c r="C340" s="1"/>
      <c r="D340" s="1"/>
    </row>
    <row r="341" spans="3:4" hidden="1">
      <c r="C341" s="1"/>
      <c r="D341" s="1"/>
    </row>
    <row r="342" spans="3:4" hidden="1">
      <c r="C342" s="1"/>
      <c r="D342" s="1"/>
    </row>
    <row r="343" spans="3:4" hidden="1">
      <c r="C343" s="1"/>
      <c r="D343" s="1"/>
    </row>
    <row r="344" spans="3:4" hidden="1">
      <c r="C344" s="1"/>
      <c r="D344" s="1"/>
    </row>
    <row r="345" spans="3:4" hidden="1">
      <c r="C345" s="1"/>
      <c r="D345" s="1"/>
    </row>
    <row r="346" spans="3:4" hidden="1">
      <c r="C346" s="1"/>
      <c r="D346" s="1"/>
    </row>
    <row r="347" spans="3:4" hidden="1">
      <c r="C347" s="1"/>
      <c r="D347" s="1"/>
    </row>
    <row r="348" spans="3:4" hidden="1">
      <c r="C348" s="1"/>
      <c r="D348" s="1"/>
    </row>
    <row r="349" spans="3:4" hidden="1">
      <c r="C349" s="1"/>
      <c r="D349" s="1"/>
    </row>
    <row r="350" spans="3:4" hidden="1">
      <c r="C350" s="1"/>
      <c r="D350" s="1"/>
    </row>
    <row r="351" spans="3:4" hidden="1">
      <c r="C351" s="1"/>
      <c r="D351" s="1"/>
    </row>
    <row r="352" spans="3:4" hidden="1">
      <c r="C352" s="1"/>
      <c r="D352" s="1"/>
    </row>
    <row r="353" spans="3:4" hidden="1">
      <c r="C353" s="1"/>
      <c r="D353" s="1"/>
    </row>
    <row r="354" spans="3:4" hidden="1">
      <c r="C354" s="1"/>
      <c r="D354" s="1"/>
    </row>
    <row r="355" spans="3:4" hidden="1">
      <c r="C355" s="1"/>
      <c r="D355" s="1"/>
    </row>
    <row r="356" spans="3:4" hidden="1">
      <c r="C356" s="1"/>
      <c r="D356" s="1"/>
    </row>
    <row r="357" spans="3:4" hidden="1">
      <c r="C357" s="1"/>
      <c r="D357" s="1"/>
    </row>
    <row r="358" spans="3:4" hidden="1">
      <c r="C358" s="1"/>
      <c r="D358" s="1"/>
    </row>
    <row r="359" spans="3:4" hidden="1">
      <c r="C359" s="1"/>
      <c r="D359" s="1"/>
    </row>
    <row r="360" spans="3:4" hidden="1">
      <c r="C360" s="1"/>
      <c r="D360" s="1"/>
    </row>
    <row r="361" spans="3:4" hidden="1">
      <c r="C361" s="1"/>
      <c r="D361" s="1"/>
    </row>
    <row r="362" spans="3:4" hidden="1">
      <c r="C362" s="1"/>
      <c r="D362" s="1"/>
    </row>
    <row r="363" spans="3:4" hidden="1">
      <c r="C363" s="1"/>
      <c r="D363" s="1"/>
    </row>
    <row r="364" spans="3:4" hidden="1">
      <c r="C364" s="1"/>
      <c r="D364" s="1"/>
    </row>
    <row r="365" spans="3:4" hidden="1">
      <c r="C365" s="1"/>
      <c r="D365" s="1"/>
    </row>
    <row r="366" spans="3:4" hidden="1">
      <c r="C366" s="1"/>
      <c r="D366" s="1"/>
    </row>
    <row r="367" spans="3:4" hidden="1">
      <c r="C367" s="1"/>
      <c r="D367" s="1"/>
    </row>
    <row r="368" spans="3:4" hidden="1">
      <c r="C368" s="1"/>
      <c r="D368" s="1"/>
    </row>
    <row r="369" spans="3:4" hidden="1">
      <c r="C369" s="1"/>
      <c r="D369" s="1"/>
    </row>
    <row r="370" spans="3:4" hidden="1">
      <c r="C370" s="1"/>
      <c r="D370" s="1"/>
    </row>
    <row r="371" spans="3:4" hidden="1">
      <c r="C371" s="1"/>
      <c r="D371" s="1"/>
    </row>
    <row r="372" spans="3:4" hidden="1">
      <c r="C372" s="1"/>
      <c r="D372" s="1"/>
    </row>
    <row r="373" spans="3:4" hidden="1">
      <c r="C373" s="1"/>
      <c r="D373" s="1"/>
    </row>
    <row r="374" spans="3:4" hidden="1">
      <c r="C374" s="1"/>
      <c r="D374" s="1"/>
    </row>
    <row r="375" spans="3:4" hidden="1">
      <c r="C375" s="1"/>
      <c r="D375" s="1"/>
    </row>
    <row r="376" spans="3:4" hidden="1">
      <c r="C376" s="1"/>
      <c r="D376" s="1"/>
    </row>
    <row r="377" spans="3:4" hidden="1">
      <c r="C377" s="1"/>
      <c r="D377" s="1"/>
    </row>
    <row r="378" spans="3:4" hidden="1">
      <c r="C378" s="1"/>
      <c r="D378" s="1"/>
    </row>
    <row r="379" spans="3:4" hidden="1">
      <c r="C379" s="1"/>
      <c r="D379" s="1"/>
    </row>
    <row r="380" spans="3:4" hidden="1">
      <c r="C380" s="1"/>
      <c r="D380" s="1"/>
    </row>
    <row r="381" spans="3:4" hidden="1">
      <c r="C381" s="1"/>
      <c r="D381" s="1"/>
    </row>
    <row r="382" spans="3:4" hidden="1">
      <c r="C382" s="1"/>
      <c r="D382" s="1"/>
    </row>
    <row r="383" spans="3:4" hidden="1">
      <c r="C383" s="1"/>
      <c r="D383" s="1"/>
    </row>
    <row r="384" spans="3:4" hidden="1">
      <c r="C384" s="1"/>
      <c r="D384" s="1"/>
    </row>
    <row r="385" spans="3:4" hidden="1">
      <c r="C385" s="1"/>
      <c r="D385" s="1"/>
    </row>
    <row r="386" spans="3:4" hidden="1">
      <c r="C386" s="1"/>
      <c r="D386" s="1"/>
    </row>
    <row r="387" spans="3:4" hidden="1">
      <c r="C387" s="1"/>
      <c r="D387" s="1"/>
    </row>
    <row r="388" spans="3:4" hidden="1">
      <c r="C388" s="1"/>
      <c r="D388" s="1"/>
    </row>
    <row r="389" spans="3:4" hidden="1">
      <c r="C389" s="1"/>
      <c r="D389" s="1"/>
    </row>
    <row r="390" spans="3:4" hidden="1">
      <c r="C390" s="1"/>
      <c r="D390" s="1"/>
    </row>
    <row r="391" spans="3:4" hidden="1">
      <c r="C391" s="1"/>
      <c r="D391" s="1"/>
    </row>
    <row r="392" spans="3:4" hidden="1">
      <c r="C392" s="1"/>
      <c r="D392" s="1"/>
    </row>
    <row r="393" spans="3:4" hidden="1">
      <c r="C393" s="1"/>
      <c r="D393" s="1"/>
    </row>
    <row r="394" spans="3:4" hidden="1">
      <c r="C394" s="1"/>
      <c r="D394" s="1"/>
    </row>
    <row r="395" spans="3:4" hidden="1">
      <c r="C395" s="1"/>
      <c r="D395" s="1"/>
    </row>
    <row r="396" spans="3:4" hidden="1">
      <c r="C396" s="1"/>
      <c r="D396" s="1"/>
    </row>
    <row r="397" spans="3:4" hidden="1">
      <c r="C397" s="1"/>
      <c r="D397" s="1"/>
    </row>
    <row r="398" spans="3:4" hidden="1">
      <c r="C398" s="1"/>
      <c r="D398" s="1"/>
    </row>
    <row r="399" spans="3:4" hidden="1">
      <c r="C399" s="1"/>
      <c r="D399" s="1"/>
    </row>
    <row r="400" spans="3:4" hidden="1">
      <c r="C400" s="1"/>
      <c r="D400" s="1"/>
    </row>
    <row r="401" spans="3:4" hidden="1">
      <c r="C401" s="1"/>
      <c r="D401" s="1"/>
    </row>
    <row r="402" spans="3:4" hidden="1">
      <c r="C402" s="1"/>
      <c r="D402" s="1"/>
    </row>
    <row r="403" spans="3:4" hidden="1">
      <c r="C403" s="1"/>
      <c r="D403" s="1"/>
    </row>
    <row r="404" spans="3:4" hidden="1">
      <c r="C404" s="1"/>
      <c r="D404" s="1"/>
    </row>
    <row r="405" spans="3:4" hidden="1">
      <c r="C405" s="1"/>
      <c r="D405" s="1"/>
    </row>
    <row r="406" spans="3:4" hidden="1">
      <c r="C406" s="1"/>
      <c r="D406" s="1"/>
    </row>
    <row r="407" spans="3:4" hidden="1">
      <c r="C407" s="1"/>
      <c r="D407" s="1"/>
    </row>
    <row r="408" spans="3:4" hidden="1">
      <c r="C408" s="1"/>
      <c r="D408" s="1"/>
    </row>
    <row r="409" spans="3:4" hidden="1">
      <c r="C409" s="1"/>
      <c r="D409" s="1"/>
    </row>
    <row r="410" spans="3:4" hidden="1">
      <c r="C410" s="1"/>
      <c r="D410" s="1"/>
    </row>
    <row r="411" spans="3:4" hidden="1">
      <c r="C411" s="1"/>
      <c r="D411" s="1"/>
    </row>
    <row r="412" spans="3:4" hidden="1">
      <c r="C412" s="1"/>
      <c r="D412" s="1"/>
    </row>
    <row r="413" spans="3:4" hidden="1">
      <c r="C413" s="1"/>
      <c r="D413" s="1"/>
    </row>
    <row r="414" spans="3:4" hidden="1">
      <c r="C414" s="1"/>
      <c r="D414" s="1"/>
    </row>
    <row r="415" spans="3:4" hidden="1">
      <c r="C415" s="1"/>
      <c r="D415" s="1"/>
    </row>
    <row r="416" spans="3:4" hidden="1">
      <c r="C416" s="1"/>
      <c r="D416" s="1"/>
    </row>
    <row r="417" spans="3:4" hidden="1">
      <c r="C417" s="1"/>
      <c r="D417" s="1"/>
    </row>
    <row r="418" spans="3:4" hidden="1">
      <c r="C418" s="1"/>
      <c r="D418" s="1"/>
    </row>
    <row r="419" spans="3:4" hidden="1">
      <c r="C419" s="1"/>
      <c r="D419" s="1"/>
    </row>
    <row r="420" spans="3:4" hidden="1">
      <c r="C420" s="1"/>
      <c r="D420" s="1"/>
    </row>
    <row r="421" spans="3:4" hidden="1">
      <c r="C421" s="1"/>
      <c r="D421" s="1"/>
    </row>
    <row r="422" spans="3:4" hidden="1">
      <c r="C422" s="1"/>
      <c r="D422" s="1"/>
    </row>
    <row r="423" spans="3:4" hidden="1">
      <c r="C423" s="1"/>
      <c r="D423" s="1"/>
    </row>
    <row r="424" spans="3:4" hidden="1">
      <c r="C424" s="1"/>
      <c r="D424" s="1"/>
    </row>
    <row r="425" spans="3:4" hidden="1">
      <c r="C425" s="1"/>
      <c r="D425" s="1"/>
    </row>
    <row r="426" spans="3:4" hidden="1">
      <c r="C426" s="1"/>
      <c r="D426" s="1"/>
    </row>
    <row r="427" spans="3:4" hidden="1">
      <c r="C427" s="1"/>
      <c r="D427" s="1"/>
    </row>
    <row r="428" spans="3:4" hidden="1">
      <c r="C428" s="1"/>
      <c r="D428" s="1"/>
    </row>
    <row r="429" spans="3:4" hidden="1">
      <c r="C429" s="1"/>
      <c r="D429" s="1"/>
    </row>
    <row r="430" spans="3:4" hidden="1">
      <c r="C430" s="1"/>
      <c r="D430" s="1"/>
    </row>
    <row r="431" spans="3:4" hidden="1">
      <c r="C431" s="1"/>
      <c r="D431" s="1"/>
    </row>
    <row r="432" spans="3:4" hidden="1">
      <c r="C432" s="1"/>
      <c r="D432" s="1"/>
    </row>
    <row r="433" spans="3:4" hidden="1">
      <c r="C433" s="1"/>
      <c r="D433" s="1"/>
    </row>
    <row r="434" spans="3:4" hidden="1">
      <c r="C434" s="1"/>
      <c r="D434" s="1"/>
    </row>
    <row r="435" spans="3:4" hidden="1">
      <c r="C435" s="1"/>
      <c r="D435" s="1"/>
    </row>
    <row r="436" spans="3:4" hidden="1">
      <c r="C436" s="1"/>
      <c r="D436" s="1"/>
    </row>
    <row r="437" spans="3:4" hidden="1">
      <c r="C437" s="1"/>
      <c r="D437" s="1"/>
    </row>
    <row r="438" spans="3:4" hidden="1">
      <c r="C438" s="1"/>
      <c r="D438" s="1"/>
    </row>
    <row r="439" spans="3:4" hidden="1">
      <c r="C439" s="1"/>
      <c r="D439" s="1"/>
    </row>
    <row r="440" spans="3:4" hidden="1">
      <c r="C440" s="1"/>
      <c r="D440" s="1"/>
    </row>
    <row r="441" spans="3:4" hidden="1">
      <c r="C441" s="1"/>
      <c r="D441" s="1"/>
    </row>
    <row r="442" spans="3:4" hidden="1">
      <c r="C442" s="1"/>
      <c r="D442" s="1"/>
    </row>
    <row r="443" spans="3:4" hidden="1">
      <c r="C443" s="1"/>
      <c r="D443" s="1"/>
    </row>
    <row r="444" spans="3:4" hidden="1">
      <c r="C444" s="1"/>
      <c r="D444" s="1"/>
    </row>
    <row r="445" spans="3:4" hidden="1">
      <c r="C445" s="1"/>
      <c r="D445" s="1"/>
    </row>
    <row r="446" spans="3:4" hidden="1">
      <c r="C446" s="1"/>
      <c r="D446" s="1"/>
    </row>
    <row r="447" spans="3:4" hidden="1">
      <c r="C447" s="1"/>
      <c r="D447" s="1"/>
    </row>
    <row r="448" spans="3:4" hidden="1">
      <c r="C448" s="1"/>
      <c r="D448" s="1"/>
    </row>
    <row r="449" spans="3:4" hidden="1">
      <c r="C449" s="1"/>
      <c r="D449" s="1"/>
    </row>
    <row r="450" spans="3:4" hidden="1">
      <c r="C450" s="1"/>
      <c r="D450" s="1"/>
    </row>
    <row r="451" spans="3:4" hidden="1">
      <c r="C451" s="1"/>
      <c r="D451" s="1"/>
    </row>
    <row r="452" spans="3:4" hidden="1">
      <c r="C452" s="1"/>
      <c r="D452" s="1"/>
    </row>
    <row r="453" spans="3:4" hidden="1">
      <c r="C453" s="1"/>
      <c r="D453" s="1"/>
    </row>
    <row r="454" spans="3:4" hidden="1">
      <c r="C454" s="1"/>
      <c r="D454" s="1"/>
    </row>
    <row r="455" spans="3:4" hidden="1">
      <c r="C455" s="1"/>
      <c r="D455" s="1"/>
    </row>
    <row r="456" spans="3:4" hidden="1">
      <c r="C456" s="1"/>
      <c r="D456" s="1"/>
    </row>
    <row r="457" spans="3:4" hidden="1">
      <c r="C457" s="1"/>
      <c r="D457" s="1"/>
    </row>
    <row r="458" spans="3:4" hidden="1">
      <c r="C458" s="1"/>
      <c r="D458" s="1"/>
    </row>
    <row r="459" spans="3:4" hidden="1">
      <c r="C459" s="1"/>
      <c r="D459" s="1"/>
    </row>
    <row r="460" spans="3:4" hidden="1">
      <c r="C460" s="1"/>
      <c r="D460" s="1"/>
    </row>
    <row r="461" spans="3:4" hidden="1">
      <c r="C461" s="1"/>
      <c r="D461" s="1"/>
    </row>
    <row r="462" spans="3:4" hidden="1">
      <c r="C462" s="1"/>
      <c r="D462" s="1"/>
    </row>
    <row r="463" spans="3:4" hidden="1">
      <c r="C463" s="1"/>
      <c r="D463" s="1"/>
    </row>
    <row r="464" spans="3:4" hidden="1">
      <c r="C464" s="1"/>
      <c r="D464" s="1"/>
    </row>
    <row r="465" spans="3:4" hidden="1">
      <c r="C465" s="1"/>
      <c r="D465" s="1"/>
    </row>
    <row r="466" spans="3:4" hidden="1">
      <c r="C466" s="1"/>
      <c r="D466" s="1"/>
    </row>
    <row r="467" spans="3:4" hidden="1">
      <c r="C467" s="1"/>
      <c r="D467" s="1"/>
    </row>
    <row r="468" spans="3:4" hidden="1">
      <c r="C468" s="1"/>
      <c r="D468" s="1"/>
    </row>
    <row r="469" spans="3:4" hidden="1">
      <c r="C469" s="1"/>
      <c r="D469" s="1"/>
    </row>
    <row r="470" spans="3:4" hidden="1">
      <c r="C470" s="1"/>
      <c r="D470" s="1"/>
    </row>
    <row r="471" spans="3:4" hidden="1">
      <c r="C471" s="1"/>
      <c r="D471" s="1"/>
    </row>
    <row r="472" spans="3:4" hidden="1">
      <c r="C472" s="1"/>
      <c r="D472" s="1"/>
    </row>
    <row r="473" spans="3:4" hidden="1">
      <c r="C473" s="1"/>
      <c r="D473" s="1"/>
    </row>
    <row r="474" spans="3:4" hidden="1">
      <c r="C474" s="1"/>
      <c r="D474" s="1"/>
    </row>
    <row r="475" spans="3:4" hidden="1">
      <c r="C475" s="1"/>
      <c r="D475" s="1"/>
    </row>
    <row r="476" spans="3:4" hidden="1">
      <c r="C476" s="1"/>
      <c r="D476" s="1"/>
    </row>
    <row r="477" spans="3:4" hidden="1">
      <c r="C477" s="1"/>
      <c r="D477" s="1"/>
    </row>
    <row r="478" spans="3:4" hidden="1">
      <c r="C478" s="1"/>
      <c r="D478" s="1"/>
    </row>
    <row r="479" spans="3:4" hidden="1">
      <c r="C479" s="1"/>
      <c r="D479" s="1"/>
    </row>
    <row r="480" spans="3:4" hidden="1">
      <c r="C480" s="1"/>
      <c r="D480" s="1"/>
    </row>
    <row r="481" spans="3:4" hidden="1">
      <c r="C481" s="1"/>
      <c r="D481" s="1"/>
    </row>
    <row r="482" spans="3:4" hidden="1">
      <c r="C482" s="1"/>
      <c r="D482" s="1"/>
    </row>
    <row r="483" spans="3:4" hidden="1">
      <c r="C483" s="1"/>
      <c r="D483" s="1"/>
    </row>
    <row r="484" spans="3:4" hidden="1">
      <c r="C484" s="1"/>
      <c r="D484" s="1"/>
    </row>
    <row r="485" spans="3:4" hidden="1">
      <c r="C485" s="1"/>
      <c r="D485" s="1"/>
    </row>
    <row r="486" spans="3:4" hidden="1">
      <c r="C486" s="1"/>
      <c r="D486" s="1"/>
    </row>
    <row r="487" spans="3:4" hidden="1">
      <c r="C487" s="1"/>
      <c r="D487" s="1"/>
    </row>
    <row r="488" spans="3:4" hidden="1">
      <c r="C488" s="1"/>
      <c r="D488" s="1"/>
    </row>
    <row r="489" spans="3:4" hidden="1">
      <c r="C489" s="1"/>
      <c r="D489" s="1"/>
    </row>
    <row r="490" spans="3:4" hidden="1">
      <c r="C490" s="1"/>
      <c r="D490" s="1"/>
    </row>
    <row r="491" spans="3:4" hidden="1">
      <c r="C491" s="1"/>
      <c r="D491" s="1"/>
    </row>
    <row r="492" spans="3:4" hidden="1">
      <c r="C492" s="1"/>
      <c r="D492" s="1"/>
    </row>
    <row r="493" spans="3:4" hidden="1">
      <c r="C493" s="1"/>
      <c r="D493" s="1"/>
    </row>
    <row r="494" spans="3:4" hidden="1">
      <c r="C494" s="1"/>
      <c r="D494" s="1"/>
    </row>
    <row r="495" spans="3:4" hidden="1">
      <c r="C495" s="1"/>
      <c r="D495" s="1"/>
    </row>
    <row r="496" spans="3:4" hidden="1">
      <c r="C496" s="1"/>
      <c r="D496" s="1"/>
    </row>
    <row r="497" spans="3:4" hidden="1">
      <c r="C497" s="1"/>
      <c r="D497" s="1"/>
    </row>
    <row r="498" spans="3:4" hidden="1">
      <c r="C498" s="1"/>
      <c r="D498" s="1"/>
    </row>
    <row r="499" spans="3:4" hidden="1">
      <c r="C499" s="1"/>
      <c r="D499" s="1"/>
    </row>
    <row r="500" spans="3:4" hidden="1">
      <c r="C500" s="1"/>
      <c r="D500" s="1"/>
    </row>
    <row r="501" spans="3:4" hidden="1">
      <c r="C501" s="1"/>
      <c r="D501" s="1"/>
    </row>
    <row r="502" spans="3:4" hidden="1">
      <c r="C502" s="1"/>
      <c r="D502" s="1"/>
    </row>
    <row r="503" spans="3:4" hidden="1">
      <c r="C503" s="1"/>
      <c r="D503" s="1"/>
    </row>
    <row r="504" spans="3:4" hidden="1">
      <c r="C504" s="1"/>
      <c r="D504" s="1"/>
    </row>
    <row r="505" spans="3:4" hidden="1">
      <c r="C505" s="1"/>
      <c r="D505" s="1"/>
    </row>
    <row r="506" spans="3:4" hidden="1">
      <c r="C506" s="1"/>
      <c r="D506" s="1"/>
    </row>
    <row r="507" spans="3:4" hidden="1">
      <c r="C507" s="1"/>
      <c r="D507" s="1"/>
    </row>
    <row r="508" spans="3:4" hidden="1">
      <c r="C508" s="1"/>
      <c r="D508" s="1"/>
    </row>
    <row r="509" spans="3:4" hidden="1">
      <c r="C509" s="1"/>
      <c r="D509" s="1"/>
    </row>
    <row r="510" spans="3:4" hidden="1">
      <c r="C510" s="1"/>
      <c r="D510" s="1"/>
    </row>
    <row r="511" spans="3:4" hidden="1">
      <c r="C511" s="1"/>
      <c r="D511" s="1"/>
    </row>
    <row r="512" spans="3:4" hidden="1">
      <c r="C512" s="1"/>
      <c r="D512" s="1"/>
    </row>
    <row r="513" spans="3:4" hidden="1">
      <c r="C513" s="1"/>
      <c r="D513" s="1"/>
    </row>
    <row r="514" spans="3:4" hidden="1">
      <c r="C514" s="1"/>
      <c r="D514" s="1"/>
    </row>
    <row r="515" spans="3:4" hidden="1">
      <c r="C515" s="1"/>
      <c r="D515" s="1"/>
    </row>
    <row r="516" spans="3:4" hidden="1">
      <c r="C516" s="1"/>
      <c r="D516" s="1"/>
    </row>
    <row r="517" spans="3:4" hidden="1">
      <c r="C517" s="1"/>
      <c r="D517" s="1"/>
    </row>
    <row r="518" spans="3:4" hidden="1">
      <c r="C518" s="1"/>
      <c r="D518" s="1"/>
    </row>
    <row r="519" spans="3:4" hidden="1">
      <c r="C519" s="1"/>
      <c r="D519" s="1"/>
    </row>
    <row r="520" spans="3:4" hidden="1">
      <c r="C520" s="1"/>
      <c r="D520" s="1"/>
    </row>
    <row r="521" spans="3:4" hidden="1">
      <c r="C521" s="1"/>
      <c r="D521" s="1"/>
    </row>
    <row r="522" spans="3:4" hidden="1">
      <c r="C522" s="1"/>
      <c r="D522" s="1"/>
    </row>
    <row r="523" spans="3:4" hidden="1">
      <c r="C523" s="1"/>
      <c r="D523" s="1"/>
    </row>
    <row r="524" spans="3:4" hidden="1">
      <c r="C524" s="1"/>
      <c r="D524" s="1"/>
    </row>
    <row r="525" spans="3:4" hidden="1">
      <c r="C525" s="1"/>
      <c r="D525" s="1"/>
    </row>
    <row r="526" spans="3:4" hidden="1">
      <c r="C526" s="1"/>
      <c r="D526" s="1"/>
    </row>
    <row r="527" spans="3:4" hidden="1">
      <c r="C527" s="1"/>
      <c r="D527" s="1"/>
    </row>
    <row r="528" spans="3:4" hidden="1">
      <c r="C528" s="1"/>
      <c r="D528" s="1"/>
    </row>
    <row r="529" spans="3:4" hidden="1">
      <c r="C529" s="1"/>
      <c r="D529" s="1"/>
    </row>
    <row r="530" spans="3:4" hidden="1">
      <c r="C530" s="1"/>
      <c r="D530" s="1"/>
    </row>
    <row r="531" spans="3:4" hidden="1">
      <c r="C531" s="1"/>
      <c r="D531" s="1"/>
    </row>
    <row r="532" spans="3:4" hidden="1">
      <c r="C532" s="1"/>
      <c r="D532" s="1"/>
    </row>
    <row r="533" spans="3:4" hidden="1">
      <c r="C533" s="1"/>
      <c r="D533" s="1"/>
    </row>
    <row r="534" spans="3:4" hidden="1">
      <c r="C534" s="1"/>
      <c r="D534" s="1"/>
    </row>
    <row r="535" spans="3:4" hidden="1">
      <c r="C535" s="1"/>
      <c r="D535" s="1"/>
    </row>
    <row r="536" spans="3:4" hidden="1">
      <c r="C536" s="1"/>
      <c r="D536" s="1"/>
    </row>
    <row r="537" spans="3:4" hidden="1">
      <c r="C537" s="1"/>
      <c r="D537" s="1"/>
    </row>
    <row r="538" spans="3:4" hidden="1">
      <c r="C538" s="1"/>
      <c r="D538" s="1"/>
    </row>
    <row r="539" spans="3:4" hidden="1">
      <c r="C539" s="1"/>
      <c r="D539" s="1"/>
    </row>
    <row r="540" spans="3:4" hidden="1">
      <c r="C540" s="1"/>
      <c r="D540" s="1"/>
    </row>
    <row r="541" spans="3:4" hidden="1">
      <c r="C541" s="1"/>
      <c r="D541" s="1"/>
    </row>
    <row r="542" spans="3:4" hidden="1">
      <c r="C542" s="1"/>
      <c r="D542" s="1"/>
    </row>
    <row r="543" spans="3:4" hidden="1">
      <c r="C543" s="1"/>
      <c r="D543" s="1"/>
    </row>
    <row r="544" spans="3:4" hidden="1">
      <c r="C544" s="1"/>
      <c r="D544" s="1"/>
    </row>
    <row r="545" spans="3:4" hidden="1">
      <c r="C545" s="1"/>
      <c r="D545" s="1"/>
    </row>
    <row r="546" spans="3:4" hidden="1">
      <c r="C546" s="1"/>
      <c r="D546" s="1"/>
    </row>
    <row r="547" spans="3:4" hidden="1">
      <c r="C547" s="1"/>
      <c r="D547" s="1"/>
    </row>
    <row r="548" spans="3:4" hidden="1">
      <c r="C548" s="1"/>
      <c r="D548" s="1"/>
    </row>
    <row r="549" spans="3:4" hidden="1">
      <c r="C549" s="1"/>
      <c r="D549" s="1"/>
    </row>
    <row r="550" spans="3:4" hidden="1">
      <c r="C550" s="1"/>
      <c r="D550" s="1"/>
    </row>
    <row r="551" spans="3:4" hidden="1">
      <c r="C551" s="1"/>
      <c r="D551" s="1"/>
    </row>
    <row r="552" spans="3:4" hidden="1">
      <c r="C552" s="1"/>
      <c r="D552" s="1"/>
    </row>
    <row r="553" spans="3:4" hidden="1">
      <c r="C553" s="1"/>
      <c r="D553" s="1"/>
    </row>
    <row r="554" spans="3:4" hidden="1">
      <c r="C554" s="1"/>
      <c r="D554" s="1"/>
    </row>
    <row r="555" spans="3:4" hidden="1">
      <c r="C555" s="1"/>
      <c r="D555" s="1"/>
    </row>
    <row r="556" spans="3:4" hidden="1">
      <c r="C556" s="1"/>
      <c r="D556" s="1"/>
    </row>
    <row r="557" spans="3:4" hidden="1">
      <c r="C557" s="1"/>
      <c r="D557" s="1"/>
    </row>
    <row r="558" spans="3:4" hidden="1">
      <c r="C558" s="1"/>
      <c r="D558" s="1"/>
    </row>
    <row r="559" spans="3:4" hidden="1">
      <c r="C559" s="1"/>
      <c r="D559" s="1"/>
    </row>
    <row r="560" spans="3:4" hidden="1">
      <c r="C560" s="1"/>
      <c r="D560" s="1"/>
    </row>
    <row r="561" spans="3:4" hidden="1">
      <c r="C561" s="1"/>
      <c r="D561" s="1"/>
    </row>
    <row r="562" spans="3:4" hidden="1">
      <c r="C562" s="1"/>
      <c r="D562" s="1"/>
    </row>
    <row r="563" spans="3:4" hidden="1">
      <c r="C563" s="1"/>
      <c r="D563" s="1"/>
    </row>
    <row r="564" spans="3:4" hidden="1">
      <c r="C564" s="1"/>
      <c r="D564" s="1"/>
    </row>
    <row r="565" spans="3:4" hidden="1">
      <c r="C565" s="1"/>
      <c r="D565" s="1"/>
    </row>
    <row r="566" spans="3:4" hidden="1">
      <c r="C566" s="1"/>
      <c r="D566" s="1"/>
    </row>
    <row r="567" spans="3:4" hidden="1">
      <c r="C567" s="1"/>
      <c r="D567" s="1"/>
    </row>
    <row r="568" spans="3:4" hidden="1">
      <c r="C568" s="1"/>
      <c r="D568" s="1"/>
    </row>
    <row r="569" spans="3:4" hidden="1">
      <c r="C569" s="1"/>
      <c r="D569" s="1"/>
    </row>
    <row r="570" spans="3:4" hidden="1">
      <c r="C570" s="1"/>
      <c r="D570" s="1"/>
    </row>
    <row r="571" spans="3:4" hidden="1">
      <c r="C571" s="1"/>
      <c r="D571" s="1"/>
    </row>
    <row r="572" spans="3:4" hidden="1">
      <c r="C572" s="1"/>
      <c r="D572" s="1"/>
    </row>
    <row r="573" spans="3:4" hidden="1">
      <c r="C573" s="1"/>
      <c r="D573" s="1"/>
    </row>
    <row r="574" spans="3:4" hidden="1">
      <c r="C574" s="1"/>
      <c r="D574" s="1"/>
    </row>
    <row r="575" spans="3:4" hidden="1">
      <c r="C575" s="1"/>
      <c r="D575" s="1"/>
    </row>
    <row r="576" spans="3:4" hidden="1">
      <c r="C576" s="1"/>
      <c r="D576" s="1"/>
    </row>
    <row r="577" spans="3:4" hidden="1">
      <c r="C577" s="1"/>
      <c r="D577" s="1"/>
    </row>
    <row r="578" spans="3:4" hidden="1">
      <c r="C578" s="1"/>
      <c r="D578" s="1"/>
    </row>
    <row r="579" spans="3:4" hidden="1">
      <c r="C579" s="1"/>
      <c r="D579" s="1"/>
    </row>
    <row r="580" spans="3:4" hidden="1">
      <c r="C580" s="1"/>
      <c r="D580" s="1"/>
    </row>
    <row r="581" spans="3:4" hidden="1">
      <c r="C581" s="1"/>
      <c r="D581" s="1"/>
    </row>
    <row r="582" spans="3:4" hidden="1">
      <c r="C582" s="1"/>
      <c r="D582" s="1"/>
    </row>
    <row r="583" spans="3:4" hidden="1">
      <c r="C583" s="1"/>
      <c r="D583" s="1"/>
    </row>
    <row r="584" spans="3:4" hidden="1">
      <c r="C584" s="1"/>
      <c r="D584" s="1"/>
    </row>
    <row r="585" spans="3:4" hidden="1">
      <c r="C585" s="1"/>
      <c r="D585" s="1"/>
    </row>
    <row r="586" spans="3:4" hidden="1">
      <c r="C586" s="1"/>
      <c r="D586" s="1"/>
    </row>
    <row r="587" spans="3:4" hidden="1">
      <c r="C587" s="1"/>
      <c r="D587" s="1"/>
    </row>
    <row r="588" spans="3:4" hidden="1">
      <c r="C588" s="1"/>
      <c r="D588" s="1"/>
    </row>
    <row r="589" spans="3:4" hidden="1">
      <c r="C589" s="1"/>
      <c r="D589" s="1"/>
    </row>
    <row r="590" spans="3:4" hidden="1">
      <c r="C590" s="1"/>
      <c r="D590" s="1"/>
    </row>
    <row r="591" spans="3:4" hidden="1">
      <c r="C591" s="1"/>
      <c r="D591" s="1"/>
    </row>
    <row r="592" spans="3:4" hidden="1">
      <c r="C592" s="1"/>
      <c r="D592" s="1"/>
    </row>
    <row r="593" spans="3:4" hidden="1">
      <c r="C593" s="1"/>
      <c r="D593" s="1"/>
    </row>
    <row r="594" spans="3:4" hidden="1">
      <c r="C594" s="1"/>
      <c r="D594" s="1"/>
    </row>
    <row r="595" spans="3:4" hidden="1">
      <c r="C595" s="1"/>
      <c r="D595" s="1"/>
    </row>
    <row r="596" spans="3:4" hidden="1">
      <c r="C596" s="1"/>
      <c r="D596" s="1"/>
    </row>
    <row r="597" spans="3:4" hidden="1">
      <c r="C597" s="1"/>
      <c r="D597" s="1"/>
    </row>
    <row r="598" spans="3:4" hidden="1">
      <c r="C598" s="1"/>
      <c r="D598" s="1"/>
    </row>
    <row r="599" spans="3:4" hidden="1">
      <c r="C599" s="1"/>
      <c r="D599" s="1"/>
    </row>
    <row r="600" spans="3:4" hidden="1">
      <c r="C600" s="1"/>
      <c r="D600" s="1"/>
    </row>
    <row r="601" spans="3:4" hidden="1">
      <c r="C601" s="1"/>
      <c r="D601" s="1"/>
    </row>
    <row r="602" spans="3:4" hidden="1">
      <c r="C602" s="1"/>
      <c r="D602" s="1"/>
    </row>
    <row r="603" spans="3:4" hidden="1">
      <c r="C603" s="1"/>
      <c r="D603" s="1"/>
    </row>
    <row r="604" spans="3:4" hidden="1">
      <c r="C604" s="1"/>
      <c r="D604" s="1"/>
    </row>
    <row r="605" spans="3:4" hidden="1">
      <c r="C605" s="1"/>
      <c r="D605" s="1"/>
    </row>
    <row r="606" spans="3:4" hidden="1">
      <c r="C606" s="1"/>
      <c r="D606" s="1"/>
    </row>
    <row r="607" spans="3:4" hidden="1">
      <c r="C607" s="1"/>
      <c r="D607" s="1"/>
    </row>
    <row r="608" spans="3:4" hidden="1">
      <c r="C608" s="1"/>
      <c r="D608" s="1"/>
    </row>
    <row r="609" spans="3:4" hidden="1">
      <c r="C609" s="1"/>
      <c r="D609" s="1"/>
    </row>
    <row r="610" spans="3:4" hidden="1">
      <c r="C610" s="1"/>
      <c r="D610" s="1"/>
    </row>
    <row r="611" spans="3:4" hidden="1">
      <c r="C611" s="1"/>
      <c r="D611" s="1"/>
    </row>
    <row r="612" spans="3:4" hidden="1">
      <c r="C612" s="1"/>
      <c r="D612" s="1"/>
    </row>
    <row r="613" spans="3:4" hidden="1">
      <c r="C613" s="1"/>
      <c r="D613" s="1"/>
    </row>
    <row r="614" spans="3:4" hidden="1">
      <c r="C614" s="1"/>
      <c r="D614" s="1"/>
    </row>
    <row r="615" spans="3:4" hidden="1">
      <c r="C615" s="1"/>
      <c r="D615" s="1"/>
    </row>
    <row r="616" spans="3:4" hidden="1">
      <c r="C616" s="1"/>
      <c r="D616" s="1"/>
    </row>
    <row r="617" spans="3:4" hidden="1">
      <c r="C617" s="1"/>
      <c r="D617" s="1"/>
    </row>
    <row r="618" spans="3:4" hidden="1">
      <c r="C618" s="1"/>
      <c r="D618" s="1"/>
    </row>
    <row r="619" spans="3:4" hidden="1">
      <c r="C619" s="1"/>
      <c r="D619" s="1"/>
    </row>
    <row r="620" spans="3:4" hidden="1">
      <c r="C620" s="1"/>
      <c r="D620" s="1"/>
    </row>
    <row r="621" spans="3:4" hidden="1">
      <c r="C621" s="1"/>
      <c r="D621" s="1"/>
    </row>
    <row r="622" spans="3:4" hidden="1">
      <c r="C622" s="1"/>
      <c r="D622" s="1"/>
    </row>
    <row r="623" spans="3:4" hidden="1">
      <c r="C623" s="1"/>
      <c r="D623" s="1"/>
    </row>
    <row r="624" spans="3:4" hidden="1">
      <c r="C624" s="1"/>
      <c r="D624" s="1"/>
    </row>
    <row r="625" spans="3:4" hidden="1">
      <c r="C625" s="1"/>
      <c r="D625" s="1"/>
    </row>
    <row r="626" spans="3:4" hidden="1">
      <c r="C626" s="1"/>
      <c r="D626" s="1"/>
    </row>
    <row r="627" spans="3:4" hidden="1">
      <c r="C627" s="1"/>
      <c r="D627" s="1"/>
    </row>
    <row r="628" spans="3:4" hidden="1">
      <c r="C628" s="1"/>
      <c r="D628" s="1"/>
    </row>
    <row r="629" spans="3:4" hidden="1">
      <c r="C629" s="1"/>
      <c r="D629" s="1"/>
    </row>
    <row r="630" spans="3:4" hidden="1">
      <c r="C630" s="1"/>
      <c r="D630" s="1"/>
    </row>
    <row r="631" spans="3:4" hidden="1">
      <c r="C631" s="1"/>
      <c r="D631" s="1"/>
    </row>
    <row r="632" spans="3:4" hidden="1">
      <c r="C632" s="1"/>
      <c r="D632" s="1"/>
    </row>
    <row r="633" spans="3:4" hidden="1">
      <c r="C633" s="1"/>
      <c r="D633" s="1"/>
    </row>
    <row r="634" spans="3:4" hidden="1">
      <c r="C634" s="1"/>
      <c r="D634" s="1"/>
    </row>
    <row r="635" spans="3:4" hidden="1">
      <c r="C635" s="1"/>
      <c r="D635" s="1"/>
    </row>
    <row r="636" spans="3:4" hidden="1">
      <c r="C636" s="1"/>
      <c r="D636" s="1"/>
    </row>
    <row r="637" spans="3:4" hidden="1">
      <c r="C637" s="1"/>
      <c r="D637" s="1"/>
    </row>
    <row r="638" spans="3:4" hidden="1">
      <c r="C638" s="1"/>
      <c r="D638" s="1"/>
    </row>
    <row r="639" spans="3:4" hidden="1">
      <c r="C639" s="1"/>
      <c r="D639" s="1"/>
    </row>
    <row r="640" spans="3:4" hidden="1">
      <c r="C640" s="1"/>
      <c r="D640" s="1"/>
    </row>
    <row r="641" spans="3:4" hidden="1">
      <c r="C641" s="1"/>
      <c r="D641" s="1"/>
    </row>
    <row r="642" spans="3:4" hidden="1">
      <c r="C642" s="1"/>
      <c r="D642" s="1"/>
    </row>
    <row r="643" spans="3:4" hidden="1">
      <c r="C643" s="1"/>
      <c r="D643" s="1"/>
    </row>
    <row r="644" spans="3:4" hidden="1">
      <c r="C644" s="1"/>
      <c r="D644" s="1"/>
    </row>
    <row r="645" spans="3:4" hidden="1">
      <c r="C645" s="1"/>
      <c r="D645" s="1"/>
    </row>
    <row r="646" spans="3:4" hidden="1">
      <c r="C646" s="1"/>
      <c r="D646" s="1"/>
    </row>
    <row r="647" spans="3:4" hidden="1">
      <c r="C647" s="1"/>
      <c r="D647" s="1"/>
    </row>
    <row r="648" spans="3:4" hidden="1">
      <c r="C648" s="1"/>
      <c r="D648" s="1"/>
    </row>
    <row r="649" spans="3:4" hidden="1">
      <c r="C649" s="1"/>
      <c r="D649" s="1"/>
    </row>
    <row r="650" spans="3:4" hidden="1">
      <c r="C650" s="1"/>
      <c r="D650" s="1"/>
    </row>
    <row r="651" spans="3:4" hidden="1">
      <c r="C651" s="1"/>
      <c r="D651" s="1"/>
    </row>
    <row r="652" spans="3:4" hidden="1">
      <c r="C652" s="1"/>
      <c r="D652" s="1"/>
    </row>
    <row r="653" spans="3:4" hidden="1">
      <c r="C653" s="1"/>
      <c r="D653" s="1"/>
    </row>
    <row r="654" spans="3:4" hidden="1">
      <c r="C654" s="1"/>
      <c r="D654" s="1"/>
    </row>
    <row r="655" spans="3:4" hidden="1">
      <c r="C655" s="1"/>
      <c r="D655" s="1"/>
    </row>
    <row r="656" spans="3:4" hidden="1">
      <c r="C656" s="1"/>
      <c r="D656" s="1"/>
    </row>
    <row r="657" spans="3:4" hidden="1">
      <c r="C657" s="1"/>
      <c r="D657" s="1"/>
    </row>
    <row r="658" spans="3:4" hidden="1">
      <c r="C658" s="1"/>
      <c r="D658" s="1"/>
    </row>
    <row r="659" spans="3:4" hidden="1">
      <c r="C659" s="1"/>
      <c r="D659" s="1"/>
    </row>
    <row r="660" spans="3:4" hidden="1">
      <c r="C660" s="1"/>
      <c r="D660" s="1"/>
    </row>
    <row r="661" spans="3:4" hidden="1">
      <c r="C661" s="1"/>
      <c r="D661" s="1"/>
    </row>
    <row r="662" spans="3:4" hidden="1">
      <c r="C662" s="1"/>
      <c r="D662" s="1"/>
    </row>
    <row r="663" spans="3:4" hidden="1">
      <c r="C663" s="1"/>
      <c r="D663" s="1"/>
    </row>
    <row r="664" spans="3:4" hidden="1">
      <c r="C664" s="1"/>
      <c r="D664" s="1"/>
    </row>
    <row r="665" spans="3:4" hidden="1">
      <c r="C665" s="1"/>
      <c r="D665" s="1"/>
    </row>
    <row r="666" spans="3:4" hidden="1">
      <c r="C666" s="1"/>
      <c r="D666" s="1"/>
    </row>
    <row r="667" spans="3:4" hidden="1">
      <c r="C667" s="1"/>
      <c r="D667" s="1"/>
    </row>
    <row r="668" spans="3:4" hidden="1">
      <c r="C668" s="1"/>
      <c r="D668" s="1"/>
    </row>
    <row r="669" spans="3:4" hidden="1">
      <c r="C669" s="1"/>
      <c r="D669" s="1"/>
    </row>
    <row r="670" spans="3:4" hidden="1">
      <c r="C670" s="1"/>
      <c r="D670" s="1"/>
    </row>
    <row r="671" spans="3:4" hidden="1">
      <c r="C671" s="1"/>
      <c r="D671" s="1"/>
    </row>
    <row r="672" spans="3:4" hidden="1">
      <c r="C672" s="1"/>
      <c r="D672" s="1"/>
    </row>
    <row r="673" spans="3:4" hidden="1">
      <c r="C673" s="1"/>
      <c r="D673" s="1"/>
    </row>
    <row r="674" spans="3:4" hidden="1">
      <c r="C674" s="1"/>
      <c r="D674" s="1"/>
    </row>
    <row r="675" spans="3:4" hidden="1">
      <c r="C675" s="1"/>
      <c r="D675" s="1"/>
    </row>
    <row r="676" spans="3:4" hidden="1">
      <c r="C676" s="1"/>
      <c r="D676" s="1"/>
    </row>
    <row r="677" spans="3:4" hidden="1">
      <c r="C677" s="1"/>
      <c r="D677" s="1"/>
    </row>
    <row r="678" spans="3:4" hidden="1">
      <c r="C678" s="1"/>
      <c r="D678" s="1"/>
    </row>
    <row r="679" spans="3:4" hidden="1">
      <c r="C679" s="1"/>
      <c r="D679" s="1"/>
    </row>
    <row r="680" spans="3:4" hidden="1">
      <c r="C680" s="1"/>
      <c r="D680" s="1"/>
    </row>
    <row r="681" spans="3:4" hidden="1">
      <c r="C681" s="1"/>
      <c r="D681" s="1"/>
    </row>
    <row r="682" spans="3:4" hidden="1">
      <c r="C682" s="1"/>
      <c r="D682" s="1"/>
    </row>
    <row r="683" spans="3:4" hidden="1">
      <c r="C683" s="1"/>
      <c r="D683" s="1"/>
    </row>
    <row r="684" spans="3:4" hidden="1">
      <c r="C684" s="1"/>
      <c r="D684" s="1"/>
    </row>
    <row r="685" spans="3:4" hidden="1">
      <c r="C685" s="1"/>
      <c r="D685" s="1"/>
    </row>
    <row r="686" spans="3:4" hidden="1">
      <c r="C686" s="1"/>
      <c r="D686" s="1"/>
    </row>
    <row r="687" spans="3:4" hidden="1">
      <c r="C687" s="1"/>
      <c r="D687" s="1"/>
    </row>
    <row r="688" spans="3:4" hidden="1">
      <c r="C688" s="1"/>
      <c r="D688" s="1"/>
    </row>
    <row r="689" spans="3:4" hidden="1">
      <c r="C689" s="1"/>
      <c r="D689" s="1"/>
    </row>
    <row r="690" spans="3:4" hidden="1">
      <c r="C690" s="1"/>
      <c r="D690" s="1"/>
    </row>
    <row r="691" spans="3:4" hidden="1">
      <c r="C691" s="1"/>
      <c r="D691" s="1"/>
    </row>
    <row r="692" spans="3:4" hidden="1">
      <c r="C692" s="1"/>
      <c r="D692" s="1"/>
    </row>
    <row r="693" spans="3:4" hidden="1">
      <c r="C693" s="1"/>
      <c r="D693" s="1"/>
    </row>
    <row r="694" spans="3:4" hidden="1">
      <c r="C694" s="1"/>
      <c r="D694" s="1"/>
    </row>
    <row r="695" spans="3:4" hidden="1">
      <c r="C695" s="1"/>
      <c r="D695" s="1"/>
    </row>
    <row r="696" spans="3:4" hidden="1">
      <c r="C696" s="1"/>
      <c r="D696" s="1"/>
    </row>
    <row r="697" spans="3:4" hidden="1">
      <c r="C697" s="1"/>
      <c r="D697" s="1"/>
    </row>
    <row r="698" spans="3:4" hidden="1">
      <c r="C698" s="1"/>
      <c r="D698" s="1"/>
    </row>
    <row r="699" spans="3:4" hidden="1">
      <c r="C699" s="1"/>
      <c r="D699" s="1"/>
    </row>
    <row r="700" spans="3:4" hidden="1">
      <c r="C700" s="1"/>
      <c r="D700" s="1"/>
    </row>
    <row r="701" spans="3:4" hidden="1">
      <c r="C701" s="1"/>
      <c r="D701" s="1"/>
    </row>
    <row r="702" spans="3:4" hidden="1">
      <c r="C702" s="1"/>
      <c r="D702" s="1"/>
    </row>
    <row r="703" spans="3:4" hidden="1">
      <c r="C703" s="1"/>
      <c r="D703" s="1"/>
    </row>
    <row r="704" spans="3:4" hidden="1">
      <c r="C704" s="1"/>
      <c r="D704" s="1"/>
    </row>
    <row r="705" spans="3:4" hidden="1">
      <c r="C705" s="1"/>
      <c r="D705" s="1"/>
    </row>
    <row r="706" spans="3:4" hidden="1">
      <c r="C706" s="1"/>
      <c r="D706" s="1"/>
    </row>
    <row r="707" spans="3:4" hidden="1">
      <c r="C707" s="1"/>
      <c r="D707" s="1"/>
    </row>
    <row r="708" spans="3:4" hidden="1">
      <c r="C708" s="1"/>
      <c r="D708" s="1"/>
    </row>
    <row r="709" spans="3:4" hidden="1">
      <c r="C709" s="1"/>
      <c r="D709" s="1"/>
    </row>
    <row r="710" spans="3:4" hidden="1">
      <c r="C710" s="1"/>
      <c r="D710" s="1"/>
    </row>
    <row r="711" spans="3:4" hidden="1">
      <c r="C711" s="1"/>
      <c r="D711" s="1"/>
    </row>
    <row r="712" spans="3:4" hidden="1">
      <c r="C712" s="1"/>
      <c r="D712" s="1"/>
    </row>
    <row r="713" spans="3:4" hidden="1">
      <c r="C713" s="1"/>
      <c r="D713" s="1"/>
    </row>
    <row r="714" spans="3:4" hidden="1">
      <c r="C714" s="1"/>
      <c r="D714" s="1"/>
    </row>
    <row r="715" spans="3:4" hidden="1">
      <c r="C715" s="1"/>
      <c r="D715" s="1"/>
    </row>
    <row r="716" spans="3:4" hidden="1">
      <c r="C716" s="1"/>
      <c r="D716" s="1"/>
    </row>
    <row r="717" spans="3:4" hidden="1">
      <c r="C717" s="1"/>
      <c r="D717" s="1"/>
    </row>
    <row r="718" spans="3:4" hidden="1">
      <c r="C718" s="1"/>
      <c r="D718" s="1"/>
    </row>
    <row r="719" spans="3:4" hidden="1">
      <c r="C719" s="1"/>
      <c r="D719" s="1"/>
    </row>
    <row r="720" spans="3:4" hidden="1">
      <c r="C720" s="1"/>
      <c r="D720" s="1"/>
    </row>
    <row r="721" spans="3:4" hidden="1">
      <c r="C721" s="1"/>
      <c r="D721" s="1"/>
    </row>
    <row r="722" spans="3:4" hidden="1">
      <c r="C722" s="1"/>
      <c r="D722" s="1"/>
    </row>
    <row r="723" spans="3:4" hidden="1">
      <c r="C723" s="1"/>
      <c r="D723" s="1"/>
    </row>
    <row r="724" spans="3:4" hidden="1">
      <c r="C724" s="1"/>
      <c r="D724" s="1"/>
    </row>
    <row r="725" spans="3:4" hidden="1">
      <c r="C725" s="1"/>
      <c r="D725" s="1"/>
    </row>
    <row r="726" spans="3:4" hidden="1">
      <c r="C726" s="1"/>
      <c r="D726" s="1"/>
    </row>
    <row r="727" spans="3:4" hidden="1">
      <c r="C727" s="1"/>
      <c r="D727" s="1"/>
    </row>
    <row r="728" spans="3:4" hidden="1">
      <c r="C728" s="1"/>
      <c r="D728" s="1"/>
    </row>
    <row r="729" spans="3:4" hidden="1">
      <c r="C729" s="1"/>
      <c r="D729" s="1"/>
    </row>
    <row r="730" spans="3:4" hidden="1">
      <c r="C730" s="1"/>
      <c r="D730" s="1"/>
    </row>
    <row r="731" spans="3:4" hidden="1">
      <c r="C731" s="1"/>
      <c r="D731" s="1"/>
    </row>
    <row r="732" spans="3:4" hidden="1">
      <c r="C732" s="1"/>
      <c r="D732" s="1"/>
    </row>
    <row r="733" spans="3:4" hidden="1">
      <c r="C733" s="1"/>
      <c r="D733" s="1"/>
    </row>
    <row r="734" spans="3:4" hidden="1">
      <c r="C734" s="1"/>
      <c r="D734" s="1"/>
    </row>
    <row r="735" spans="3:4" hidden="1">
      <c r="C735" s="1"/>
      <c r="D735" s="1"/>
    </row>
    <row r="736" spans="3:4" hidden="1">
      <c r="C736" s="1"/>
      <c r="D736" s="1"/>
    </row>
    <row r="737" spans="3:4" hidden="1">
      <c r="C737" s="1"/>
      <c r="D737" s="1"/>
    </row>
    <row r="738" spans="3:4" hidden="1">
      <c r="C738" s="1"/>
      <c r="D738" s="1"/>
    </row>
    <row r="739" spans="3:4" hidden="1">
      <c r="C739" s="1"/>
      <c r="D739" s="1"/>
    </row>
    <row r="740" spans="3:4" hidden="1">
      <c r="C740" s="1"/>
      <c r="D740" s="1"/>
    </row>
    <row r="741" spans="3:4" hidden="1">
      <c r="C741" s="1"/>
      <c r="D741" s="1"/>
    </row>
    <row r="742" spans="3:4" hidden="1">
      <c r="C742" s="1"/>
      <c r="D742" s="1"/>
    </row>
    <row r="743" spans="3:4" hidden="1">
      <c r="C743" s="1"/>
      <c r="D743" s="1"/>
    </row>
    <row r="744" spans="3:4" hidden="1">
      <c r="C744" s="1"/>
      <c r="D744" s="1"/>
    </row>
    <row r="745" spans="3:4" hidden="1">
      <c r="C745" s="1"/>
      <c r="D745" s="1"/>
    </row>
    <row r="746" spans="3:4" hidden="1">
      <c r="C746" s="1"/>
      <c r="D746" s="1"/>
    </row>
    <row r="747" spans="3:4" hidden="1">
      <c r="C747" s="1"/>
      <c r="D747" s="1"/>
    </row>
    <row r="748" spans="3:4" hidden="1">
      <c r="C748" s="1"/>
      <c r="D748" s="1"/>
    </row>
    <row r="749" spans="3:4" hidden="1">
      <c r="C749" s="1"/>
      <c r="D749" s="1"/>
    </row>
    <row r="750" spans="3:4" hidden="1">
      <c r="C750" s="1"/>
      <c r="D750" s="1"/>
    </row>
    <row r="751" spans="3:4" hidden="1">
      <c r="C751" s="1"/>
      <c r="D751" s="1"/>
    </row>
    <row r="752" spans="3:4" hidden="1">
      <c r="C752" s="1"/>
      <c r="D752" s="1"/>
    </row>
    <row r="753" spans="3:4" hidden="1">
      <c r="C753" s="1"/>
      <c r="D753" s="1"/>
    </row>
    <row r="754" spans="3:4" hidden="1">
      <c r="C754" s="1"/>
      <c r="D754" s="1"/>
    </row>
    <row r="755" spans="3:4" hidden="1">
      <c r="C755" s="1"/>
      <c r="D755" s="1"/>
    </row>
    <row r="756" spans="3:4" hidden="1">
      <c r="C756" s="1"/>
      <c r="D756" s="1"/>
    </row>
    <row r="757" spans="3:4" hidden="1">
      <c r="C757" s="1"/>
      <c r="D757" s="1"/>
    </row>
    <row r="758" spans="3:4" hidden="1">
      <c r="C758" s="1"/>
      <c r="D758" s="1"/>
    </row>
    <row r="759" spans="3:4" hidden="1">
      <c r="C759" s="1"/>
      <c r="D759" s="1"/>
    </row>
    <row r="760" spans="3:4" hidden="1">
      <c r="C760" s="1"/>
      <c r="D760" s="1"/>
    </row>
    <row r="761" spans="3:4" hidden="1">
      <c r="C761" s="1"/>
      <c r="D761" s="1"/>
    </row>
    <row r="762" spans="3:4" hidden="1">
      <c r="C762" s="1"/>
      <c r="D762" s="1"/>
    </row>
    <row r="763" spans="3:4" hidden="1">
      <c r="C763" s="1"/>
      <c r="D763" s="1"/>
    </row>
    <row r="764" spans="3:4" hidden="1">
      <c r="C764" s="1"/>
      <c r="D764" s="1"/>
    </row>
    <row r="765" spans="3:4" hidden="1">
      <c r="C765" s="1"/>
      <c r="D765" s="1"/>
    </row>
    <row r="766" spans="3:4" hidden="1">
      <c r="C766" s="1"/>
      <c r="D766" s="1"/>
    </row>
    <row r="767" spans="3:4" hidden="1">
      <c r="C767" s="1"/>
      <c r="D767" s="1"/>
    </row>
    <row r="768" spans="3:4" hidden="1">
      <c r="C768" s="1"/>
      <c r="D768" s="1"/>
    </row>
    <row r="769" spans="3:4" hidden="1">
      <c r="C769" s="1"/>
      <c r="D769" s="1"/>
    </row>
    <row r="770" spans="3:4" hidden="1">
      <c r="C770" s="1"/>
      <c r="D770" s="1"/>
    </row>
    <row r="771" spans="3:4" hidden="1">
      <c r="C771" s="1"/>
      <c r="D771" s="1"/>
    </row>
    <row r="772" spans="3:4" hidden="1">
      <c r="C772" s="1"/>
      <c r="D772" s="1"/>
    </row>
    <row r="773" spans="3:4" hidden="1">
      <c r="C773" s="1"/>
      <c r="D773" s="1"/>
    </row>
    <row r="774" spans="3:4" hidden="1">
      <c r="C774" s="1"/>
      <c r="D774" s="1"/>
    </row>
    <row r="775" spans="3:4" hidden="1">
      <c r="C775" s="1"/>
      <c r="D775" s="1"/>
    </row>
    <row r="776" spans="3:4" hidden="1">
      <c r="C776" s="1"/>
      <c r="D776" s="1"/>
    </row>
    <row r="777" spans="3:4" hidden="1">
      <c r="C777" s="1"/>
      <c r="D777" s="1"/>
    </row>
    <row r="778" spans="3:4" hidden="1">
      <c r="C778" s="1"/>
      <c r="D778" s="1"/>
    </row>
    <row r="779" spans="3:4" hidden="1">
      <c r="C779" s="1"/>
      <c r="D779" s="1"/>
    </row>
    <row r="780" spans="3:4" hidden="1">
      <c r="C780" s="1"/>
      <c r="D780" s="1"/>
    </row>
    <row r="781" spans="3:4" hidden="1">
      <c r="C781" s="1"/>
      <c r="D781" s="1"/>
    </row>
    <row r="782" spans="3:4" hidden="1">
      <c r="C782" s="1"/>
      <c r="D782" s="1"/>
    </row>
    <row r="783" spans="3:4" hidden="1">
      <c r="C783" s="1"/>
      <c r="D783" s="1"/>
    </row>
    <row r="784" spans="3:4" hidden="1">
      <c r="C784" s="1"/>
      <c r="D784" s="1"/>
    </row>
    <row r="785" spans="3:4" hidden="1">
      <c r="C785" s="1"/>
      <c r="D785" s="1"/>
    </row>
    <row r="786" spans="3:4" hidden="1">
      <c r="C786" s="1"/>
      <c r="D786" s="1"/>
    </row>
    <row r="787" spans="3:4" hidden="1">
      <c r="C787" s="1"/>
      <c r="D787" s="1"/>
    </row>
    <row r="788" spans="3:4" hidden="1">
      <c r="C788" s="1"/>
      <c r="D788" s="1"/>
    </row>
    <row r="789" spans="3:4" hidden="1">
      <c r="C789" s="1"/>
      <c r="D789" s="1"/>
    </row>
    <row r="790" spans="3:4" hidden="1">
      <c r="C790" s="1"/>
      <c r="D790" s="1"/>
    </row>
    <row r="791" spans="3:4" hidden="1">
      <c r="C791" s="1"/>
      <c r="D791" s="1"/>
    </row>
    <row r="792" spans="3:4" hidden="1">
      <c r="C792" s="1"/>
      <c r="D792" s="1"/>
    </row>
    <row r="793" spans="3:4" hidden="1">
      <c r="C793" s="1"/>
      <c r="D793" s="1"/>
    </row>
    <row r="794" spans="3:4" hidden="1">
      <c r="C794" s="1"/>
      <c r="D794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A1:A17 A19:A1048576 B5:B1048576 C1:AY1048576 BA1:XFD1048576 AZ1:AZ9999 AZ10001:AZ1048576" xr:uid="{00000000-0002-0000-08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9.7109375" style="2" bestFit="1" customWidth="1"/>
    <col min="2" max="2" width="24.28515625" style="2" bestFit="1" customWidth="1"/>
    <col min="3" max="3" width="12.7109375" style="2" customWidth="1"/>
    <col min="4" max="4" width="18.28515625" style="2" bestFit="1" customWidth="1"/>
    <col min="5" max="5" width="12" style="1" bestFit="1" customWidth="1"/>
    <col min="6" max="6" width="14.28515625" style="1" customWidth="1"/>
    <col min="7" max="7" width="11.85546875" style="1" bestFit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2">
      <c r="A1" s="36" t="s">
        <v>145</v>
      </c>
      <c r="B1" s="36" t="s" vm="1">
        <v>216</v>
      </c>
    </row>
    <row r="2" spans="1:12">
      <c r="A2" s="36" t="s">
        <v>144</v>
      </c>
      <c r="B2" s="36" t="s">
        <v>2867</v>
      </c>
    </row>
    <row r="3" spans="1:12">
      <c r="A3" s="36" t="s">
        <v>146</v>
      </c>
      <c r="B3" s="36" t="s">
        <v>2868</v>
      </c>
    </row>
    <row r="4" spans="1:12">
      <c r="A4" s="36" t="s">
        <v>147</v>
      </c>
      <c r="B4" s="36" t="s">
        <v>2869</v>
      </c>
    </row>
    <row r="5" spans="1:12" ht="18.75">
      <c r="A5" s="155" t="s">
        <v>95</v>
      </c>
      <c r="B5" s="156"/>
      <c r="C5" s="156"/>
      <c r="D5" s="156"/>
      <c r="E5" s="156"/>
      <c r="F5" s="156"/>
      <c r="G5" s="156"/>
      <c r="H5" s="156"/>
      <c r="I5" s="156"/>
      <c r="J5" s="156"/>
      <c r="K5" s="157"/>
      <c r="L5" s="3"/>
    </row>
    <row r="6" spans="1:12" s="3" customFormat="1">
      <c r="A6" s="37" t="s">
        <v>116</v>
      </c>
      <c r="B6" s="38" t="s">
        <v>46</v>
      </c>
      <c r="C6" s="38" t="s">
        <v>119</v>
      </c>
      <c r="D6" s="38" t="s">
        <v>68</v>
      </c>
      <c r="E6" s="38" t="s">
        <v>103</v>
      </c>
      <c r="F6" s="38" t="s">
        <v>193</v>
      </c>
      <c r="G6" s="38" t="s">
        <v>192</v>
      </c>
      <c r="H6" s="38" t="s">
        <v>64</v>
      </c>
      <c r="I6" s="38" t="s">
        <v>61</v>
      </c>
      <c r="J6" s="38" t="s">
        <v>148</v>
      </c>
      <c r="K6" s="40" t="s">
        <v>150</v>
      </c>
    </row>
    <row r="7" spans="1:12" s="3" customFormat="1">
      <c r="A7" s="124" t="s">
        <v>3065</v>
      </c>
      <c r="B7" s="144" t="s">
        <v>3065</v>
      </c>
      <c r="C7" s="144" t="s">
        <v>3065</v>
      </c>
      <c r="D7" s="144" t="s">
        <v>3065</v>
      </c>
      <c r="E7" s="144" t="s">
        <v>3065</v>
      </c>
      <c r="F7" s="12" t="s">
        <v>200</v>
      </c>
      <c r="G7" s="125" t="s">
        <v>3065</v>
      </c>
      <c r="H7" s="12" t="s">
        <v>196</v>
      </c>
      <c r="I7" s="12" t="s">
        <v>19</v>
      </c>
      <c r="J7" s="26" t="s">
        <v>19</v>
      </c>
      <c r="K7" s="13" t="s">
        <v>19</v>
      </c>
    </row>
    <row r="8" spans="1:12" s="4" customFormat="1" ht="20.25">
      <c r="A8" s="126" t="s">
        <v>3065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2" s="4" customFormat="1" ht="20.25">
      <c r="A9" s="70" t="s">
        <v>52</v>
      </c>
      <c r="B9" s="128" t="s">
        <v>3065</v>
      </c>
      <c r="C9" s="128" t="s">
        <v>3065</v>
      </c>
      <c r="D9" s="128" t="s">
        <v>3065</v>
      </c>
      <c r="E9" s="128" t="s">
        <v>3065</v>
      </c>
      <c r="F9" s="128" t="s">
        <v>3065</v>
      </c>
      <c r="G9" s="128" t="s">
        <v>3065</v>
      </c>
      <c r="H9" s="72">
        <v>2240.6696014559998</v>
      </c>
      <c r="I9" s="128" t="s">
        <v>3065</v>
      </c>
      <c r="J9" s="73">
        <f>IFERROR(H9/$H$9,0)</f>
        <v>1</v>
      </c>
      <c r="K9" s="73">
        <f>H9/'סכום נכסי הקרן'!$C$41</f>
        <v>7.2014994692628446E-4</v>
      </c>
    </row>
    <row r="10" spans="1:12">
      <c r="A10" s="89" t="s">
        <v>186</v>
      </c>
      <c r="B10" s="129" t="s">
        <v>3065</v>
      </c>
      <c r="C10" s="129" t="s">
        <v>3065</v>
      </c>
      <c r="D10" s="129" t="s">
        <v>3065</v>
      </c>
      <c r="E10" s="129" t="s">
        <v>3065</v>
      </c>
      <c r="F10" s="129" t="s">
        <v>3065</v>
      </c>
      <c r="G10" s="129" t="s">
        <v>3065</v>
      </c>
      <c r="H10" s="78">
        <v>1236.1548893950001</v>
      </c>
      <c r="I10" s="129" t="s">
        <v>3065</v>
      </c>
      <c r="J10" s="79">
        <f t="shared" ref="J10:J18" si="0">IFERROR(H10/$H$9,0)</f>
        <v>0.55168994509129754</v>
      </c>
      <c r="K10" s="79">
        <f>H10/'סכום נכסי הקרן'!$C$41</f>
        <v>3.9729948467726273E-4</v>
      </c>
    </row>
    <row r="11" spans="1:12">
      <c r="A11" s="74" t="s">
        <v>178</v>
      </c>
      <c r="B11" s="128" t="s">
        <v>3065</v>
      </c>
      <c r="C11" s="128" t="s">
        <v>3065</v>
      </c>
      <c r="D11" s="128" t="s">
        <v>3065</v>
      </c>
      <c r="E11" s="128" t="s">
        <v>3065</v>
      </c>
      <c r="F11" s="128" t="s">
        <v>3065</v>
      </c>
      <c r="G11" s="128" t="s">
        <v>3065</v>
      </c>
      <c r="H11" s="72">
        <v>1236.1548893950001</v>
      </c>
      <c r="I11" s="128" t="s">
        <v>3065</v>
      </c>
      <c r="J11" s="73">
        <f t="shared" si="0"/>
        <v>0.55168994509129754</v>
      </c>
      <c r="K11" s="73">
        <f>H11/'סכום נכסי הקרן'!$C$41</f>
        <v>3.9729948467726273E-4</v>
      </c>
    </row>
    <row r="12" spans="1:12">
      <c r="A12" s="75" t="s">
        <v>1770</v>
      </c>
      <c r="B12" s="54" t="s">
        <v>1771</v>
      </c>
      <c r="C12" s="76" t="s">
        <v>120</v>
      </c>
      <c r="D12" s="76" t="s">
        <v>1778</v>
      </c>
      <c r="E12" s="76" t="s">
        <v>132</v>
      </c>
      <c r="F12" s="78">
        <v>45.128318</v>
      </c>
      <c r="G12" s="86">
        <v>2988900</v>
      </c>
      <c r="H12" s="78">
        <v>1348.8402996909999</v>
      </c>
      <c r="I12" s="129" t="s">
        <v>3065</v>
      </c>
      <c r="J12" s="79">
        <f t="shared" si="0"/>
        <v>0.60198089839506719</v>
      </c>
      <c r="K12" s="79">
        <f>H12/'סכום נכסי הקרן'!$C$41</f>
        <v>4.3351651202984469E-4</v>
      </c>
    </row>
    <row r="13" spans="1:12">
      <c r="A13" s="75" t="s">
        <v>1772</v>
      </c>
      <c r="B13" s="54" t="s">
        <v>1773</v>
      </c>
      <c r="C13" s="76" t="s">
        <v>120</v>
      </c>
      <c r="D13" s="76" t="s">
        <v>1778</v>
      </c>
      <c r="E13" s="76" t="s">
        <v>132</v>
      </c>
      <c r="F13" s="78">
        <v>-45.128318</v>
      </c>
      <c r="G13" s="86">
        <v>249700</v>
      </c>
      <c r="H13" s="78">
        <v>-112.685410296</v>
      </c>
      <c r="I13" s="129" t="s">
        <v>3065</v>
      </c>
      <c r="J13" s="79">
        <f t="shared" si="0"/>
        <v>-5.0290953303769724E-2</v>
      </c>
      <c r="K13" s="79">
        <f>H13/'סכום נכסי הקרן'!$C$41</f>
        <v>-3.6217027352582021E-5</v>
      </c>
    </row>
    <row r="14" spans="1:12">
      <c r="A14" s="130" t="s">
        <v>3065</v>
      </c>
      <c r="B14" s="129" t="s">
        <v>3065</v>
      </c>
      <c r="C14" s="129" t="s">
        <v>3065</v>
      </c>
      <c r="D14" s="129" t="s">
        <v>3065</v>
      </c>
      <c r="E14" s="129" t="s">
        <v>3065</v>
      </c>
      <c r="F14" s="129" t="s">
        <v>3065</v>
      </c>
      <c r="G14" s="129" t="s">
        <v>3065</v>
      </c>
      <c r="H14" s="129" t="s">
        <v>3065</v>
      </c>
      <c r="I14" s="129" t="s">
        <v>3065</v>
      </c>
      <c r="J14" s="129" t="s">
        <v>3065</v>
      </c>
      <c r="K14" s="129" t="s">
        <v>3065</v>
      </c>
    </row>
    <row r="15" spans="1:12">
      <c r="A15" s="89" t="s">
        <v>185</v>
      </c>
      <c r="B15" s="129" t="s">
        <v>3065</v>
      </c>
      <c r="C15" s="129" t="s">
        <v>3065</v>
      </c>
      <c r="D15" s="129" t="s">
        <v>3065</v>
      </c>
      <c r="E15" s="129" t="s">
        <v>3065</v>
      </c>
      <c r="F15" s="129" t="s">
        <v>3065</v>
      </c>
      <c r="G15" s="129" t="s">
        <v>3065</v>
      </c>
      <c r="H15" s="78">
        <v>1004.5147120609998</v>
      </c>
      <c r="I15" s="129" t="s">
        <v>3065</v>
      </c>
      <c r="J15" s="79">
        <f t="shared" si="0"/>
        <v>0.44831005490870252</v>
      </c>
      <c r="K15" s="79">
        <f>H15/'סכום נכסי הקרן'!$C$41</f>
        <v>3.2285046224902179E-4</v>
      </c>
    </row>
    <row r="16" spans="1:12">
      <c r="A16" s="74" t="s">
        <v>178</v>
      </c>
      <c r="B16" s="128" t="s">
        <v>3065</v>
      </c>
      <c r="C16" s="128" t="s">
        <v>3065</v>
      </c>
      <c r="D16" s="128" t="s">
        <v>3065</v>
      </c>
      <c r="E16" s="128" t="s">
        <v>3065</v>
      </c>
      <c r="F16" s="128" t="s">
        <v>3065</v>
      </c>
      <c r="G16" s="128" t="s">
        <v>3065</v>
      </c>
      <c r="H16" s="72">
        <v>1004.5147120609998</v>
      </c>
      <c r="I16" s="128" t="s">
        <v>3065</v>
      </c>
      <c r="J16" s="73">
        <f t="shared" si="0"/>
        <v>0.44831005490870252</v>
      </c>
      <c r="K16" s="73">
        <f>H16/'סכום נכסי הקרן'!$C$41</f>
        <v>3.2285046224902179E-4</v>
      </c>
    </row>
    <row r="17" spans="1:11">
      <c r="A17" s="75" t="s">
        <v>1774</v>
      </c>
      <c r="B17" s="54" t="s">
        <v>1774</v>
      </c>
      <c r="C17" s="76" t="s">
        <v>1460</v>
      </c>
      <c r="D17" s="76" t="s">
        <v>1778</v>
      </c>
      <c r="E17" s="76" t="s">
        <v>131</v>
      </c>
      <c r="F17" s="78">
        <v>1091.4938649999999</v>
      </c>
      <c r="G17" s="86">
        <v>160</v>
      </c>
      <c r="H17" s="78">
        <v>633.4157197369999</v>
      </c>
      <c r="I17" s="129" t="s">
        <v>3065</v>
      </c>
      <c r="J17" s="79">
        <f t="shared" si="0"/>
        <v>0.28269037047023926</v>
      </c>
      <c r="K17" s="79">
        <f>H17/'סכום נכסי הקרן'!$C$41</f>
        <v>2.0357945529071451E-4</v>
      </c>
    </row>
    <row r="18" spans="1:11">
      <c r="A18" s="75" t="s">
        <v>1775</v>
      </c>
      <c r="B18" s="54" t="s">
        <v>1775</v>
      </c>
      <c r="C18" s="76" t="s">
        <v>1460</v>
      </c>
      <c r="D18" s="76" t="s">
        <v>1778</v>
      </c>
      <c r="E18" s="76" t="s">
        <v>131</v>
      </c>
      <c r="F18" s="78">
        <v>730.82632699999999</v>
      </c>
      <c r="G18" s="86">
        <v>140</v>
      </c>
      <c r="H18" s="78">
        <v>371.09899232399999</v>
      </c>
      <c r="I18" s="129" t="s">
        <v>3065</v>
      </c>
      <c r="J18" s="79">
        <f t="shared" si="0"/>
        <v>0.16561968443846328</v>
      </c>
      <c r="K18" s="79">
        <f>H18/'סכום נכסי הקרן'!$C$41</f>
        <v>1.1927100695830732E-4</v>
      </c>
    </row>
    <row r="19" spans="1:11">
      <c r="A19" s="130" t="s">
        <v>3065</v>
      </c>
      <c r="B19" s="129" t="s">
        <v>3065</v>
      </c>
      <c r="C19" s="129" t="s">
        <v>3065</v>
      </c>
      <c r="D19" s="129" t="s">
        <v>3065</v>
      </c>
      <c r="E19" s="129" t="s">
        <v>3065</v>
      </c>
      <c r="F19" s="129" t="s">
        <v>3065</v>
      </c>
      <c r="G19" s="129" t="s">
        <v>3065</v>
      </c>
      <c r="H19" s="129" t="s">
        <v>3065</v>
      </c>
      <c r="I19" s="129" t="s">
        <v>3065</v>
      </c>
      <c r="J19" s="129" t="s">
        <v>3065</v>
      </c>
      <c r="K19" s="129" t="s">
        <v>3065</v>
      </c>
    </row>
    <row r="20" spans="1:11">
      <c r="A20" s="129" t="s">
        <v>3065</v>
      </c>
      <c r="B20" s="129" t="s">
        <v>3065</v>
      </c>
      <c r="C20" s="129" t="s">
        <v>3065</v>
      </c>
      <c r="D20" s="129" t="s">
        <v>3065</v>
      </c>
      <c r="E20" s="129" t="s">
        <v>3065</v>
      </c>
      <c r="F20" s="129" t="s">
        <v>3065</v>
      </c>
      <c r="G20" s="129" t="s">
        <v>3065</v>
      </c>
      <c r="H20" s="129" t="s">
        <v>3065</v>
      </c>
      <c r="I20" s="129" t="s">
        <v>3065</v>
      </c>
      <c r="J20" s="129" t="s">
        <v>3065</v>
      </c>
      <c r="K20" s="129" t="s">
        <v>3065</v>
      </c>
    </row>
    <row r="21" spans="1:11">
      <c r="A21" s="129" t="s">
        <v>3065</v>
      </c>
      <c r="B21" s="129" t="s">
        <v>3065</v>
      </c>
      <c r="C21" s="129" t="s">
        <v>3065</v>
      </c>
      <c r="D21" s="129" t="s">
        <v>3065</v>
      </c>
      <c r="E21" s="129" t="s">
        <v>3065</v>
      </c>
      <c r="F21" s="129" t="s">
        <v>3065</v>
      </c>
      <c r="G21" s="129" t="s">
        <v>3065</v>
      </c>
      <c r="H21" s="129" t="s">
        <v>3065</v>
      </c>
      <c r="I21" s="129" t="s">
        <v>3065</v>
      </c>
      <c r="J21" s="129" t="s">
        <v>3065</v>
      </c>
      <c r="K21" s="129" t="s">
        <v>3065</v>
      </c>
    </row>
    <row r="22" spans="1:11">
      <c r="A22" s="90" t="s">
        <v>208</v>
      </c>
      <c r="B22" s="129" t="s">
        <v>3065</v>
      </c>
      <c r="C22" s="129" t="s">
        <v>3065</v>
      </c>
      <c r="D22" s="129" t="s">
        <v>3065</v>
      </c>
      <c r="E22" s="129" t="s">
        <v>3065</v>
      </c>
      <c r="F22" s="129" t="s">
        <v>3065</v>
      </c>
      <c r="G22" s="129" t="s">
        <v>3065</v>
      </c>
      <c r="H22" s="129" t="s">
        <v>3065</v>
      </c>
      <c r="I22" s="129" t="s">
        <v>3065</v>
      </c>
      <c r="J22" s="129" t="s">
        <v>3065</v>
      </c>
      <c r="K22" s="129" t="s">
        <v>3065</v>
      </c>
    </row>
    <row r="23" spans="1:11">
      <c r="A23" s="90" t="s">
        <v>112</v>
      </c>
      <c r="B23" s="129" t="s">
        <v>3065</v>
      </c>
      <c r="C23" s="129" t="s">
        <v>3065</v>
      </c>
      <c r="D23" s="129" t="s">
        <v>3065</v>
      </c>
      <c r="E23" s="129" t="s">
        <v>3065</v>
      </c>
      <c r="F23" s="129" t="s">
        <v>3065</v>
      </c>
      <c r="G23" s="129" t="s">
        <v>3065</v>
      </c>
      <c r="H23" s="129" t="s">
        <v>3065</v>
      </c>
      <c r="I23" s="129" t="s">
        <v>3065</v>
      </c>
      <c r="J23" s="129" t="s">
        <v>3065</v>
      </c>
      <c r="K23" s="129" t="s">
        <v>3065</v>
      </c>
    </row>
    <row r="24" spans="1:11">
      <c r="A24" s="90" t="s">
        <v>191</v>
      </c>
      <c r="B24" s="129" t="s">
        <v>3065</v>
      </c>
      <c r="C24" s="129" t="s">
        <v>3065</v>
      </c>
      <c r="D24" s="129" t="s">
        <v>3065</v>
      </c>
      <c r="E24" s="129" t="s">
        <v>3065</v>
      </c>
      <c r="F24" s="129" t="s">
        <v>3065</v>
      </c>
      <c r="G24" s="129" t="s">
        <v>3065</v>
      </c>
      <c r="H24" s="129" t="s">
        <v>3065</v>
      </c>
      <c r="I24" s="129" t="s">
        <v>3065</v>
      </c>
      <c r="J24" s="129" t="s">
        <v>3065</v>
      </c>
      <c r="K24" s="129" t="s">
        <v>3065</v>
      </c>
    </row>
    <row r="25" spans="1:11">
      <c r="A25" s="90" t="s">
        <v>199</v>
      </c>
      <c r="B25" s="129" t="s">
        <v>3065</v>
      </c>
      <c r="C25" s="129" t="s">
        <v>3065</v>
      </c>
      <c r="D25" s="129" t="s">
        <v>3065</v>
      </c>
      <c r="E25" s="129" t="s">
        <v>3065</v>
      </c>
      <c r="F25" s="129" t="s">
        <v>3065</v>
      </c>
      <c r="G25" s="129" t="s">
        <v>3065</v>
      </c>
      <c r="H25" s="129" t="s">
        <v>3065</v>
      </c>
      <c r="I25" s="129" t="s">
        <v>3065</v>
      </c>
      <c r="J25" s="129" t="s">
        <v>3065</v>
      </c>
      <c r="K25" s="129" t="s">
        <v>3065</v>
      </c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1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</row>
    <row r="117" spans="1:11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</row>
    <row r="118" spans="1:11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</row>
    <row r="119" spans="1:11" hidden="1">
      <c r="B119" s="1"/>
      <c r="C119" s="1"/>
      <c r="D119" s="1"/>
    </row>
    <row r="120" spans="1:11" hidden="1">
      <c r="B120" s="1"/>
      <c r="C120" s="1"/>
      <c r="D120" s="1"/>
    </row>
    <row r="121" spans="1:11" hidden="1">
      <c r="B121" s="1"/>
      <c r="C121" s="1"/>
      <c r="D121" s="1"/>
    </row>
    <row r="122" spans="1:11" hidden="1">
      <c r="B122" s="1"/>
      <c r="C122" s="1"/>
      <c r="D122" s="1"/>
    </row>
    <row r="123" spans="1:11" hidden="1">
      <c r="B123" s="1"/>
      <c r="C123" s="1"/>
      <c r="D123" s="1"/>
    </row>
    <row r="124" spans="1:11" hidden="1">
      <c r="B124" s="1"/>
      <c r="C124" s="1"/>
      <c r="D124" s="1"/>
    </row>
    <row r="125" spans="1:11" hidden="1">
      <c r="B125" s="1"/>
      <c r="C125" s="1"/>
      <c r="D125" s="1"/>
    </row>
    <row r="126" spans="1:11" hidden="1">
      <c r="B126" s="1"/>
      <c r="C126" s="1"/>
      <c r="D126" s="1"/>
    </row>
    <row r="127" spans="1:11" hidden="1">
      <c r="B127" s="1"/>
      <c r="C127" s="1"/>
      <c r="D127" s="1"/>
    </row>
    <row r="128" spans="1:11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2:4" hidden="1">
      <c r="B529" s="1"/>
      <c r="C529" s="1"/>
      <c r="D529" s="1"/>
    </row>
    <row r="530" spans="2:4" hidden="1">
      <c r="B530" s="1"/>
      <c r="C530" s="1"/>
      <c r="D530" s="1"/>
    </row>
    <row r="531" spans="2:4" hidden="1">
      <c r="B531" s="1"/>
      <c r="C531" s="1"/>
      <c r="D531" s="1"/>
    </row>
    <row r="532" spans="2:4" hidden="1">
      <c r="B532" s="1"/>
      <c r="C532" s="1"/>
      <c r="D532" s="1"/>
    </row>
    <row r="533" spans="2:4" hidden="1">
      <c r="B533" s="1"/>
      <c r="C533" s="1"/>
      <c r="D533" s="1"/>
    </row>
    <row r="534" spans="2:4" hidden="1">
      <c r="B534" s="1"/>
      <c r="C534" s="1"/>
      <c r="D534" s="1"/>
    </row>
    <row r="535" spans="2:4" hidden="1">
      <c r="B535" s="1"/>
      <c r="C535" s="1"/>
      <c r="D535" s="1"/>
    </row>
    <row r="536" spans="2:4" hidden="1">
      <c r="B536" s="1"/>
      <c r="C536" s="1"/>
      <c r="D536" s="1"/>
    </row>
    <row r="537" spans="2:4" hidden="1">
      <c r="B537" s="1"/>
      <c r="C537" s="1"/>
      <c r="D537" s="1"/>
    </row>
    <row r="538" spans="2:4" hidden="1">
      <c r="B538" s="1"/>
      <c r="C538" s="1"/>
      <c r="D538" s="1"/>
    </row>
    <row r="539" spans="2:4" hidden="1">
      <c r="B539" s="1"/>
      <c r="C539" s="1"/>
      <c r="D539" s="1"/>
    </row>
    <row r="540" spans="2:4" hidden="1">
      <c r="B540" s="1"/>
      <c r="C540" s="1"/>
      <c r="D540" s="1"/>
    </row>
    <row r="541" spans="2:4" hidden="1">
      <c r="B541" s="1"/>
      <c r="C541" s="1"/>
      <c r="D541" s="1"/>
    </row>
    <row r="542" spans="2:4" hidden="1">
      <c r="B542" s="1"/>
      <c r="C542" s="1"/>
      <c r="D542" s="1"/>
    </row>
    <row r="543" spans="2:4" hidden="1">
      <c r="B543" s="1"/>
      <c r="C543" s="1"/>
      <c r="D543" s="1"/>
    </row>
    <row r="544" spans="2:4" hidden="1">
      <c r="B544" s="1"/>
      <c r="C544" s="1"/>
      <c r="D544" s="1"/>
    </row>
    <row r="545" spans="2:4" hidden="1">
      <c r="B545" s="1"/>
      <c r="C545" s="1"/>
      <c r="D545" s="1"/>
    </row>
    <row r="546" spans="2:4" hidden="1">
      <c r="B546" s="1"/>
      <c r="C546" s="1"/>
      <c r="D546" s="1"/>
    </row>
    <row r="547" spans="2:4" hidden="1">
      <c r="B547" s="1"/>
      <c r="C547" s="1"/>
      <c r="D547" s="1"/>
    </row>
    <row r="548" spans="2:4" hidden="1">
      <c r="B548" s="1"/>
      <c r="C548" s="1"/>
      <c r="D548" s="1"/>
    </row>
    <row r="549" spans="2:4" hidden="1">
      <c r="B549" s="1"/>
      <c r="C549" s="1"/>
      <c r="D549" s="1"/>
    </row>
    <row r="550" spans="2:4" hidden="1">
      <c r="B550" s="1"/>
      <c r="C550" s="1"/>
      <c r="D550" s="1"/>
    </row>
    <row r="551" spans="2:4" hidden="1">
      <c r="B551" s="1"/>
      <c r="C551" s="1"/>
      <c r="D551" s="1"/>
    </row>
    <row r="552" spans="2:4" hidden="1">
      <c r="B552" s="1"/>
      <c r="C552" s="1"/>
      <c r="D552" s="1"/>
    </row>
    <row r="553" spans="2:4" hidden="1">
      <c r="B553" s="1"/>
      <c r="C553" s="1"/>
      <c r="D553" s="1"/>
    </row>
    <row r="554" spans="2:4" hidden="1">
      <c r="B554" s="1"/>
      <c r="C554" s="1"/>
      <c r="D554" s="1"/>
    </row>
    <row r="555" spans="2:4" hidden="1">
      <c r="B555" s="1"/>
      <c r="C555" s="1"/>
      <c r="D555" s="1"/>
    </row>
    <row r="556" spans="2:4" hidden="1">
      <c r="B556" s="1"/>
      <c r="C556" s="1"/>
      <c r="D556" s="1"/>
    </row>
    <row r="557" spans="2:4" hidden="1">
      <c r="B557" s="1"/>
      <c r="C557" s="1"/>
      <c r="D557" s="1"/>
    </row>
    <row r="558" spans="2:4" hidden="1">
      <c r="B558" s="1"/>
      <c r="C558" s="1"/>
      <c r="D558" s="1"/>
    </row>
    <row r="559" spans="2:4" hidden="1">
      <c r="B559" s="1"/>
      <c r="C559" s="1"/>
      <c r="D559" s="1"/>
    </row>
    <row r="560" spans="2:4" hidden="1">
      <c r="B560" s="1"/>
      <c r="C560" s="1"/>
      <c r="D560" s="1"/>
    </row>
    <row r="561" spans="2:4" hidden="1">
      <c r="B561" s="1"/>
      <c r="C561" s="1"/>
      <c r="D561" s="1"/>
    </row>
    <row r="562" spans="2:4" hidden="1">
      <c r="B562" s="1"/>
      <c r="C562" s="1"/>
      <c r="D562" s="1"/>
    </row>
    <row r="563" spans="2:4" hidden="1">
      <c r="B563" s="1"/>
      <c r="C563" s="1"/>
      <c r="D563" s="1"/>
    </row>
    <row r="564" spans="2:4" hidden="1">
      <c r="B564" s="1"/>
      <c r="C564" s="1"/>
      <c r="D564" s="1"/>
    </row>
    <row r="565" spans="2:4" hidden="1">
      <c r="B565" s="1"/>
      <c r="C565" s="1"/>
      <c r="D565" s="1"/>
    </row>
    <row r="566" spans="2:4" hidden="1">
      <c r="B566" s="1"/>
      <c r="C566" s="1"/>
      <c r="D566" s="1"/>
    </row>
    <row r="567" spans="2:4" hidden="1">
      <c r="B567" s="1"/>
      <c r="C567" s="1"/>
      <c r="D567" s="1"/>
    </row>
    <row r="568" spans="2:4" hidden="1">
      <c r="B568" s="1"/>
      <c r="C568" s="1"/>
      <c r="D568" s="1"/>
    </row>
    <row r="569" spans="2:4" hidden="1">
      <c r="B569" s="1"/>
      <c r="C569" s="1"/>
      <c r="D569" s="1"/>
    </row>
    <row r="570" spans="2:4" hidden="1">
      <c r="B570" s="1"/>
      <c r="C570" s="1"/>
      <c r="D570" s="1"/>
    </row>
    <row r="571" spans="2:4" hidden="1">
      <c r="B571" s="1"/>
      <c r="C571" s="1"/>
      <c r="D571" s="1"/>
    </row>
    <row r="572" spans="2:4" hidden="1">
      <c r="B572" s="1"/>
      <c r="C572" s="1"/>
      <c r="D572" s="1"/>
    </row>
    <row r="573" spans="2:4" hidden="1">
      <c r="B573" s="1"/>
      <c r="C573" s="1"/>
      <c r="D573" s="1"/>
    </row>
    <row r="574" spans="2:4" hidden="1">
      <c r="B574" s="1"/>
      <c r="C574" s="1"/>
      <c r="D574" s="1"/>
    </row>
    <row r="575" spans="2:4" hidden="1">
      <c r="B575" s="1"/>
      <c r="C575" s="1"/>
      <c r="D575" s="1"/>
    </row>
    <row r="576" spans="2:4" hidden="1">
      <c r="B576" s="1"/>
      <c r="C576" s="1"/>
      <c r="D576" s="1"/>
    </row>
    <row r="577" spans="2:4" hidden="1">
      <c r="B577" s="1"/>
      <c r="C577" s="1"/>
      <c r="D577" s="1"/>
    </row>
    <row r="578" spans="2:4" hidden="1">
      <c r="B578" s="1"/>
      <c r="C578" s="1"/>
      <c r="D578" s="1"/>
    </row>
    <row r="579" spans="2:4" hidden="1">
      <c r="B579" s="1"/>
      <c r="C579" s="1"/>
      <c r="D579" s="1"/>
    </row>
    <row r="580" spans="2:4" hidden="1">
      <c r="B580" s="1"/>
      <c r="C580" s="1"/>
      <c r="D580" s="1"/>
    </row>
    <row r="581" spans="2:4" hidden="1">
      <c r="B581" s="1"/>
      <c r="C581" s="1"/>
      <c r="D581" s="1"/>
    </row>
    <row r="582" spans="2:4" hidden="1">
      <c r="B582" s="1"/>
      <c r="C582" s="1"/>
      <c r="D582" s="1"/>
    </row>
    <row r="583" spans="2:4" hidden="1">
      <c r="B583" s="1"/>
      <c r="C583" s="1"/>
      <c r="D583" s="1"/>
    </row>
    <row r="584" spans="2:4" hidden="1">
      <c r="B584" s="1"/>
      <c r="C584" s="1"/>
      <c r="D584" s="1"/>
    </row>
    <row r="585" spans="2:4" hidden="1">
      <c r="B585" s="1"/>
      <c r="C585" s="1"/>
      <c r="D585" s="1"/>
    </row>
    <row r="586" spans="2:4" hidden="1">
      <c r="B586" s="1"/>
      <c r="C586" s="1"/>
      <c r="D586" s="1"/>
    </row>
    <row r="587" spans="2:4" hidden="1">
      <c r="B587" s="1"/>
      <c r="C587" s="1"/>
      <c r="D587" s="1"/>
    </row>
    <row r="588" spans="2:4" hidden="1">
      <c r="B588" s="1"/>
      <c r="C588" s="1"/>
      <c r="D588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900-000000000000}"/>
  </dataValidations>
  <pageMargins left="0" right="0" top="0.5" bottom="0.5" header="0" footer="0.25"/>
  <pageSetup paperSize="9" scale="7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9" style="2" bestFit="1" customWidth="1"/>
    <col min="2" max="2" width="22" style="2" bestFit="1" customWidth="1"/>
    <col min="3" max="3" width="12.7109375" style="2" customWidth="1"/>
    <col min="4" max="4" width="11.85546875" style="2" customWidth="1"/>
    <col min="5" max="5" width="12" style="1" bestFit="1" customWidth="1"/>
    <col min="6" max="6" width="14.28515625" style="1" customWidth="1"/>
    <col min="7" max="7" width="11.85546875" style="1" bestFit="1" customWidth="1"/>
    <col min="8" max="8" width="10.5703125" style="1" customWidth="1"/>
    <col min="9" max="9" width="26.85546875" style="1" customWidth="1"/>
    <col min="10" max="10" width="25.42578125" style="3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145</v>
      </c>
      <c r="B1" s="36" t="s" vm="1">
        <v>216</v>
      </c>
    </row>
    <row r="2" spans="1:10">
      <c r="A2" s="36" t="s">
        <v>144</v>
      </c>
      <c r="B2" s="36" t="s">
        <v>2867</v>
      </c>
    </row>
    <row r="3" spans="1:10">
      <c r="A3" s="36" t="s">
        <v>146</v>
      </c>
      <c r="B3" s="36" t="s">
        <v>2868</v>
      </c>
    </row>
    <row r="4" spans="1:10">
      <c r="A4" s="36" t="s">
        <v>147</v>
      </c>
      <c r="B4" s="36" t="s">
        <v>2869</v>
      </c>
    </row>
    <row r="5" spans="1:10" ht="18.75">
      <c r="A5" s="155" t="s">
        <v>96</v>
      </c>
      <c r="B5" s="156"/>
      <c r="C5" s="156"/>
      <c r="D5" s="156"/>
      <c r="E5" s="156"/>
      <c r="F5" s="156"/>
      <c r="G5" s="156"/>
      <c r="H5" s="156"/>
      <c r="I5" s="156"/>
      <c r="J5" s="157"/>
    </row>
    <row r="6" spans="1:10" s="3" customFormat="1">
      <c r="A6" s="37" t="s">
        <v>116</v>
      </c>
      <c r="B6" s="38" t="s">
        <v>46</v>
      </c>
      <c r="C6" s="38" t="s">
        <v>119</v>
      </c>
      <c r="D6" s="38" t="s">
        <v>68</v>
      </c>
      <c r="E6" s="38" t="s">
        <v>103</v>
      </c>
      <c r="F6" s="38" t="s">
        <v>193</v>
      </c>
      <c r="G6" s="38" t="s">
        <v>192</v>
      </c>
      <c r="H6" s="38" t="s">
        <v>64</v>
      </c>
      <c r="I6" s="38" t="s">
        <v>148</v>
      </c>
      <c r="J6" s="40" t="s">
        <v>150</v>
      </c>
    </row>
    <row r="7" spans="1:10" s="3" customFormat="1">
      <c r="A7" s="124" t="s">
        <v>3065</v>
      </c>
      <c r="B7" s="125" t="s">
        <v>3065</v>
      </c>
      <c r="C7" s="125" t="s">
        <v>3065</v>
      </c>
      <c r="D7" s="125" t="s">
        <v>3065</v>
      </c>
      <c r="E7" s="125" t="s">
        <v>3065</v>
      </c>
      <c r="F7" s="12" t="s">
        <v>200</v>
      </c>
      <c r="G7" s="125" t="s">
        <v>3065</v>
      </c>
      <c r="H7" s="12" t="s">
        <v>196</v>
      </c>
      <c r="I7" s="26" t="s">
        <v>19</v>
      </c>
      <c r="J7" s="27" t="s">
        <v>19</v>
      </c>
    </row>
    <row r="8" spans="1:10" s="4" customFormat="1" ht="20.25">
      <c r="A8" s="126" t="s">
        <v>3065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5" t="s">
        <v>7</v>
      </c>
    </row>
    <row r="9" spans="1:10" s="4" customFormat="1" ht="20.25">
      <c r="A9" s="91" t="s">
        <v>51</v>
      </c>
      <c r="B9" s="145" t="s">
        <v>3065</v>
      </c>
      <c r="C9" s="145" t="s">
        <v>3065</v>
      </c>
      <c r="D9" s="145" t="s">
        <v>3065</v>
      </c>
      <c r="E9" s="145" t="s">
        <v>3065</v>
      </c>
      <c r="F9" s="145" t="s">
        <v>3065</v>
      </c>
      <c r="G9" s="145" t="s">
        <v>3065</v>
      </c>
      <c r="H9" s="92">
        <v>15844.430635084998</v>
      </c>
      <c r="I9" s="93">
        <f>IFERROR(H9/$H$9,0)</f>
        <v>1</v>
      </c>
      <c r="J9" s="93">
        <f>H9/'סכום נכסי הקרן'!$C$41</f>
        <v>5.0923910752032056E-3</v>
      </c>
    </row>
    <row r="10" spans="1:10">
      <c r="A10" s="94" t="s">
        <v>187</v>
      </c>
      <c r="B10" s="145" t="s">
        <v>3065</v>
      </c>
      <c r="C10" s="145" t="s">
        <v>3065</v>
      </c>
      <c r="D10" s="145" t="s">
        <v>3065</v>
      </c>
      <c r="E10" s="145" t="s">
        <v>3065</v>
      </c>
      <c r="F10" s="145" t="s">
        <v>3065</v>
      </c>
      <c r="G10" s="145" t="s">
        <v>3065</v>
      </c>
      <c r="H10" s="92">
        <v>15844.430635084998</v>
      </c>
      <c r="I10" s="93">
        <f t="shared" ref="I10:I16" si="0">IFERROR(H10/$H$9,0)</f>
        <v>1</v>
      </c>
      <c r="J10" s="93">
        <f>H10/'סכום נכסי הקרן'!$C$41</f>
        <v>5.0923910752032056E-3</v>
      </c>
    </row>
    <row r="11" spans="1:10">
      <c r="A11" s="80" t="s">
        <v>1776</v>
      </c>
      <c r="B11" s="54" t="s">
        <v>1777</v>
      </c>
      <c r="C11" s="76" t="s">
        <v>27</v>
      </c>
      <c r="D11" s="76" t="s">
        <v>1778</v>
      </c>
      <c r="E11" s="76" t="s">
        <v>133</v>
      </c>
      <c r="F11" s="78">
        <v>141.533535</v>
      </c>
      <c r="G11" s="86">
        <v>454300</v>
      </c>
      <c r="H11" s="78">
        <v>394.38877076300002</v>
      </c>
      <c r="I11" s="79">
        <f t="shared" si="0"/>
        <v>2.4891318586714509E-2</v>
      </c>
      <c r="J11" s="79">
        <f>H11/'סכום נכסי הקרן'!$C$41</f>
        <v>1.2675632862102466E-4</v>
      </c>
    </row>
    <row r="12" spans="1:10">
      <c r="A12" s="80" t="s">
        <v>1779</v>
      </c>
      <c r="B12" s="54" t="s">
        <v>1780</v>
      </c>
      <c r="C12" s="76" t="s">
        <v>27</v>
      </c>
      <c r="D12" s="76" t="s">
        <v>1778</v>
      </c>
      <c r="E12" s="76" t="s">
        <v>131</v>
      </c>
      <c r="F12" s="78">
        <v>86.351401999999993</v>
      </c>
      <c r="G12" s="86">
        <v>103370</v>
      </c>
      <c r="H12" s="78">
        <v>722.71288142399999</v>
      </c>
      <c r="I12" s="79">
        <f t="shared" si="0"/>
        <v>4.5613054711077218E-2</v>
      </c>
      <c r="J12" s="79">
        <f>H12/'סכום נכסי הקרן'!$C$41</f>
        <v>2.3227951272344517E-4</v>
      </c>
    </row>
    <row r="13" spans="1:10">
      <c r="A13" s="80" t="s">
        <v>1781</v>
      </c>
      <c r="B13" s="54" t="s">
        <v>1782</v>
      </c>
      <c r="C13" s="76" t="s">
        <v>27</v>
      </c>
      <c r="D13" s="76" t="s">
        <v>1778</v>
      </c>
      <c r="E13" s="76" t="s">
        <v>131</v>
      </c>
      <c r="F13" s="78">
        <v>42.368943999999999</v>
      </c>
      <c r="G13" s="86">
        <v>1702350</v>
      </c>
      <c r="H13" s="78">
        <v>1808.6329388490001</v>
      </c>
      <c r="I13" s="79">
        <f t="shared" si="0"/>
        <v>0.11414944345453898</v>
      </c>
      <c r="J13" s="79">
        <f>H13/'סכום נכסי הקרן'!$C$41</f>
        <v>5.8129360708730727E-4</v>
      </c>
    </row>
    <row r="14" spans="1:10">
      <c r="A14" s="80" t="s">
        <v>1783</v>
      </c>
      <c r="B14" s="54" t="s">
        <v>1784</v>
      </c>
      <c r="C14" s="76" t="s">
        <v>27</v>
      </c>
      <c r="D14" s="76" t="s">
        <v>1778</v>
      </c>
      <c r="E14" s="76" t="s">
        <v>140</v>
      </c>
      <c r="F14" s="78">
        <v>12.623364000000002</v>
      </c>
      <c r="G14" s="86">
        <v>3345000</v>
      </c>
      <c r="H14" s="78">
        <v>207.52403740100002</v>
      </c>
      <c r="I14" s="79">
        <f t="shared" si="0"/>
        <v>1.3097601433621141E-2</v>
      </c>
      <c r="J14" s="79">
        <f>H14/'סכום נכסי הקרן'!$C$41</f>
        <v>6.6698108647141025E-5</v>
      </c>
    </row>
    <row r="15" spans="1:10">
      <c r="A15" s="80" t="s">
        <v>1785</v>
      </c>
      <c r="B15" s="54" t="s">
        <v>1786</v>
      </c>
      <c r="C15" s="76" t="s">
        <v>27</v>
      </c>
      <c r="D15" s="76" t="s">
        <v>1778</v>
      </c>
      <c r="E15" s="76" t="s">
        <v>131</v>
      </c>
      <c r="F15" s="78">
        <v>421.56340399999999</v>
      </c>
      <c r="G15" s="86">
        <v>482000</v>
      </c>
      <c r="H15" s="78">
        <v>9960.9336234879993</v>
      </c>
      <c r="I15" s="79">
        <f t="shared" si="0"/>
        <v>0.62867097296832364</v>
      </c>
      <c r="J15" s="79">
        <f>H15/'סכום נכסי הקרן'!$C$41</f>
        <v>3.201438451983207E-3</v>
      </c>
    </row>
    <row r="16" spans="1:10">
      <c r="A16" s="80" t="s">
        <v>1787</v>
      </c>
      <c r="B16" s="54" t="s">
        <v>1788</v>
      </c>
      <c r="C16" s="76" t="s">
        <v>27</v>
      </c>
      <c r="D16" s="76" t="s">
        <v>1778</v>
      </c>
      <c r="E16" s="76" t="s">
        <v>131</v>
      </c>
      <c r="F16" s="78">
        <v>146.63390100000001</v>
      </c>
      <c r="G16" s="86">
        <v>11801.5625</v>
      </c>
      <c r="H16" s="78">
        <v>2750.2383831600005</v>
      </c>
      <c r="I16" s="79">
        <f t="shared" si="0"/>
        <v>0.17357760884572465</v>
      </c>
      <c r="J16" s="79">
        <f>H16/'סכום נכסי הקרן'!$C$41</f>
        <v>8.8392506614108125E-4</v>
      </c>
    </row>
    <row r="17" spans="1:10">
      <c r="A17" s="142" t="s">
        <v>3065</v>
      </c>
      <c r="B17" s="129" t="s">
        <v>3065</v>
      </c>
      <c r="C17" s="129" t="s">
        <v>3065</v>
      </c>
      <c r="D17" s="129" t="s">
        <v>3065</v>
      </c>
      <c r="E17" s="129" t="s">
        <v>3065</v>
      </c>
      <c r="F17" s="129" t="s">
        <v>3065</v>
      </c>
      <c r="G17" s="129" t="s">
        <v>3065</v>
      </c>
      <c r="H17" s="129" t="s">
        <v>3065</v>
      </c>
      <c r="I17" s="129" t="s">
        <v>3065</v>
      </c>
      <c r="J17" s="129" t="s">
        <v>3065</v>
      </c>
    </row>
    <row r="18" spans="1:10">
      <c r="A18" s="129" t="s">
        <v>3065</v>
      </c>
      <c r="B18" s="129" t="s">
        <v>3065</v>
      </c>
      <c r="C18" s="129" t="s">
        <v>3065</v>
      </c>
      <c r="D18" s="129" t="s">
        <v>3065</v>
      </c>
      <c r="E18" s="129" t="s">
        <v>3065</v>
      </c>
      <c r="F18" s="129" t="s">
        <v>3065</v>
      </c>
      <c r="G18" s="129" t="s">
        <v>3065</v>
      </c>
      <c r="H18" s="129" t="s">
        <v>3065</v>
      </c>
      <c r="I18" s="129" t="s">
        <v>3065</v>
      </c>
      <c r="J18" s="129" t="s">
        <v>3065</v>
      </c>
    </row>
    <row r="19" spans="1:10">
      <c r="A19" s="129" t="s">
        <v>3065</v>
      </c>
      <c r="B19" s="129" t="s">
        <v>3065</v>
      </c>
      <c r="C19" s="129" t="s">
        <v>3065</v>
      </c>
      <c r="D19" s="129" t="s">
        <v>3065</v>
      </c>
      <c r="E19" s="129" t="s">
        <v>3065</v>
      </c>
      <c r="F19" s="129" t="s">
        <v>3065</v>
      </c>
      <c r="G19" s="129" t="s">
        <v>3065</v>
      </c>
      <c r="H19" s="129" t="s">
        <v>3065</v>
      </c>
      <c r="I19" s="129" t="s">
        <v>3065</v>
      </c>
      <c r="J19" s="129" t="s">
        <v>3065</v>
      </c>
    </row>
    <row r="20" spans="1:10">
      <c r="A20" s="90" t="s">
        <v>208</v>
      </c>
      <c r="B20" s="129" t="s">
        <v>3065</v>
      </c>
      <c r="C20" s="129" t="s">
        <v>3065</v>
      </c>
      <c r="D20" s="129" t="s">
        <v>3065</v>
      </c>
      <c r="E20" s="129" t="s">
        <v>3065</v>
      </c>
      <c r="F20" s="129" t="s">
        <v>3065</v>
      </c>
      <c r="G20" s="129" t="s">
        <v>3065</v>
      </c>
      <c r="H20" s="129" t="s">
        <v>3065</v>
      </c>
      <c r="I20" s="129" t="s">
        <v>3065</v>
      </c>
      <c r="J20" s="129" t="s">
        <v>3065</v>
      </c>
    </row>
    <row r="21" spans="1:10">
      <c r="A21" s="90" t="s">
        <v>112</v>
      </c>
      <c r="B21" s="129" t="s">
        <v>3065</v>
      </c>
      <c r="C21" s="129" t="s">
        <v>3065</v>
      </c>
      <c r="D21" s="129" t="s">
        <v>3065</v>
      </c>
      <c r="E21" s="129" t="s">
        <v>3065</v>
      </c>
      <c r="F21" s="129" t="s">
        <v>3065</v>
      </c>
      <c r="G21" s="129" t="s">
        <v>3065</v>
      </c>
      <c r="H21" s="129" t="s">
        <v>3065</v>
      </c>
      <c r="I21" s="129" t="s">
        <v>3065</v>
      </c>
      <c r="J21" s="129" t="s">
        <v>3065</v>
      </c>
    </row>
    <row r="22" spans="1:10">
      <c r="A22" s="90" t="s">
        <v>191</v>
      </c>
      <c r="B22" s="129" t="s">
        <v>3065</v>
      </c>
      <c r="C22" s="129" t="s">
        <v>3065</v>
      </c>
      <c r="D22" s="129" t="s">
        <v>3065</v>
      </c>
      <c r="E22" s="129" t="s">
        <v>3065</v>
      </c>
      <c r="F22" s="129" t="s">
        <v>3065</v>
      </c>
      <c r="G22" s="129" t="s">
        <v>3065</v>
      </c>
      <c r="H22" s="129" t="s">
        <v>3065</v>
      </c>
      <c r="I22" s="129" t="s">
        <v>3065</v>
      </c>
      <c r="J22" s="129" t="s">
        <v>3065</v>
      </c>
    </row>
    <row r="23" spans="1:10">
      <c r="A23" s="90" t="s">
        <v>199</v>
      </c>
      <c r="B23" s="129" t="s">
        <v>3065</v>
      </c>
      <c r="C23" s="129" t="s">
        <v>3065</v>
      </c>
      <c r="D23" s="129" t="s">
        <v>3065</v>
      </c>
      <c r="E23" s="129" t="s">
        <v>3065</v>
      </c>
      <c r="F23" s="129" t="s">
        <v>3065</v>
      </c>
      <c r="G23" s="129" t="s">
        <v>3065</v>
      </c>
      <c r="H23" s="129" t="s">
        <v>3065</v>
      </c>
      <c r="I23" s="129" t="s">
        <v>3065</v>
      </c>
      <c r="J23" s="129" t="s">
        <v>3065</v>
      </c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</row>
    <row r="110" spans="1:10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</row>
    <row r="111" spans="1:10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</row>
    <row r="112" spans="1:10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</row>
    <row r="113" spans="1:10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</row>
    <row r="114" spans="1:10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</row>
    <row r="115" spans="1:10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</row>
    <row r="116" spans="1:10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</row>
    <row r="117" spans="1:10" hidden="1">
      <c r="B117" s="3"/>
      <c r="C117" s="3"/>
      <c r="D117" s="3"/>
      <c r="E117" s="3"/>
      <c r="F117" s="3"/>
      <c r="G117" s="3"/>
    </row>
    <row r="118" spans="1:10" hidden="1">
      <c r="B118" s="3"/>
      <c r="C118" s="3"/>
      <c r="D118" s="3"/>
      <c r="E118" s="3"/>
      <c r="F118" s="3"/>
      <c r="G118" s="3"/>
    </row>
    <row r="119" spans="1:10" hidden="1">
      <c r="B119" s="3"/>
      <c r="C119" s="3"/>
      <c r="D119" s="3"/>
      <c r="E119" s="3"/>
      <c r="F119" s="3"/>
      <c r="G119" s="3"/>
    </row>
    <row r="120" spans="1:10" hidden="1">
      <c r="B120" s="3"/>
      <c r="C120" s="3"/>
      <c r="D120" s="3"/>
      <c r="E120" s="3"/>
      <c r="F120" s="3"/>
      <c r="G120" s="3"/>
    </row>
    <row r="121" spans="1:10" hidden="1">
      <c r="B121" s="3"/>
      <c r="C121" s="3"/>
      <c r="D121" s="3"/>
      <c r="E121" s="3"/>
      <c r="F121" s="3"/>
      <c r="G121" s="3"/>
    </row>
    <row r="122" spans="1:10" hidden="1">
      <c r="B122" s="3"/>
      <c r="C122" s="3"/>
      <c r="D122" s="3"/>
      <c r="E122" s="3"/>
      <c r="F122" s="3"/>
      <c r="G122" s="3"/>
    </row>
    <row r="123" spans="1:10" hidden="1">
      <c r="B123" s="3"/>
      <c r="C123" s="3"/>
      <c r="D123" s="3"/>
      <c r="E123" s="3"/>
      <c r="F123" s="3"/>
      <c r="G123" s="3"/>
    </row>
    <row r="124" spans="1:10" hidden="1">
      <c r="B124" s="3"/>
      <c r="C124" s="3"/>
      <c r="D124" s="3"/>
      <c r="E124" s="3"/>
      <c r="F124" s="3"/>
      <c r="G124" s="3"/>
    </row>
    <row r="125" spans="1:10" hidden="1">
      <c r="B125" s="3"/>
      <c r="C125" s="3"/>
      <c r="D125" s="3"/>
      <c r="E125" s="3"/>
      <c r="F125" s="3"/>
      <c r="G125" s="3"/>
    </row>
    <row r="126" spans="1:10" hidden="1">
      <c r="B126" s="3"/>
      <c r="C126" s="3"/>
      <c r="D126" s="3"/>
      <c r="E126" s="3"/>
      <c r="F126" s="3"/>
      <c r="G126" s="3"/>
    </row>
    <row r="127" spans="1:10" hidden="1">
      <c r="B127" s="3"/>
      <c r="C127" s="3"/>
      <c r="D127" s="3"/>
      <c r="E127" s="3"/>
      <c r="F127" s="3"/>
      <c r="G127" s="3"/>
    </row>
    <row r="128" spans="1:10" hidden="1">
      <c r="B128" s="3"/>
      <c r="C128" s="3"/>
      <c r="D128" s="3"/>
      <c r="E128" s="3"/>
      <c r="F128" s="3"/>
      <c r="G128" s="3"/>
    </row>
    <row r="129" spans="2:7" hidden="1">
      <c r="B129" s="3"/>
      <c r="C129" s="3"/>
      <c r="D129" s="3"/>
      <c r="E129" s="3"/>
      <c r="F129" s="3"/>
      <c r="G129" s="3"/>
    </row>
    <row r="130" spans="2:7" hidden="1">
      <c r="B130" s="3"/>
      <c r="C130" s="3"/>
      <c r="D130" s="3"/>
      <c r="E130" s="3"/>
      <c r="F130" s="3"/>
      <c r="G130" s="3"/>
    </row>
    <row r="131" spans="2:7" hidden="1">
      <c r="B131" s="3"/>
      <c r="C131" s="3"/>
      <c r="D131" s="3"/>
      <c r="E131" s="3"/>
      <c r="F131" s="3"/>
      <c r="G131" s="3"/>
    </row>
    <row r="132" spans="2:7" hidden="1">
      <c r="B132" s="3"/>
      <c r="C132" s="3"/>
      <c r="D132" s="3"/>
      <c r="E132" s="3"/>
      <c r="F132" s="3"/>
      <c r="G132" s="3"/>
    </row>
    <row r="133" spans="2:7" hidden="1">
      <c r="B133" s="3"/>
      <c r="C133" s="3"/>
      <c r="D133" s="3"/>
      <c r="E133" s="3"/>
      <c r="F133" s="3"/>
      <c r="G133" s="3"/>
    </row>
    <row r="134" spans="2:7" hidden="1">
      <c r="B134" s="3"/>
      <c r="C134" s="3"/>
      <c r="D134" s="3"/>
      <c r="E134" s="3"/>
      <c r="F134" s="3"/>
      <c r="G134" s="3"/>
    </row>
    <row r="135" spans="2:7" hidden="1">
      <c r="B135" s="3"/>
      <c r="C135" s="3"/>
      <c r="D135" s="3"/>
      <c r="E135" s="3"/>
      <c r="F135" s="3"/>
      <c r="G135" s="3"/>
    </row>
    <row r="136" spans="2:7" hidden="1">
      <c r="B136" s="3"/>
      <c r="C136" s="3"/>
      <c r="D136" s="3"/>
      <c r="E136" s="3"/>
      <c r="F136" s="3"/>
      <c r="G136" s="3"/>
    </row>
    <row r="137" spans="2:7" hidden="1">
      <c r="B137" s="3"/>
      <c r="C137" s="3"/>
      <c r="D137" s="3"/>
      <c r="E137" s="3"/>
      <c r="F137" s="3"/>
      <c r="G137" s="3"/>
    </row>
    <row r="138" spans="2:7" hidden="1">
      <c r="B138" s="3"/>
      <c r="C138" s="3"/>
      <c r="D138" s="3"/>
      <c r="E138" s="3"/>
      <c r="F138" s="3"/>
      <c r="G138" s="3"/>
    </row>
    <row r="139" spans="2:7" hidden="1">
      <c r="B139" s="3"/>
      <c r="C139" s="3"/>
      <c r="D139" s="3"/>
      <c r="E139" s="3"/>
      <c r="F139" s="3"/>
      <c r="G139" s="3"/>
    </row>
    <row r="140" spans="2:7" hidden="1">
      <c r="B140" s="3"/>
      <c r="C140" s="3"/>
      <c r="D140" s="3"/>
      <c r="E140" s="3"/>
      <c r="F140" s="3"/>
      <c r="G140" s="3"/>
    </row>
    <row r="141" spans="2:7" hidden="1">
      <c r="B141" s="3"/>
      <c r="C141" s="3"/>
      <c r="D141" s="3"/>
      <c r="E141" s="3"/>
      <c r="F141" s="3"/>
      <c r="G141" s="3"/>
    </row>
    <row r="142" spans="2:7" hidden="1">
      <c r="B142" s="3"/>
      <c r="C142" s="3"/>
      <c r="D142" s="3"/>
      <c r="E142" s="3"/>
      <c r="F142" s="3"/>
      <c r="G142" s="3"/>
    </row>
    <row r="143" spans="2:7" hidden="1">
      <c r="B143" s="3"/>
      <c r="C143" s="3"/>
      <c r="D143" s="3"/>
      <c r="E143" s="3"/>
      <c r="F143" s="3"/>
      <c r="G143" s="3"/>
    </row>
    <row r="144" spans="2:7" hidden="1">
      <c r="B144" s="3"/>
      <c r="C144" s="3"/>
      <c r="D144" s="3"/>
      <c r="E144" s="3"/>
      <c r="F144" s="3"/>
      <c r="G144" s="3"/>
    </row>
    <row r="145" spans="2:7" hidden="1">
      <c r="B145" s="3"/>
      <c r="C145" s="3"/>
      <c r="D145" s="3"/>
      <c r="E145" s="3"/>
      <c r="F145" s="3"/>
      <c r="G145" s="3"/>
    </row>
    <row r="146" spans="2:7" hidden="1">
      <c r="B146" s="3"/>
      <c r="C146" s="3"/>
      <c r="D146" s="3"/>
      <c r="E146" s="3"/>
      <c r="F146" s="3"/>
      <c r="G146" s="3"/>
    </row>
    <row r="147" spans="2:7" hidden="1">
      <c r="B147" s="3"/>
      <c r="C147" s="3"/>
      <c r="D147" s="3"/>
      <c r="E147" s="3"/>
      <c r="F147" s="3"/>
      <c r="G147" s="3"/>
    </row>
    <row r="148" spans="2:7" hidden="1">
      <c r="B148" s="3"/>
      <c r="C148" s="3"/>
      <c r="D148" s="3"/>
      <c r="E148" s="3"/>
      <c r="F148" s="3"/>
      <c r="G148" s="3"/>
    </row>
    <row r="149" spans="2:7" hidden="1">
      <c r="B149" s="3"/>
      <c r="C149" s="3"/>
      <c r="D149" s="3"/>
      <c r="E149" s="3"/>
      <c r="F149" s="3"/>
      <c r="G149" s="3"/>
    </row>
    <row r="150" spans="2:7" hidden="1">
      <c r="B150" s="3"/>
      <c r="C150" s="3"/>
      <c r="D150" s="3"/>
      <c r="E150" s="3"/>
      <c r="F150" s="3"/>
      <c r="G150" s="3"/>
    </row>
    <row r="151" spans="2:7" hidden="1">
      <c r="B151" s="3"/>
      <c r="C151" s="3"/>
      <c r="D151" s="3"/>
      <c r="E151" s="3"/>
      <c r="F151" s="3"/>
      <c r="G151" s="3"/>
    </row>
    <row r="152" spans="2:7" hidden="1">
      <c r="B152" s="3"/>
      <c r="C152" s="3"/>
      <c r="D152" s="3"/>
      <c r="E152" s="3"/>
      <c r="F152" s="3"/>
      <c r="G152" s="3"/>
    </row>
    <row r="153" spans="2:7" hidden="1">
      <c r="B153" s="3"/>
      <c r="C153" s="3"/>
      <c r="D153" s="3"/>
      <c r="E153" s="3"/>
      <c r="F153" s="3"/>
      <c r="G153" s="3"/>
    </row>
    <row r="154" spans="2:7" hidden="1">
      <c r="B154" s="3"/>
      <c r="C154" s="3"/>
      <c r="D154" s="3"/>
      <c r="E154" s="3"/>
      <c r="F154" s="3"/>
      <c r="G154" s="3"/>
    </row>
    <row r="155" spans="2:7" hidden="1">
      <c r="B155" s="3"/>
      <c r="C155" s="3"/>
      <c r="D155" s="3"/>
      <c r="E155" s="3"/>
      <c r="F155" s="3"/>
      <c r="G155" s="3"/>
    </row>
    <row r="156" spans="2:7" hidden="1">
      <c r="B156" s="3"/>
      <c r="C156" s="3"/>
      <c r="D156" s="3"/>
      <c r="E156" s="3"/>
      <c r="F156" s="3"/>
      <c r="G156" s="3"/>
    </row>
    <row r="157" spans="2:7" hidden="1">
      <c r="B157" s="3"/>
      <c r="C157" s="3"/>
      <c r="D157" s="3"/>
      <c r="E157" s="3"/>
      <c r="F157" s="3"/>
      <c r="G157" s="3"/>
    </row>
    <row r="158" spans="2:7" hidden="1">
      <c r="B158" s="3"/>
      <c r="C158" s="3"/>
      <c r="D158" s="3"/>
      <c r="E158" s="3"/>
      <c r="F158" s="3"/>
      <c r="G158" s="3"/>
    </row>
    <row r="159" spans="2:7" hidden="1">
      <c r="B159" s="3"/>
      <c r="C159" s="3"/>
      <c r="D159" s="3"/>
      <c r="E159" s="3"/>
      <c r="F159" s="3"/>
      <c r="G159" s="3"/>
    </row>
    <row r="160" spans="2:7" hidden="1">
      <c r="B160" s="3"/>
      <c r="C160" s="3"/>
      <c r="D160" s="3"/>
      <c r="E160" s="3"/>
      <c r="F160" s="3"/>
      <c r="G160" s="3"/>
    </row>
    <row r="161" spans="2:7" hidden="1">
      <c r="B161" s="3"/>
      <c r="C161" s="3"/>
      <c r="D161" s="3"/>
      <c r="E161" s="3"/>
      <c r="F161" s="3"/>
      <c r="G161" s="3"/>
    </row>
    <row r="162" spans="2:7" hidden="1">
      <c r="B162" s="3"/>
      <c r="C162" s="3"/>
      <c r="D162" s="3"/>
      <c r="E162" s="3"/>
      <c r="F162" s="3"/>
      <c r="G162" s="3"/>
    </row>
    <row r="163" spans="2:7" hidden="1">
      <c r="B163" s="3"/>
      <c r="C163" s="3"/>
      <c r="D163" s="3"/>
      <c r="E163" s="3"/>
      <c r="F163" s="3"/>
      <c r="G163" s="3"/>
    </row>
    <row r="164" spans="2:7" hidden="1">
      <c r="B164" s="3"/>
      <c r="C164" s="3"/>
      <c r="D164" s="3"/>
      <c r="E164" s="3"/>
      <c r="F164" s="3"/>
      <c r="G164" s="3"/>
    </row>
    <row r="165" spans="2:7" hidden="1">
      <c r="B165" s="3"/>
      <c r="C165" s="3"/>
      <c r="D165" s="3"/>
      <c r="E165" s="3"/>
      <c r="F165" s="3"/>
      <c r="G165" s="3"/>
    </row>
    <row r="166" spans="2:7" hidden="1">
      <c r="B166" s="3"/>
      <c r="C166" s="3"/>
      <c r="D166" s="3"/>
      <c r="E166" s="3"/>
      <c r="F166" s="3"/>
      <c r="G166" s="3"/>
    </row>
    <row r="167" spans="2:7" hidden="1">
      <c r="B167" s="3"/>
      <c r="C167" s="3"/>
      <c r="D167" s="3"/>
      <c r="E167" s="3"/>
      <c r="F167" s="3"/>
      <c r="G167" s="3"/>
    </row>
    <row r="168" spans="2:7" hidden="1">
      <c r="B168" s="3"/>
      <c r="C168" s="3"/>
      <c r="D168" s="3"/>
      <c r="E168" s="3"/>
      <c r="F168" s="3"/>
      <c r="G168" s="3"/>
    </row>
    <row r="169" spans="2:7" hidden="1">
      <c r="B169" s="3"/>
      <c r="C169" s="3"/>
      <c r="D169" s="3"/>
      <c r="E169" s="3"/>
      <c r="F169" s="3"/>
      <c r="G169" s="3"/>
    </row>
    <row r="170" spans="2:7" hidden="1">
      <c r="B170" s="3"/>
      <c r="C170" s="3"/>
      <c r="D170" s="3"/>
      <c r="E170" s="3"/>
      <c r="F170" s="3"/>
      <c r="G170" s="3"/>
    </row>
    <row r="171" spans="2:7" hidden="1">
      <c r="B171" s="3"/>
      <c r="C171" s="3"/>
      <c r="D171" s="3"/>
      <c r="E171" s="3"/>
      <c r="F171" s="3"/>
      <c r="G171" s="3"/>
    </row>
    <row r="172" spans="2:7" hidden="1">
      <c r="B172" s="3"/>
      <c r="C172" s="3"/>
      <c r="D172" s="3"/>
      <c r="E172" s="3"/>
      <c r="F172" s="3"/>
      <c r="G172" s="3"/>
    </row>
    <row r="173" spans="2:7" hidden="1">
      <c r="B173" s="3"/>
      <c r="C173" s="3"/>
      <c r="D173" s="3"/>
      <c r="E173" s="3"/>
      <c r="F173" s="3"/>
      <c r="G173" s="3"/>
    </row>
    <row r="174" spans="2:7" hidden="1">
      <c r="B174" s="3"/>
      <c r="C174" s="3"/>
      <c r="D174" s="3"/>
      <c r="E174" s="3"/>
      <c r="F174" s="3"/>
      <c r="G174" s="3"/>
    </row>
    <row r="175" spans="2:7" hidden="1">
      <c r="B175" s="3"/>
      <c r="C175" s="3"/>
      <c r="D175" s="3"/>
      <c r="E175" s="3"/>
      <c r="F175" s="3"/>
      <c r="G175" s="3"/>
    </row>
    <row r="176" spans="2:7" hidden="1">
      <c r="B176" s="3"/>
      <c r="C176" s="3"/>
      <c r="D176" s="3"/>
      <c r="E176" s="3"/>
      <c r="F176" s="3"/>
      <c r="G176" s="3"/>
    </row>
    <row r="177" spans="2:7" hidden="1">
      <c r="B177" s="3"/>
      <c r="C177" s="3"/>
      <c r="D177" s="3"/>
      <c r="E177" s="3"/>
      <c r="F177" s="3"/>
      <c r="G177" s="3"/>
    </row>
    <row r="178" spans="2:7" hidden="1">
      <c r="B178" s="3"/>
      <c r="C178" s="3"/>
      <c r="D178" s="3"/>
      <c r="E178" s="3"/>
      <c r="F178" s="3"/>
      <c r="G178" s="3"/>
    </row>
    <row r="179" spans="2:7" hidden="1">
      <c r="B179" s="3"/>
      <c r="C179" s="3"/>
      <c r="D179" s="3"/>
      <c r="E179" s="3"/>
      <c r="F179" s="3"/>
      <c r="G179" s="3"/>
    </row>
    <row r="180" spans="2:7" hidden="1">
      <c r="B180" s="3"/>
      <c r="C180" s="3"/>
      <c r="D180" s="3"/>
      <c r="E180" s="3"/>
      <c r="F180" s="3"/>
      <c r="G180" s="3"/>
    </row>
    <row r="181" spans="2:7" hidden="1">
      <c r="B181" s="3"/>
      <c r="C181" s="3"/>
      <c r="D181" s="3"/>
      <c r="E181" s="3"/>
      <c r="F181" s="3"/>
      <c r="G181" s="3"/>
    </row>
    <row r="182" spans="2:7" hidden="1">
      <c r="B182" s="3"/>
      <c r="C182" s="3"/>
      <c r="D182" s="3"/>
      <c r="E182" s="3"/>
      <c r="F182" s="3"/>
      <c r="G182" s="3"/>
    </row>
    <row r="183" spans="2:7" hidden="1">
      <c r="B183" s="3"/>
      <c r="C183" s="3"/>
      <c r="D183" s="3"/>
      <c r="E183" s="3"/>
      <c r="F183" s="3"/>
      <c r="G183" s="3"/>
    </row>
    <row r="184" spans="2:7" hidden="1">
      <c r="B184" s="3"/>
      <c r="C184" s="3"/>
      <c r="D184" s="3"/>
      <c r="E184" s="3"/>
      <c r="F184" s="3"/>
      <c r="G184" s="3"/>
    </row>
    <row r="185" spans="2:7" hidden="1">
      <c r="B185" s="3"/>
      <c r="C185" s="3"/>
      <c r="D185" s="3"/>
      <c r="E185" s="3"/>
      <c r="F185" s="3"/>
      <c r="G185" s="3"/>
    </row>
    <row r="186" spans="2:7" hidden="1">
      <c r="B186" s="3"/>
      <c r="C186" s="3"/>
      <c r="D186" s="3"/>
      <c r="E186" s="3"/>
      <c r="F186" s="3"/>
      <c r="G186" s="3"/>
    </row>
    <row r="187" spans="2:7" hidden="1">
      <c r="B187" s="3"/>
      <c r="C187" s="3"/>
      <c r="D187" s="3"/>
      <c r="E187" s="3"/>
      <c r="F187" s="3"/>
      <c r="G187" s="3"/>
    </row>
    <row r="188" spans="2:7" hidden="1">
      <c r="B188" s="3"/>
      <c r="C188" s="3"/>
      <c r="D188" s="3"/>
      <c r="E188" s="3"/>
      <c r="F188" s="3"/>
      <c r="G188" s="3"/>
    </row>
    <row r="189" spans="2:7" hidden="1">
      <c r="B189" s="3"/>
      <c r="C189" s="3"/>
      <c r="D189" s="3"/>
      <c r="E189" s="3"/>
      <c r="F189" s="3"/>
      <c r="G189" s="3"/>
    </row>
    <row r="190" spans="2:7" hidden="1">
      <c r="B190" s="3"/>
      <c r="C190" s="3"/>
      <c r="D190" s="3"/>
      <c r="E190" s="3"/>
      <c r="F190" s="3"/>
      <c r="G190" s="3"/>
    </row>
    <row r="191" spans="2:7" hidden="1">
      <c r="B191" s="3"/>
      <c r="C191" s="3"/>
      <c r="D191" s="3"/>
      <c r="E191" s="3"/>
      <c r="F191" s="3"/>
      <c r="G191" s="3"/>
    </row>
    <row r="192" spans="2:7" hidden="1">
      <c r="B192" s="3"/>
      <c r="C192" s="3"/>
      <c r="D192" s="3"/>
      <c r="E192" s="3"/>
      <c r="F192" s="3"/>
      <c r="G192" s="3"/>
    </row>
    <row r="193" spans="2:7" hidden="1">
      <c r="B193" s="3"/>
      <c r="C193" s="3"/>
      <c r="D193" s="3"/>
      <c r="E193" s="3"/>
      <c r="F193" s="3"/>
      <c r="G193" s="3"/>
    </row>
    <row r="194" spans="2:7" hidden="1">
      <c r="B194" s="3"/>
      <c r="C194" s="3"/>
      <c r="D194" s="3"/>
      <c r="E194" s="3"/>
      <c r="F194" s="3"/>
      <c r="G194" s="3"/>
    </row>
    <row r="195" spans="2:7" hidden="1">
      <c r="B195" s="3"/>
      <c r="C195" s="3"/>
      <c r="D195" s="3"/>
      <c r="E195" s="3"/>
      <c r="F195" s="3"/>
      <c r="G195" s="3"/>
    </row>
    <row r="196" spans="2:7" hidden="1">
      <c r="B196" s="3"/>
      <c r="C196" s="3"/>
      <c r="D196" s="3"/>
      <c r="E196" s="3"/>
      <c r="F196" s="3"/>
      <c r="G196" s="3"/>
    </row>
    <row r="197" spans="2:7" hidden="1">
      <c r="B197" s="3"/>
      <c r="C197" s="3"/>
      <c r="D197" s="3"/>
      <c r="E197" s="3"/>
      <c r="F197" s="3"/>
      <c r="G197" s="3"/>
    </row>
    <row r="198" spans="2:7" hidden="1">
      <c r="B198" s="3"/>
      <c r="C198" s="3"/>
      <c r="D198" s="3"/>
      <c r="E198" s="3"/>
      <c r="F198" s="3"/>
      <c r="G198" s="3"/>
    </row>
    <row r="199" spans="2:7" hidden="1">
      <c r="B199" s="3"/>
      <c r="C199" s="3"/>
      <c r="D199" s="3"/>
      <c r="E199" s="3"/>
      <c r="F199" s="3"/>
      <c r="G199" s="3"/>
    </row>
    <row r="200" spans="2:7" hidden="1">
      <c r="B200" s="3"/>
      <c r="C200" s="3"/>
      <c r="D200" s="3"/>
      <c r="E200" s="3"/>
      <c r="F200" s="3"/>
      <c r="G200" s="3"/>
    </row>
    <row r="201" spans="2:7" hidden="1">
      <c r="B201" s="3"/>
      <c r="C201" s="3"/>
      <c r="D201" s="3"/>
      <c r="E201" s="3"/>
      <c r="F201" s="3"/>
      <c r="G201" s="3"/>
    </row>
    <row r="202" spans="2:7" hidden="1">
      <c r="B202" s="3"/>
      <c r="C202" s="3"/>
      <c r="D202" s="3"/>
      <c r="E202" s="3"/>
      <c r="F202" s="3"/>
      <c r="G202" s="3"/>
    </row>
    <row r="203" spans="2:7" hidden="1">
      <c r="B203" s="3"/>
      <c r="C203" s="3"/>
      <c r="D203" s="3"/>
      <c r="E203" s="3"/>
      <c r="F203" s="3"/>
      <c r="G203" s="3"/>
    </row>
    <row r="204" spans="2:7" hidden="1">
      <c r="B204" s="3"/>
      <c r="C204" s="3"/>
      <c r="D204" s="3"/>
      <c r="E204" s="3"/>
      <c r="F204" s="3"/>
      <c r="G204" s="3"/>
    </row>
    <row r="205" spans="2:7" hidden="1">
      <c r="B205" s="3"/>
      <c r="C205" s="3"/>
      <c r="D205" s="3"/>
      <c r="E205" s="3"/>
      <c r="F205" s="3"/>
      <c r="G205" s="3"/>
    </row>
    <row r="206" spans="2:7" hidden="1">
      <c r="B206" s="3"/>
      <c r="C206" s="3"/>
      <c r="D206" s="3"/>
      <c r="E206" s="3"/>
      <c r="F206" s="3"/>
      <c r="G206" s="3"/>
    </row>
    <row r="207" spans="2:7" hidden="1">
      <c r="B207" s="3"/>
      <c r="C207" s="3"/>
      <c r="D207" s="3"/>
      <c r="E207" s="3"/>
      <c r="F207" s="3"/>
      <c r="G207" s="3"/>
    </row>
    <row r="208" spans="2:7" hidden="1">
      <c r="B208" s="3"/>
      <c r="C208" s="3"/>
      <c r="D208" s="3"/>
      <c r="E208" s="3"/>
      <c r="F208" s="3"/>
      <c r="G208" s="3"/>
    </row>
    <row r="209" spans="2:7" hidden="1">
      <c r="B209" s="3"/>
      <c r="C209" s="3"/>
      <c r="D209" s="3"/>
      <c r="E209" s="3"/>
      <c r="F209" s="3"/>
      <c r="G209" s="3"/>
    </row>
    <row r="210" spans="2:7" hidden="1">
      <c r="B210" s="3"/>
      <c r="C210" s="3"/>
      <c r="D210" s="3"/>
      <c r="E210" s="3"/>
      <c r="F210" s="3"/>
      <c r="G210" s="3"/>
    </row>
    <row r="211" spans="2:7" hidden="1">
      <c r="B211" s="3"/>
      <c r="C211" s="3"/>
      <c r="D211" s="3"/>
      <c r="E211" s="3"/>
      <c r="F211" s="3"/>
      <c r="G211" s="3"/>
    </row>
    <row r="212" spans="2:7" hidden="1">
      <c r="B212" s="3"/>
      <c r="C212" s="3"/>
      <c r="D212" s="3"/>
      <c r="E212" s="3"/>
      <c r="F212" s="3"/>
      <c r="G212" s="3"/>
    </row>
    <row r="213" spans="2:7" hidden="1">
      <c r="B213" s="3"/>
      <c r="C213" s="3"/>
      <c r="D213" s="3"/>
      <c r="E213" s="3"/>
      <c r="F213" s="3"/>
      <c r="G213" s="3"/>
    </row>
    <row r="214" spans="2:7" hidden="1">
      <c r="B214" s="3"/>
      <c r="C214" s="3"/>
      <c r="D214" s="3"/>
      <c r="E214" s="3"/>
      <c r="F214" s="3"/>
      <c r="G214" s="3"/>
    </row>
    <row r="215" spans="2:7" hidden="1">
      <c r="B215" s="3"/>
      <c r="C215" s="3"/>
      <c r="D215" s="3"/>
      <c r="E215" s="3"/>
      <c r="F215" s="3"/>
      <c r="G215" s="3"/>
    </row>
    <row r="216" spans="2:7" hidden="1">
      <c r="B216" s="3"/>
      <c r="C216" s="3"/>
      <c r="D216" s="3"/>
      <c r="E216" s="3"/>
      <c r="F216" s="3"/>
      <c r="G216" s="3"/>
    </row>
    <row r="217" spans="2:7" hidden="1">
      <c r="B217" s="3"/>
      <c r="C217" s="3"/>
      <c r="D217" s="3"/>
      <c r="E217" s="3"/>
      <c r="F217" s="3"/>
      <c r="G217" s="3"/>
    </row>
    <row r="218" spans="2:7" hidden="1">
      <c r="B218" s="3"/>
      <c r="C218" s="3"/>
      <c r="D218" s="3"/>
      <c r="E218" s="3"/>
      <c r="F218" s="3"/>
      <c r="G218" s="3"/>
    </row>
    <row r="219" spans="2:7" hidden="1">
      <c r="B219" s="3"/>
      <c r="C219" s="3"/>
      <c r="D219" s="3"/>
      <c r="E219" s="3"/>
      <c r="F219" s="3"/>
      <c r="G219" s="3"/>
    </row>
    <row r="220" spans="2:7" hidden="1">
      <c r="B220" s="3"/>
      <c r="C220" s="3"/>
      <c r="D220" s="3"/>
      <c r="E220" s="3"/>
      <c r="F220" s="3"/>
      <c r="G220" s="3"/>
    </row>
    <row r="221" spans="2:7" hidden="1">
      <c r="B221" s="3"/>
      <c r="C221" s="3"/>
      <c r="D221" s="3"/>
      <c r="E221" s="3"/>
      <c r="F221" s="3"/>
      <c r="G221" s="3"/>
    </row>
    <row r="222" spans="2:7" hidden="1">
      <c r="B222" s="3"/>
      <c r="C222" s="3"/>
      <c r="D222" s="3"/>
      <c r="E222" s="3"/>
      <c r="F222" s="3"/>
      <c r="G222" s="3"/>
    </row>
    <row r="223" spans="2:7" hidden="1">
      <c r="B223" s="3"/>
      <c r="C223" s="3"/>
      <c r="D223" s="3"/>
      <c r="E223" s="3"/>
      <c r="F223" s="3"/>
      <c r="G223" s="3"/>
    </row>
    <row r="224" spans="2:7" hidden="1">
      <c r="B224" s="3"/>
      <c r="C224" s="3"/>
      <c r="D224" s="3"/>
      <c r="E224" s="3"/>
      <c r="F224" s="3"/>
      <c r="G224" s="3"/>
    </row>
    <row r="225" spans="2:7" hidden="1">
      <c r="B225" s="3"/>
      <c r="C225" s="3"/>
      <c r="D225" s="3"/>
      <c r="E225" s="3"/>
      <c r="F225" s="3"/>
      <c r="G225" s="3"/>
    </row>
    <row r="226" spans="2:7" hidden="1">
      <c r="B226" s="3"/>
      <c r="C226" s="3"/>
      <c r="D226" s="3"/>
      <c r="E226" s="3"/>
      <c r="F226" s="3"/>
      <c r="G226" s="3"/>
    </row>
    <row r="227" spans="2:7" hidden="1">
      <c r="B227" s="3"/>
      <c r="C227" s="3"/>
      <c r="D227" s="3"/>
      <c r="E227" s="3"/>
      <c r="F227" s="3"/>
      <c r="G227" s="3"/>
    </row>
    <row r="228" spans="2:7" hidden="1">
      <c r="B228" s="3"/>
      <c r="C228" s="3"/>
      <c r="D228" s="3"/>
      <c r="E228" s="3"/>
      <c r="F228" s="3"/>
      <c r="G228" s="3"/>
    </row>
    <row r="229" spans="2:7" hidden="1">
      <c r="B229" s="3"/>
      <c r="C229" s="3"/>
      <c r="D229" s="3"/>
      <c r="E229" s="3"/>
      <c r="F229" s="3"/>
      <c r="G229" s="3"/>
    </row>
    <row r="230" spans="2:7" hidden="1">
      <c r="B230" s="3"/>
      <c r="C230" s="3"/>
      <c r="D230" s="3"/>
      <c r="E230" s="3"/>
      <c r="F230" s="3"/>
      <c r="G230" s="3"/>
    </row>
    <row r="231" spans="2:7" hidden="1">
      <c r="B231" s="3"/>
      <c r="C231" s="3"/>
      <c r="D231" s="3"/>
      <c r="E231" s="3"/>
      <c r="F231" s="3"/>
      <c r="G231" s="3"/>
    </row>
    <row r="232" spans="2:7" hidden="1">
      <c r="B232" s="3"/>
      <c r="C232" s="3"/>
      <c r="D232" s="3"/>
      <c r="E232" s="3"/>
      <c r="F232" s="3"/>
      <c r="G232" s="3"/>
    </row>
    <row r="233" spans="2:7" hidden="1">
      <c r="B233" s="3"/>
      <c r="C233" s="3"/>
      <c r="D233" s="3"/>
      <c r="E233" s="3"/>
      <c r="F233" s="3"/>
      <c r="G233" s="3"/>
    </row>
    <row r="234" spans="2:7" hidden="1">
      <c r="B234" s="3"/>
      <c r="C234" s="3"/>
      <c r="D234" s="3"/>
      <c r="E234" s="3"/>
      <c r="F234" s="3"/>
      <c r="G234" s="3"/>
    </row>
    <row r="235" spans="2:7" hidden="1">
      <c r="B235" s="3"/>
      <c r="C235" s="3"/>
      <c r="D235" s="3"/>
      <c r="E235" s="3"/>
      <c r="F235" s="3"/>
      <c r="G235" s="3"/>
    </row>
    <row r="236" spans="2:7" hidden="1">
      <c r="B236" s="3"/>
      <c r="C236" s="3"/>
      <c r="D236" s="3"/>
      <c r="E236" s="3"/>
      <c r="F236" s="3"/>
      <c r="G236" s="3"/>
    </row>
    <row r="237" spans="2:7" hidden="1">
      <c r="B237" s="3"/>
      <c r="C237" s="3"/>
      <c r="D237" s="3"/>
      <c r="E237" s="3"/>
      <c r="F237" s="3"/>
      <c r="G237" s="3"/>
    </row>
    <row r="238" spans="2:7" hidden="1">
      <c r="B238" s="3"/>
      <c r="C238" s="3"/>
      <c r="D238" s="3"/>
      <c r="E238" s="3"/>
      <c r="F238" s="3"/>
      <c r="G238" s="3"/>
    </row>
    <row r="239" spans="2:7" hidden="1">
      <c r="B239" s="3"/>
      <c r="C239" s="3"/>
      <c r="D239" s="3"/>
      <c r="E239" s="3"/>
      <c r="F239" s="3"/>
      <c r="G239" s="3"/>
    </row>
    <row r="240" spans="2:7" hidden="1">
      <c r="B240" s="3"/>
      <c r="C240" s="3"/>
      <c r="D240" s="3"/>
      <c r="E240" s="3"/>
      <c r="F240" s="3"/>
      <c r="G240" s="3"/>
    </row>
    <row r="241" spans="2:7" hidden="1">
      <c r="B241" s="3"/>
      <c r="C241" s="3"/>
      <c r="D241" s="3"/>
      <c r="E241" s="3"/>
      <c r="F241" s="3"/>
      <c r="G241" s="3"/>
    </row>
    <row r="242" spans="2:7" hidden="1">
      <c r="B242" s="3"/>
      <c r="C242" s="3"/>
      <c r="D242" s="3"/>
      <c r="E242" s="3"/>
      <c r="F242" s="3"/>
      <c r="G242" s="3"/>
    </row>
    <row r="243" spans="2:7" hidden="1">
      <c r="B243" s="3"/>
      <c r="C243" s="3"/>
      <c r="D243" s="3"/>
      <c r="E243" s="3"/>
      <c r="F243" s="3"/>
      <c r="G243" s="3"/>
    </row>
    <row r="244" spans="2:7" hidden="1">
      <c r="B244" s="3"/>
      <c r="C244" s="3"/>
      <c r="D244" s="3"/>
      <c r="E244" s="3"/>
      <c r="F244" s="3"/>
      <c r="G244" s="3"/>
    </row>
    <row r="245" spans="2:7" hidden="1">
      <c r="B245" s="3"/>
      <c r="C245" s="3"/>
      <c r="D245" s="3"/>
      <c r="E245" s="3"/>
      <c r="F245" s="3"/>
      <c r="G245" s="3"/>
    </row>
    <row r="246" spans="2:7" hidden="1">
      <c r="B246" s="3"/>
      <c r="C246" s="3"/>
      <c r="D246" s="3"/>
      <c r="E246" s="3"/>
      <c r="F246" s="3"/>
      <c r="G246" s="3"/>
    </row>
    <row r="247" spans="2:7" hidden="1">
      <c r="B247" s="3"/>
      <c r="C247" s="3"/>
      <c r="D247" s="3"/>
      <c r="E247" s="3"/>
      <c r="F247" s="3"/>
      <c r="G247" s="3"/>
    </row>
    <row r="248" spans="2:7" hidden="1">
      <c r="B248" s="3"/>
      <c r="C248" s="3"/>
      <c r="D248" s="3"/>
      <c r="E248" s="3"/>
      <c r="F248" s="3"/>
      <c r="G248" s="3"/>
    </row>
    <row r="249" spans="2:7" hidden="1">
      <c r="B249" s="3"/>
      <c r="C249" s="3"/>
      <c r="D249" s="3"/>
      <c r="E249" s="3"/>
      <c r="F249" s="3"/>
      <c r="G249" s="3"/>
    </row>
    <row r="250" spans="2:7" hidden="1">
      <c r="B250" s="3"/>
      <c r="C250" s="3"/>
      <c r="D250" s="3"/>
      <c r="E250" s="3"/>
      <c r="F250" s="3"/>
      <c r="G250" s="3"/>
    </row>
    <row r="251" spans="2:7" hidden="1">
      <c r="B251" s="3"/>
      <c r="C251" s="3"/>
      <c r="D251" s="3"/>
      <c r="E251" s="3"/>
      <c r="F251" s="3"/>
      <c r="G251" s="3"/>
    </row>
    <row r="252" spans="2:7" hidden="1">
      <c r="B252" s="3"/>
      <c r="C252" s="3"/>
      <c r="D252" s="3"/>
      <c r="E252" s="3"/>
      <c r="F252" s="3"/>
      <c r="G252" s="3"/>
    </row>
    <row r="253" spans="2:7" hidden="1">
      <c r="B253" s="3"/>
      <c r="C253" s="3"/>
      <c r="D253" s="3"/>
      <c r="E253" s="3"/>
      <c r="F253" s="3"/>
      <c r="G253" s="3"/>
    </row>
    <row r="254" spans="2:7" hidden="1">
      <c r="B254" s="3"/>
      <c r="C254" s="3"/>
      <c r="D254" s="3"/>
      <c r="E254" s="3"/>
      <c r="F254" s="3"/>
      <c r="G254" s="3"/>
    </row>
    <row r="255" spans="2:7" hidden="1">
      <c r="B255" s="3"/>
      <c r="C255" s="3"/>
      <c r="D255" s="3"/>
      <c r="E255" s="3"/>
      <c r="F255" s="3"/>
      <c r="G255" s="3"/>
    </row>
    <row r="256" spans="2:7" hidden="1">
      <c r="B256" s="3"/>
      <c r="C256" s="3"/>
      <c r="D256" s="3"/>
      <c r="E256" s="3"/>
      <c r="F256" s="3"/>
      <c r="G256" s="3"/>
    </row>
    <row r="257" spans="2:7" hidden="1">
      <c r="B257" s="3"/>
      <c r="C257" s="3"/>
      <c r="D257" s="3"/>
      <c r="E257" s="3"/>
      <c r="F257" s="3"/>
      <c r="G257" s="3"/>
    </row>
    <row r="258" spans="2:7" hidden="1">
      <c r="B258" s="3"/>
      <c r="C258" s="3"/>
      <c r="D258" s="3"/>
      <c r="E258" s="3"/>
      <c r="F258" s="3"/>
      <c r="G258" s="3"/>
    </row>
    <row r="259" spans="2:7" hidden="1">
      <c r="B259" s="3"/>
      <c r="C259" s="3"/>
      <c r="D259" s="3"/>
      <c r="E259" s="3"/>
      <c r="F259" s="3"/>
      <c r="G259" s="3"/>
    </row>
    <row r="260" spans="2:7" hidden="1">
      <c r="B260" s="3"/>
      <c r="C260" s="3"/>
      <c r="D260" s="3"/>
      <c r="E260" s="3"/>
      <c r="F260" s="3"/>
      <c r="G260" s="3"/>
    </row>
    <row r="261" spans="2:7" hidden="1">
      <c r="B261" s="3"/>
      <c r="C261" s="3"/>
      <c r="D261" s="3"/>
      <c r="E261" s="3"/>
      <c r="F261" s="3"/>
      <c r="G261" s="3"/>
    </row>
    <row r="262" spans="2:7" hidden="1">
      <c r="B262" s="3"/>
      <c r="C262" s="3"/>
      <c r="D262" s="3"/>
      <c r="E262" s="3"/>
      <c r="F262" s="3"/>
      <c r="G262" s="3"/>
    </row>
    <row r="263" spans="2:7" hidden="1">
      <c r="B263" s="3"/>
      <c r="C263" s="3"/>
      <c r="D263" s="3"/>
      <c r="E263" s="3"/>
      <c r="F263" s="3"/>
      <c r="G263" s="3"/>
    </row>
    <row r="264" spans="2:7" hidden="1">
      <c r="B264" s="3"/>
      <c r="C264" s="3"/>
      <c r="D264" s="3"/>
      <c r="E264" s="3"/>
      <c r="F264" s="3"/>
      <c r="G264" s="3"/>
    </row>
    <row r="265" spans="2:7" hidden="1">
      <c r="B265" s="3"/>
      <c r="C265" s="3"/>
      <c r="D265" s="3"/>
      <c r="E265" s="3"/>
      <c r="F265" s="3"/>
      <c r="G265" s="3"/>
    </row>
    <row r="266" spans="2:7" hidden="1">
      <c r="B266" s="3"/>
      <c r="C266" s="3"/>
      <c r="D266" s="3"/>
      <c r="E266" s="3"/>
      <c r="F266" s="3"/>
      <c r="G266" s="3"/>
    </row>
    <row r="267" spans="2:7" hidden="1">
      <c r="B267" s="3"/>
      <c r="C267" s="3"/>
      <c r="D267" s="3"/>
      <c r="E267" s="3"/>
      <c r="F267" s="3"/>
      <c r="G267" s="3"/>
    </row>
    <row r="268" spans="2:7" hidden="1">
      <c r="B268" s="3"/>
      <c r="C268" s="3"/>
      <c r="D268" s="3"/>
      <c r="E268" s="3"/>
      <c r="F268" s="3"/>
      <c r="G268" s="3"/>
    </row>
    <row r="269" spans="2:7" hidden="1">
      <c r="B269" s="3"/>
      <c r="C269" s="3"/>
      <c r="D269" s="3"/>
      <c r="E269" s="3"/>
      <c r="F269" s="3"/>
      <c r="G269" s="3"/>
    </row>
    <row r="270" spans="2:7" hidden="1">
      <c r="B270" s="3"/>
      <c r="C270" s="3"/>
      <c r="D270" s="3"/>
      <c r="E270" s="3"/>
      <c r="F270" s="3"/>
      <c r="G270" s="3"/>
    </row>
    <row r="271" spans="2:7" hidden="1">
      <c r="B271" s="3"/>
      <c r="C271" s="3"/>
      <c r="D271" s="3"/>
      <c r="E271" s="3"/>
      <c r="F271" s="3"/>
      <c r="G271" s="3"/>
    </row>
    <row r="272" spans="2:7" hidden="1">
      <c r="B272" s="3"/>
      <c r="C272" s="3"/>
      <c r="D272" s="3"/>
      <c r="E272" s="3"/>
      <c r="F272" s="3"/>
      <c r="G272" s="3"/>
    </row>
    <row r="273" spans="2:7" hidden="1">
      <c r="B273" s="3"/>
      <c r="C273" s="3"/>
      <c r="D273" s="3"/>
      <c r="E273" s="3"/>
      <c r="F273" s="3"/>
      <c r="G273" s="3"/>
    </row>
    <row r="274" spans="2:7" hidden="1">
      <c r="B274" s="3"/>
      <c r="C274" s="3"/>
      <c r="D274" s="3"/>
      <c r="E274" s="3"/>
      <c r="F274" s="3"/>
      <c r="G274" s="3"/>
    </row>
    <row r="275" spans="2:7" hidden="1">
      <c r="B275" s="3"/>
      <c r="C275" s="3"/>
      <c r="D275" s="3"/>
      <c r="E275" s="3"/>
      <c r="F275" s="3"/>
      <c r="G275" s="3"/>
    </row>
    <row r="276" spans="2:7" hidden="1">
      <c r="B276" s="3"/>
      <c r="C276" s="3"/>
      <c r="D276" s="3"/>
      <c r="E276" s="3"/>
      <c r="F276" s="3"/>
      <c r="G276" s="3"/>
    </row>
    <row r="277" spans="2:7" hidden="1">
      <c r="B277" s="3"/>
      <c r="C277" s="3"/>
      <c r="D277" s="3"/>
      <c r="E277" s="3"/>
      <c r="F277" s="3"/>
      <c r="G277" s="3"/>
    </row>
    <row r="278" spans="2:7" hidden="1">
      <c r="B278" s="3"/>
      <c r="C278" s="3"/>
      <c r="D278" s="3"/>
      <c r="E278" s="3"/>
      <c r="F278" s="3"/>
      <c r="G278" s="3"/>
    </row>
    <row r="279" spans="2:7" hidden="1">
      <c r="B279" s="3"/>
      <c r="C279" s="3"/>
      <c r="D279" s="3"/>
      <c r="E279" s="3"/>
      <c r="F279" s="3"/>
      <c r="G279" s="3"/>
    </row>
    <row r="280" spans="2:7" hidden="1">
      <c r="B280" s="3"/>
      <c r="C280" s="3"/>
      <c r="D280" s="3"/>
      <c r="E280" s="3"/>
      <c r="F280" s="3"/>
      <c r="G280" s="3"/>
    </row>
    <row r="281" spans="2:7" hidden="1">
      <c r="B281" s="3"/>
      <c r="C281" s="3"/>
      <c r="D281" s="3"/>
      <c r="E281" s="3"/>
      <c r="F281" s="3"/>
      <c r="G281" s="3"/>
    </row>
    <row r="282" spans="2:7" hidden="1">
      <c r="B282" s="3"/>
      <c r="C282" s="3"/>
      <c r="D282" s="3"/>
      <c r="E282" s="3"/>
      <c r="F282" s="3"/>
      <c r="G282" s="3"/>
    </row>
    <row r="283" spans="2:7" hidden="1">
      <c r="B283" s="3"/>
      <c r="C283" s="3"/>
      <c r="D283" s="3"/>
      <c r="E283" s="3"/>
      <c r="F283" s="3"/>
      <c r="G283" s="3"/>
    </row>
    <row r="284" spans="2:7" hidden="1">
      <c r="B284" s="3"/>
      <c r="C284" s="3"/>
      <c r="D284" s="3"/>
      <c r="E284" s="3"/>
      <c r="F284" s="3"/>
      <c r="G284" s="3"/>
    </row>
    <row r="285" spans="2:7" hidden="1">
      <c r="B285" s="3"/>
      <c r="C285" s="3"/>
      <c r="D285" s="3"/>
      <c r="E285" s="3"/>
      <c r="F285" s="3"/>
      <c r="G285" s="3"/>
    </row>
    <row r="286" spans="2:7" hidden="1">
      <c r="B286" s="3"/>
      <c r="C286" s="3"/>
      <c r="D286" s="3"/>
      <c r="E286" s="3"/>
      <c r="F286" s="3"/>
      <c r="G286" s="3"/>
    </row>
    <row r="287" spans="2:7" hidden="1">
      <c r="B287" s="3"/>
      <c r="C287" s="3"/>
      <c r="D287" s="3"/>
      <c r="E287" s="3"/>
      <c r="F287" s="3"/>
      <c r="G287" s="3"/>
    </row>
    <row r="288" spans="2:7" hidden="1">
      <c r="B288" s="3"/>
      <c r="C288" s="3"/>
      <c r="D288" s="3"/>
      <c r="E288" s="3"/>
      <c r="F288" s="3"/>
      <c r="G288" s="3"/>
    </row>
    <row r="289" spans="2:7" hidden="1">
      <c r="B289" s="3"/>
      <c r="C289" s="3"/>
      <c r="D289" s="3"/>
      <c r="E289" s="3"/>
      <c r="F289" s="3"/>
      <c r="G289" s="3"/>
    </row>
    <row r="290" spans="2:7" hidden="1">
      <c r="B290" s="3"/>
      <c r="C290" s="3"/>
      <c r="D290" s="3"/>
      <c r="E290" s="3"/>
      <c r="F290" s="3"/>
      <c r="G290" s="3"/>
    </row>
    <row r="291" spans="2:7" hidden="1">
      <c r="B291" s="3"/>
      <c r="C291" s="3"/>
      <c r="D291" s="3"/>
      <c r="E291" s="3"/>
      <c r="F291" s="3"/>
      <c r="G291" s="3"/>
    </row>
    <row r="292" spans="2:7" hidden="1">
      <c r="B292" s="3"/>
      <c r="C292" s="3"/>
      <c r="D292" s="3"/>
      <c r="E292" s="3"/>
      <c r="F292" s="3"/>
      <c r="G292" s="3"/>
    </row>
    <row r="293" spans="2:7" hidden="1">
      <c r="B293" s="3"/>
      <c r="C293" s="3"/>
      <c r="D293" s="3"/>
      <c r="E293" s="3"/>
      <c r="F293" s="3"/>
      <c r="G293" s="3"/>
    </row>
    <row r="294" spans="2:7" hidden="1">
      <c r="B294" s="3"/>
      <c r="C294" s="3"/>
      <c r="D294" s="3"/>
      <c r="E294" s="3"/>
      <c r="F294" s="3"/>
      <c r="G294" s="3"/>
    </row>
    <row r="295" spans="2:7" hidden="1">
      <c r="B295" s="3"/>
      <c r="C295" s="3"/>
      <c r="D295" s="3"/>
      <c r="E295" s="3"/>
      <c r="F295" s="3"/>
      <c r="G295" s="3"/>
    </row>
    <row r="296" spans="2:7" hidden="1">
      <c r="B296" s="3"/>
      <c r="C296" s="3"/>
      <c r="D296" s="3"/>
      <c r="E296" s="3"/>
      <c r="F296" s="3"/>
      <c r="G296" s="3"/>
    </row>
    <row r="297" spans="2:7" hidden="1">
      <c r="B297" s="3"/>
      <c r="C297" s="3"/>
      <c r="D297" s="3"/>
      <c r="E297" s="3"/>
      <c r="F297" s="3"/>
      <c r="G297" s="3"/>
    </row>
    <row r="298" spans="2:7" hidden="1">
      <c r="B298" s="3"/>
      <c r="C298" s="3"/>
      <c r="D298" s="3"/>
      <c r="E298" s="3"/>
      <c r="F298" s="3"/>
      <c r="G298" s="3"/>
    </row>
    <row r="299" spans="2:7" hidden="1">
      <c r="B299" s="3"/>
      <c r="C299" s="3"/>
      <c r="D299" s="3"/>
      <c r="E299" s="3"/>
      <c r="F299" s="3"/>
      <c r="G299" s="3"/>
    </row>
    <row r="300" spans="2:7" hidden="1">
      <c r="B300" s="3"/>
      <c r="C300" s="3"/>
      <c r="D300" s="3"/>
      <c r="E300" s="3"/>
      <c r="F300" s="3"/>
      <c r="G300" s="3"/>
    </row>
    <row r="301" spans="2:7" hidden="1">
      <c r="B301" s="3"/>
      <c r="C301" s="3"/>
      <c r="D301" s="3"/>
      <c r="E301" s="3"/>
      <c r="F301" s="3"/>
      <c r="G301" s="3"/>
    </row>
    <row r="302" spans="2:7" hidden="1">
      <c r="B302" s="3"/>
      <c r="C302" s="3"/>
      <c r="D302" s="3"/>
      <c r="E302" s="3"/>
      <c r="F302" s="3"/>
      <c r="G302" s="3"/>
    </row>
    <row r="303" spans="2:7" hidden="1">
      <c r="B303" s="3"/>
      <c r="C303" s="3"/>
      <c r="D303" s="3"/>
      <c r="E303" s="3"/>
      <c r="F303" s="3"/>
      <c r="G303" s="3"/>
    </row>
    <row r="304" spans="2:7" hidden="1">
      <c r="B304" s="3"/>
      <c r="C304" s="3"/>
      <c r="D304" s="3"/>
      <c r="E304" s="3"/>
      <c r="F304" s="3"/>
      <c r="G304" s="3"/>
    </row>
    <row r="305" spans="2:7" hidden="1">
      <c r="B305" s="3"/>
      <c r="C305" s="3"/>
      <c r="D305" s="3"/>
      <c r="E305" s="3"/>
      <c r="F305" s="3"/>
      <c r="G305" s="3"/>
    </row>
    <row r="306" spans="2:7" hidden="1">
      <c r="B306" s="3"/>
      <c r="C306" s="3"/>
      <c r="D306" s="3"/>
      <c r="E306" s="3"/>
      <c r="F306" s="3"/>
      <c r="G306" s="3"/>
    </row>
    <row r="307" spans="2:7" hidden="1">
      <c r="B307" s="3"/>
      <c r="C307" s="3"/>
      <c r="D307" s="3"/>
      <c r="E307" s="3"/>
      <c r="F307" s="3"/>
      <c r="G307" s="3"/>
    </row>
    <row r="308" spans="2:7" hidden="1">
      <c r="B308" s="3"/>
      <c r="C308" s="3"/>
      <c r="D308" s="3"/>
      <c r="E308" s="3"/>
      <c r="F308" s="3"/>
      <c r="G308" s="3"/>
    </row>
    <row r="309" spans="2:7" hidden="1">
      <c r="B309" s="3"/>
      <c r="C309" s="3"/>
      <c r="D309" s="3"/>
      <c r="E309" s="3"/>
      <c r="F309" s="3"/>
      <c r="G309" s="3"/>
    </row>
    <row r="310" spans="2:7" hidden="1">
      <c r="B310" s="3"/>
      <c r="C310" s="3"/>
      <c r="D310" s="3"/>
      <c r="E310" s="3"/>
      <c r="F310" s="3"/>
      <c r="G310" s="3"/>
    </row>
    <row r="311" spans="2:7" hidden="1">
      <c r="B311" s="3"/>
      <c r="C311" s="3"/>
      <c r="D311" s="3"/>
      <c r="E311" s="3"/>
      <c r="F311" s="3"/>
      <c r="G311" s="3"/>
    </row>
    <row r="312" spans="2:7" hidden="1">
      <c r="B312" s="3"/>
      <c r="C312" s="3"/>
      <c r="D312" s="3"/>
      <c r="E312" s="3"/>
      <c r="F312" s="3"/>
      <c r="G312" s="3"/>
    </row>
    <row r="313" spans="2:7" hidden="1">
      <c r="B313" s="3"/>
      <c r="C313" s="3"/>
      <c r="D313" s="3"/>
      <c r="E313" s="3"/>
      <c r="F313" s="3"/>
      <c r="G313" s="3"/>
    </row>
    <row r="314" spans="2:7" hidden="1">
      <c r="B314" s="3"/>
      <c r="C314" s="3"/>
      <c r="D314" s="3"/>
      <c r="E314" s="3"/>
      <c r="F314" s="3"/>
      <c r="G314" s="3"/>
    </row>
    <row r="315" spans="2:7" hidden="1">
      <c r="B315" s="3"/>
      <c r="C315" s="3"/>
      <c r="D315" s="3"/>
      <c r="E315" s="3"/>
      <c r="F315" s="3"/>
      <c r="G315" s="3"/>
    </row>
    <row r="316" spans="2:7" hidden="1">
      <c r="B316" s="3"/>
      <c r="C316" s="3"/>
      <c r="D316" s="3"/>
      <c r="E316" s="3"/>
      <c r="F316" s="3"/>
      <c r="G316" s="3"/>
    </row>
    <row r="317" spans="2:7" hidden="1">
      <c r="B317" s="3"/>
      <c r="C317" s="3"/>
      <c r="D317" s="3"/>
      <c r="E317" s="3"/>
      <c r="F317" s="3"/>
      <c r="G317" s="3"/>
    </row>
    <row r="318" spans="2:7" hidden="1">
      <c r="B318" s="3"/>
      <c r="C318" s="3"/>
      <c r="D318" s="3"/>
      <c r="E318" s="3"/>
      <c r="F318" s="3"/>
      <c r="G318" s="3"/>
    </row>
    <row r="319" spans="2:7" hidden="1">
      <c r="B319" s="3"/>
      <c r="C319" s="3"/>
      <c r="D319" s="3"/>
      <c r="E319" s="3"/>
      <c r="F319" s="3"/>
      <c r="G319" s="3"/>
    </row>
    <row r="320" spans="2:7" hidden="1">
      <c r="B320" s="3"/>
      <c r="C320" s="3"/>
      <c r="D320" s="3"/>
      <c r="E320" s="3"/>
      <c r="F320" s="3"/>
      <c r="G320" s="3"/>
    </row>
    <row r="321" spans="2:7" hidden="1">
      <c r="B321" s="3"/>
      <c r="C321" s="3"/>
      <c r="D321" s="3"/>
      <c r="E321" s="3"/>
      <c r="F321" s="3"/>
      <c r="G321" s="3"/>
    </row>
    <row r="322" spans="2:7" hidden="1">
      <c r="B322" s="3"/>
      <c r="C322" s="3"/>
      <c r="D322" s="3"/>
      <c r="E322" s="3"/>
      <c r="F322" s="3"/>
      <c r="G322" s="3"/>
    </row>
    <row r="323" spans="2:7" hidden="1">
      <c r="B323" s="3"/>
      <c r="C323" s="3"/>
      <c r="D323" s="3"/>
      <c r="E323" s="3"/>
      <c r="F323" s="3"/>
      <c r="G323" s="3"/>
    </row>
    <row r="324" spans="2:7" hidden="1">
      <c r="B324" s="3"/>
      <c r="C324" s="3"/>
      <c r="D324" s="3"/>
      <c r="E324" s="3"/>
      <c r="F324" s="3"/>
      <c r="G324" s="3"/>
    </row>
    <row r="325" spans="2:7" hidden="1">
      <c r="B325" s="3"/>
      <c r="C325" s="3"/>
      <c r="D325" s="3"/>
      <c r="E325" s="3"/>
      <c r="F325" s="3"/>
      <c r="G325" s="3"/>
    </row>
    <row r="326" spans="2:7" hidden="1">
      <c r="B326" s="3"/>
      <c r="C326" s="3"/>
      <c r="D326" s="3"/>
      <c r="E326" s="3"/>
      <c r="F326" s="3"/>
      <c r="G326" s="3"/>
    </row>
    <row r="327" spans="2:7" hidden="1">
      <c r="B327" s="3"/>
      <c r="C327" s="3"/>
      <c r="D327" s="3"/>
      <c r="E327" s="3"/>
      <c r="F327" s="3"/>
      <c r="G327" s="3"/>
    </row>
    <row r="328" spans="2:7" hidden="1">
      <c r="B328" s="3"/>
      <c r="C328" s="3"/>
      <c r="D328" s="3"/>
      <c r="E328" s="3"/>
      <c r="F328" s="3"/>
      <c r="G328" s="3"/>
    </row>
    <row r="329" spans="2:7" hidden="1">
      <c r="B329" s="3"/>
      <c r="C329" s="3"/>
      <c r="D329" s="3"/>
      <c r="E329" s="3"/>
      <c r="F329" s="3"/>
      <c r="G329" s="3"/>
    </row>
    <row r="330" spans="2:7" hidden="1">
      <c r="B330" s="3"/>
      <c r="C330" s="3"/>
      <c r="D330" s="3"/>
      <c r="E330" s="3"/>
      <c r="F330" s="3"/>
      <c r="G330" s="3"/>
    </row>
    <row r="331" spans="2:7" hidden="1">
      <c r="B331" s="3"/>
      <c r="C331" s="3"/>
      <c r="D331" s="3"/>
      <c r="E331" s="3"/>
      <c r="F331" s="3"/>
      <c r="G331" s="3"/>
    </row>
    <row r="332" spans="2:7" hidden="1">
      <c r="B332" s="3"/>
      <c r="C332" s="3"/>
      <c r="D332" s="3"/>
      <c r="E332" s="3"/>
      <c r="F332" s="3"/>
      <c r="G332" s="3"/>
    </row>
    <row r="333" spans="2:7" hidden="1">
      <c r="B333" s="3"/>
      <c r="C333" s="3"/>
      <c r="D333" s="3"/>
      <c r="E333" s="3"/>
      <c r="F333" s="3"/>
      <c r="G333" s="3"/>
    </row>
    <row r="334" spans="2:7" hidden="1">
      <c r="B334" s="3"/>
      <c r="C334" s="3"/>
      <c r="D334" s="3"/>
      <c r="E334" s="3"/>
      <c r="F334" s="3"/>
      <c r="G334" s="3"/>
    </row>
    <row r="335" spans="2:7" hidden="1">
      <c r="B335" s="3"/>
      <c r="C335" s="3"/>
      <c r="D335" s="3"/>
      <c r="E335" s="3"/>
      <c r="F335" s="3"/>
      <c r="G335" s="3"/>
    </row>
    <row r="336" spans="2:7" hidden="1">
      <c r="B336" s="3"/>
      <c r="C336" s="3"/>
      <c r="D336" s="3"/>
      <c r="E336" s="3"/>
      <c r="F336" s="3"/>
      <c r="G336" s="3"/>
    </row>
    <row r="337" spans="2:7" hidden="1">
      <c r="B337" s="3"/>
      <c r="C337" s="3"/>
      <c r="D337" s="3"/>
      <c r="E337" s="3"/>
      <c r="F337" s="3"/>
      <c r="G337" s="3"/>
    </row>
    <row r="338" spans="2:7" hidden="1">
      <c r="B338" s="3"/>
      <c r="C338" s="3"/>
      <c r="D338" s="3"/>
      <c r="E338" s="3"/>
      <c r="F338" s="3"/>
      <c r="G338" s="3"/>
    </row>
    <row r="339" spans="2:7" hidden="1">
      <c r="B339" s="3"/>
      <c r="C339" s="3"/>
      <c r="D339" s="3"/>
      <c r="E339" s="3"/>
      <c r="F339" s="3"/>
      <c r="G339" s="3"/>
    </row>
    <row r="340" spans="2:7" hidden="1">
      <c r="B340" s="3"/>
      <c r="C340" s="3"/>
      <c r="D340" s="3"/>
      <c r="E340" s="3"/>
      <c r="F340" s="3"/>
      <c r="G340" s="3"/>
    </row>
    <row r="341" spans="2:7" hidden="1">
      <c r="B341" s="3"/>
      <c r="C341" s="3"/>
      <c r="D341" s="3"/>
      <c r="E341" s="3"/>
      <c r="F341" s="3"/>
      <c r="G341" s="3"/>
    </row>
    <row r="342" spans="2:7" hidden="1">
      <c r="B342" s="3"/>
      <c r="C342" s="3"/>
      <c r="D342" s="3"/>
      <c r="E342" s="3"/>
      <c r="F342" s="3"/>
      <c r="G342" s="3"/>
    </row>
    <row r="343" spans="2:7" hidden="1">
      <c r="B343" s="3"/>
      <c r="C343" s="3"/>
      <c r="D343" s="3"/>
      <c r="E343" s="3"/>
      <c r="F343" s="3"/>
      <c r="G343" s="3"/>
    </row>
    <row r="344" spans="2:7" hidden="1">
      <c r="B344" s="3"/>
      <c r="C344" s="3"/>
      <c r="D344" s="3"/>
      <c r="E344" s="3"/>
      <c r="F344" s="3"/>
      <c r="G344" s="3"/>
    </row>
    <row r="345" spans="2:7" hidden="1">
      <c r="B345" s="3"/>
      <c r="C345" s="3"/>
      <c r="D345" s="3"/>
      <c r="E345" s="3"/>
      <c r="F345" s="3"/>
      <c r="G345" s="3"/>
    </row>
    <row r="346" spans="2:7" hidden="1">
      <c r="B346" s="3"/>
      <c r="C346" s="3"/>
      <c r="D346" s="3"/>
      <c r="E346" s="3"/>
      <c r="F346" s="3"/>
      <c r="G346" s="3"/>
    </row>
    <row r="347" spans="2:7" hidden="1">
      <c r="B347" s="3"/>
      <c r="C347" s="3"/>
      <c r="D347" s="3"/>
      <c r="E347" s="3"/>
      <c r="F347" s="3"/>
      <c r="G347" s="3"/>
    </row>
    <row r="348" spans="2:7" hidden="1">
      <c r="B348" s="3"/>
      <c r="C348" s="3"/>
      <c r="D348" s="3"/>
      <c r="E348" s="3"/>
      <c r="F348" s="3"/>
      <c r="G348" s="3"/>
    </row>
    <row r="349" spans="2:7" hidden="1">
      <c r="B349" s="3"/>
      <c r="C349" s="3"/>
      <c r="D349" s="3"/>
      <c r="E349" s="3"/>
      <c r="F349" s="3"/>
      <c r="G349" s="3"/>
    </row>
    <row r="350" spans="2:7" hidden="1">
      <c r="B350" s="3"/>
      <c r="C350" s="3"/>
      <c r="D350" s="3"/>
      <c r="E350" s="3"/>
      <c r="F350" s="3"/>
      <c r="G350" s="3"/>
    </row>
    <row r="351" spans="2:7" hidden="1">
      <c r="B351" s="3"/>
      <c r="C351" s="3"/>
      <c r="D351" s="3"/>
      <c r="E351" s="3"/>
      <c r="F351" s="3"/>
      <c r="G351" s="3"/>
    </row>
    <row r="352" spans="2:7" hidden="1">
      <c r="B352" s="3"/>
      <c r="C352" s="3"/>
      <c r="D352" s="3"/>
      <c r="E352" s="3"/>
      <c r="F352" s="3"/>
      <c r="G352" s="3"/>
    </row>
    <row r="353" spans="2:7" hidden="1">
      <c r="B353" s="3"/>
      <c r="C353" s="3"/>
      <c r="D353" s="3"/>
      <c r="E353" s="3"/>
      <c r="F353" s="3"/>
      <c r="G353" s="3"/>
    </row>
    <row r="354" spans="2:7" hidden="1">
      <c r="B354" s="3"/>
      <c r="C354" s="3"/>
      <c r="D354" s="3"/>
      <c r="E354" s="3"/>
      <c r="F354" s="3"/>
      <c r="G354" s="3"/>
    </row>
    <row r="355" spans="2:7" hidden="1">
      <c r="B355" s="3"/>
      <c r="C355" s="3"/>
      <c r="D355" s="3"/>
      <c r="E355" s="3"/>
      <c r="F355" s="3"/>
      <c r="G355" s="3"/>
    </row>
    <row r="356" spans="2:7" hidden="1">
      <c r="B356" s="3"/>
      <c r="C356" s="3"/>
      <c r="D356" s="3"/>
      <c r="E356" s="3"/>
      <c r="F356" s="3"/>
      <c r="G356" s="3"/>
    </row>
    <row r="357" spans="2:7" hidden="1">
      <c r="B357" s="3"/>
      <c r="C357" s="3"/>
      <c r="D357" s="3"/>
      <c r="E357" s="3"/>
      <c r="F357" s="3"/>
      <c r="G357" s="3"/>
    </row>
    <row r="358" spans="2:7" hidden="1">
      <c r="B358" s="3"/>
      <c r="C358" s="3"/>
      <c r="D358" s="3"/>
      <c r="E358" s="3"/>
      <c r="F358" s="3"/>
      <c r="G358" s="3"/>
    </row>
    <row r="359" spans="2:7" hidden="1">
      <c r="B359" s="3"/>
      <c r="C359" s="3"/>
      <c r="D359" s="3"/>
      <c r="E359" s="3"/>
      <c r="F359" s="3"/>
      <c r="G359" s="3"/>
    </row>
    <row r="360" spans="2:7" hidden="1">
      <c r="B360" s="3"/>
      <c r="C360" s="3"/>
      <c r="D360" s="3"/>
      <c r="E360" s="3"/>
      <c r="F360" s="3"/>
      <c r="G360" s="3"/>
    </row>
    <row r="361" spans="2:7" hidden="1">
      <c r="B361" s="3"/>
      <c r="C361" s="3"/>
      <c r="D361" s="3"/>
      <c r="E361" s="3"/>
      <c r="F361" s="3"/>
      <c r="G361" s="3"/>
    </row>
    <row r="362" spans="2:7" hidden="1">
      <c r="B362" s="3"/>
      <c r="C362" s="3"/>
      <c r="D362" s="3"/>
      <c r="E362" s="3"/>
      <c r="F362" s="3"/>
      <c r="G362" s="3"/>
    </row>
    <row r="363" spans="2:7" hidden="1">
      <c r="B363" s="3"/>
      <c r="C363" s="3"/>
      <c r="D363" s="3"/>
      <c r="E363" s="3"/>
      <c r="F363" s="3"/>
      <c r="G363" s="3"/>
    </row>
    <row r="364" spans="2:7" hidden="1">
      <c r="B364" s="3"/>
      <c r="C364" s="3"/>
      <c r="D364" s="3"/>
      <c r="E364" s="3"/>
      <c r="F364" s="3"/>
      <c r="G364" s="3"/>
    </row>
    <row r="365" spans="2:7" hidden="1">
      <c r="B365" s="3"/>
      <c r="C365" s="3"/>
      <c r="D365" s="3"/>
      <c r="E365" s="3"/>
      <c r="F365" s="3"/>
      <c r="G365" s="3"/>
    </row>
    <row r="366" spans="2:7" hidden="1">
      <c r="B366" s="3"/>
      <c r="C366" s="3"/>
      <c r="D366" s="3"/>
      <c r="E366" s="3"/>
      <c r="F366" s="3"/>
      <c r="G366" s="3"/>
    </row>
    <row r="367" spans="2:7" hidden="1">
      <c r="B367" s="3"/>
      <c r="C367" s="3"/>
      <c r="D367" s="3"/>
      <c r="E367" s="3"/>
      <c r="F367" s="3"/>
      <c r="G367" s="3"/>
    </row>
    <row r="368" spans="2:7" hidden="1">
      <c r="B368" s="3"/>
      <c r="C368" s="3"/>
      <c r="D368" s="3"/>
      <c r="E368" s="3"/>
      <c r="F368" s="3"/>
      <c r="G368" s="3"/>
    </row>
    <row r="369" spans="2:7" hidden="1">
      <c r="B369" s="3"/>
      <c r="C369" s="3"/>
      <c r="D369" s="3"/>
      <c r="E369" s="3"/>
      <c r="F369" s="3"/>
      <c r="G369" s="3"/>
    </row>
    <row r="370" spans="2:7" hidden="1">
      <c r="B370" s="3"/>
      <c r="C370" s="3"/>
      <c r="D370" s="3"/>
      <c r="E370" s="3"/>
      <c r="F370" s="3"/>
      <c r="G370" s="3"/>
    </row>
    <row r="371" spans="2:7" hidden="1">
      <c r="B371" s="3"/>
      <c r="C371" s="3"/>
      <c r="D371" s="3"/>
      <c r="E371" s="3"/>
      <c r="F371" s="3"/>
      <c r="G371" s="3"/>
    </row>
    <row r="372" spans="2:7" hidden="1">
      <c r="B372" s="3"/>
      <c r="C372" s="3"/>
      <c r="D372" s="3"/>
      <c r="E372" s="3"/>
      <c r="F372" s="3"/>
      <c r="G372" s="3"/>
    </row>
    <row r="373" spans="2:7" hidden="1">
      <c r="B373" s="3"/>
      <c r="C373" s="3"/>
      <c r="D373" s="3"/>
      <c r="E373" s="3"/>
      <c r="F373" s="3"/>
      <c r="G373" s="3"/>
    </row>
    <row r="374" spans="2:7" hidden="1">
      <c r="B374" s="3"/>
      <c r="C374" s="3"/>
      <c r="D374" s="3"/>
      <c r="E374" s="3"/>
      <c r="F374" s="3"/>
      <c r="G374" s="3"/>
    </row>
    <row r="375" spans="2:7" hidden="1">
      <c r="B375" s="3"/>
      <c r="C375" s="3"/>
      <c r="D375" s="3"/>
      <c r="E375" s="3"/>
      <c r="F375" s="3"/>
      <c r="G375" s="3"/>
    </row>
    <row r="376" spans="2:7" hidden="1">
      <c r="B376" s="3"/>
      <c r="C376" s="3"/>
      <c r="D376" s="3"/>
      <c r="E376" s="3"/>
      <c r="F376" s="3"/>
      <c r="G376" s="3"/>
    </row>
    <row r="377" spans="2:7" hidden="1">
      <c r="B377" s="3"/>
      <c r="C377" s="3"/>
      <c r="D377" s="3"/>
      <c r="E377" s="3"/>
      <c r="F377" s="3"/>
      <c r="G377" s="3"/>
    </row>
    <row r="378" spans="2:7" hidden="1">
      <c r="B378" s="3"/>
      <c r="C378" s="3"/>
      <c r="D378" s="3"/>
      <c r="E378" s="3"/>
      <c r="F378" s="3"/>
      <c r="G378" s="3"/>
    </row>
    <row r="379" spans="2:7" hidden="1">
      <c r="B379" s="3"/>
      <c r="C379" s="3"/>
      <c r="D379" s="3"/>
      <c r="E379" s="3"/>
      <c r="F379" s="3"/>
      <c r="G379" s="3"/>
    </row>
    <row r="380" spans="2:7" hidden="1">
      <c r="B380" s="3"/>
      <c r="C380" s="3"/>
      <c r="D380" s="3"/>
      <c r="E380" s="3"/>
      <c r="F380" s="3"/>
      <c r="G380" s="3"/>
    </row>
    <row r="381" spans="2:7" hidden="1">
      <c r="B381" s="3"/>
      <c r="C381" s="3"/>
      <c r="D381" s="3"/>
      <c r="E381" s="3"/>
      <c r="F381" s="3"/>
      <c r="G381" s="3"/>
    </row>
    <row r="382" spans="2:7" hidden="1">
      <c r="B382" s="3"/>
      <c r="C382" s="3"/>
      <c r="D382" s="3"/>
      <c r="E382" s="3"/>
      <c r="F382" s="3"/>
      <c r="G382" s="3"/>
    </row>
    <row r="383" spans="2:7" hidden="1">
      <c r="B383" s="3"/>
      <c r="C383" s="3"/>
      <c r="D383" s="3"/>
      <c r="E383" s="3"/>
      <c r="F383" s="3"/>
      <c r="G383" s="3"/>
    </row>
    <row r="384" spans="2:7" hidden="1">
      <c r="B384" s="3"/>
      <c r="C384" s="3"/>
      <c r="D384" s="3"/>
      <c r="E384" s="3"/>
      <c r="F384" s="3"/>
      <c r="G384" s="3"/>
    </row>
    <row r="385" spans="2:7" hidden="1">
      <c r="B385" s="3"/>
      <c r="C385" s="3"/>
      <c r="D385" s="3"/>
      <c r="E385" s="3"/>
      <c r="F385" s="3"/>
      <c r="G385" s="3"/>
    </row>
    <row r="386" spans="2:7" hidden="1">
      <c r="B386" s="3"/>
      <c r="C386" s="3"/>
      <c r="D386" s="3"/>
      <c r="E386" s="3"/>
      <c r="F386" s="3"/>
      <c r="G386" s="3"/>
    </row>
    <row r="387" spans="2:7" hidden="1">
      <c r="B387" s="3"/>
      <c r="C387" s="3"/>
      <c r="D387" s="3"/>
      <c r="E387" s="3"/>
      <c r="F387" s="3"/>
      <c r="G387" s="3"/>
    </row>
    <row r="388" spans="2:7" hidden="1">
      <c r="B388" s="3"/>
      <c r="C388" s="3"/>
      <c r="D388" s="3"/>
      <c r="E388" s="3"/>
      <c r="F388" s="3"/>
      <c r="G388" s="3"/>
    </row>
    <row r="389" spans="2:7" hidden="1">
      <c r="B389" s="3"/>
      <c r="C389" s="3"/>
      <c r="D389" s="3"/>
      <c r="E389" s="3"/>
      <c r="F389" s="3"/>
      <c r="G389" s="3"/>
    </row>
    <row r="390" spans="2:7" hidden="1">
      <c r="B390" s="3"/>
      <c r="C390" s="3"/>
      <c r="D390" s="3"/>
      <c r="E390" s="3"/>
      <c r="F390" s="3"/>
      <c r="G390" s="3"/>
    </row>
    <row r="391" spans="2:7" hidden="1">
      <c r="B391" s="3"/>
      <c r="C391" s="3"/>
      <c r="D391" s="3"/>
      <c r="E391" s="3"/>
      <c r="F391" s="3"/>
      <c r="G391" s="3"/>
    </row>
    <row r="392" spans="2:7" hidden="1">
      <c r="B392" s="3"/>
      <c r="C392" s="3"/>
      <c r="D392" s="3"/>
      <c r="E392" s="3"/>
      <c r="F392" s="3"/>
      <c r="G392" s="3"/>
    </row>
    <row r="393" spans="2:7" hidden="1">
      <c r="B393" s="3"/>
      <c r="C393" s="3"/>
      <c r="D393" s="3"/>
      <c r="E393" s="3"/>
      <c r="F393" s="3"/>
      <c r="G393" s="3"/>
    </row>
    <row r="394" spans="2:7" hidden="1">
      <c r="B394" s="3"/>
      <c r="C394" s="3"/>
      <c r="D394" s="3"/>
      <c r="E394" s="3"/>
      <c r="F394" s="3"/>
      <c r="G394" s="3"/>
    </row>
    <row r="395" spans="2:7" hidden="1">
      <c r="B395" s="3"/>
      <c r="C395" s="3"/>
      <c r="D395" s="3"/>
      <c r="E395" s="3"/>
      <c r="F395" s="3"/>
      <c r="G395" s="3"/>
    </row>
    <row r="396" spans="2:7" hidden="1">
      <c r="B396" s="3"/>
      <c r="C396" s="3"/>
      <c r="D396" s="3"/>
      <c r="E396" s="3"/>
      <c r="F396" s="3"/>
      <c r="G396" s="3"/>
    </row>
    <row r="397" spans="2:7" hidden="1">
      <c r="B397" s="3"/>
      <c r="C397" s="3"/>
      <c r="D397" s="3"/>
      <c r="E397" s="3"/>
      <c r="F397" s="3"/>
      <c r="G397" s="3"/>
    </row>
    <row r="398" spans="2:7" hidden="1">
      <c r="B398" s="3"/>
      <c r="C398" s="3"/>
      <c r="D398" s="3"/>
      <c r="E398" s="3"/>
      <c r="F398" s="3"/>
      <c r="G398" s="3"/>
    </row>
    <row r="399" spans="2:7" hidden="1">
      <c r="B399" s="3"/>
      <c r="C399" s="3"/>
      <c r="D399" s="3"/>
      <c r="E399" s="3"/>
      <c r="F399" s="3"/>
      <c r="G399" s="3"/>
    </row>
    <row r="400" spans="2:7" hidden="1">
      <c r="B400" s="3"/>
      <c r="C400" s="3"/>
      <c r="D400" s="3"/>
      <c r="E400" s="3"/>
      <c r="F400" s="3"/>
      <c r="G400" s="3"/>
    </row>
    <row r="401" spans="2:7" hidden="1">
      <c r="B401" s="3"/>
      <c r="C401" s="3"/>
      <c r="D401" s="3"/>
      <c r="E401" s="3"/>
      <c r="F401" s="3"/>
      <c r="G401" s="3"/>
    </row>
    <row r="402" spans="2:7" hidden="1">
      <c r="B402" s="3"/>
      <c r="C402" s="3"/>
      <c r="D402" s="3"/>
      <c r="E402" s="3"/>
      <c r="F402" s="3"/>
      <c r="G402" s="3"/>
    </row>
    <row r="403" spans="2:7" hidden="1">
      <c r="B403" s="3"/>
      <c r="C403" s="3"/>
      <c r="D403" s="3"/>
      <c r="E403" s="3"/>
      <c r="F403" s="3"/>
      <c r="G403" s="3"/>
    </row>
    <row r="404" spans="2:7" hidden="1">
      <c r="B404" s="3"/>
      <c r="C404" s="3"/>
      <c r="D404" s="3"/>
      <c r="E404" s="3"/>
      <c r="F404" s="3"/>
      <c r="G404" s="3"/>
    </row>
    <row r="405" spans="2:7" hidden="1">
      <c r="B405" s="3"/>
      <c r="C405" s="3"/>
      <c r="D405" s="3"/>
      <c r="E405" s="3"/>
      <c r="F405" s="3"/>
      <c r="G405" s="3"/>
    </row>
    <row r="406" spans="2:7" hidden="1">
      <c r="B406" s="3"/>
      <c r="C406" s="3"/>
      <c r="D406" s="3"/>
      <c r="E406" s="3"/>
      <c r="F406" s="3"/>
      <c r="G406" s="3"/>
    </row>
    <row r="407" spans="2:7" hidden="1">
      <c r="B407" s="3"/>
      <c r="C407" s="3"/>
      <c r="D407" s="3"/>
      <c r="E407" s="3"/>
      <c r="F407" s="3"/>
      <c r="G407" s="3"/>
    </row>
    <row r="408" spans="2:7" hidden="1">
      <c r="B408" s="3"/>
      <c r="C408" s="3"/>
      <c r="D408" s="3"/>
      <c r="E408" s="3"/>
      <c r="F408" s="3"/>
      <c r="G408" s="3"/>
    </row>
    <row r="409" spans="2:7" hidden="1">
      <c r="B409" s="3"/>
      <c r="C409" s="3"/>
      <c r="D409" s="3"/>
      <c r="E409" s="3"/>
      <c r="F409" s="3"/>
      <c r="G409" s="3"/>
    </row>
    <row r="410" spans="2:7" hidden="1">
      <c r="B410" s="3"/>
      <c r="C410" s="3"/>
      <c r="D410" s="3"/>
      <c r="E410" s="3"/>
      <c r="F410" s="3"/>
      <c r="G410" s="3"/>
    </row>
    <row r="411" spans="2:7" hidden="1">
      <c r="B411" s="3"/>
      <c r="C411" s="3"/>
      <c r="D411" s="3"/>
      <c r="E411" s="3"/>
      <c r="F411" s="3"/>
      <c r="G411" s="3"/>
    </row>
    <row r="412" spans="2:7" hidden="1">
      <c r="B412" s="3"/>
      <c r="C412" s="3"/>
      <c r="D412" s="3"/>
      <c r="E412" s="3"/>
      <c r="F412" s="3"/>
      <c r="G412" s="3"/>
    </row>
    <row r="413" spans="2:7" hidden="1">
      <c r="B413" s="3"/>
      <c r="C413" s="3"/>
      <c r="D413" s="3"/>
      <c r="E413" s="3"/>
      <c r="F413" s="3"/>
      <c r="G413" s="3"/>
    </row>
    <row r="414" spans="2:7" hidden="1">
      <c r="B414" s="3"/>
      <c r="C414" s="3"/>
      <c r="D414" s="3"/>
      <c r="E414" s="3"/>
      <c r="F414" s="3"/>
      <c r="G414" s="3"/>
    </row>
    <row r="415" spans="2:7" hidden="1">
      <c r="B415" s="3"/>
      <c r="C415" s="3"/>
      <c r="D415" s="3"/>
      <c r="E415" s="3"/>
      <c r="F415" s="3"/>
      <c r="G415" s="3"/>
    </row>
    <row r="416" spans="2:7" hidden="1">
      <c r="B416" s="3"/>
      <c r="C416" s="3"/>
      <c r="D416" s="3"/>
      <c r="E416" s="3"/>
      <c r="F416" s="3"/>
      <c r="G416" s="3"/>
    </row>
    <row r="417" spans="2:7" hidden="1">
      <c r="B417" s="3"/>
      <c r="C417" s="3"/>
      <c r="D417" s="3"/>
      <c r="E417" s="3"/>
      <c r="F417" s="3"/>
      <c r="G417" s="3"/>
    </row>
    <row r="418" spans="2:7" hidden="1">
      <c r="B418" s="3"/>
      <c r="C418" s="3"/>
      <c r="D418" s="3"/>
      <c r="E418" s="3"/>
      <c r="F418" s="3"/>
      <c r="G418" s="3"/>
    </row>
    <row r="419" spans="2:7" hidden="1">
      <c r="B419" s="3"/>
      <c r="C419" s="3"/>
      <c r="D419" s="3"/>
      <c r="E419" s="3"/>
      <c r="F419" s="3"/>
      <c r="G419" s="3"/>
    </row>
    <row r="420" spans="2:7" hidden="1">
      <c r="B420" s="3"/>
      <c r="C420" s="3"/>
      <c r="D420" s="3"/>
      <c r="E420" s="3"/>
      <c r="F420" s="3"/>
      <c r="G420" s="3"/>
    </row>
    <row r="421" spans="2:7" hidden="1">
      <c r="B421" s="3"/>
      <c r="C421" s="3"/>
      <c r="D421" s="3"/>
      <c r="E421" s="3"/>
      <c r="F421" s="3"/>
      <c r="G421" s="3"/>
    </row>
    <row r="422" spans="2:7" hidden="1">
      <c r="B422" s="3"/>
      <c r="C422" s="3"/>
      <c r="D422" s="3"/>
      <c r="E422" s="3"/>
      <c r="F422" s="3"/>
      <c r="G422" s="3"/>
    </row>
    <row r="423" spans="2:7" hidden="1">
      <c r="B423" s="3"/>
      <c r="C423" s="3"/>
      <c r="D423" s="3"/>
      <c r="E423" s="3"/>
      <c r="F423" s="3"/>
      <c r="G423" s="3"/>
    </row>
    <row r="424" spans="2:7" hidden="1">
      <c r="B424" s="3"/>
      <c r="C424" s="3"/>
      <c r="D424" s="3"/>
      <c r="E424" s="3"/>
      <c r="F424" s="3"/>
      <c r="G424" s="3"/>
    </row>
    <row r="425" spans="2:7" hidden="1">
      <c r="B425" s="3"/>
      <c r="C425" s="3"/>
      <c r="D425" s="3"/>
      <c r="E425" s="3"/>
      <c r="F425" s="3"/>
      <c r="G425" s="3"/>
    </row>
    <row r="426" spans="2:7" hidden="1">
      <c r="B426" s="3"/>
      <c r="C426" s="3"/>
      <c r="D426" s="3"/>
      <c r="E426" s="3"/>
      <c r="F426" s="3"/>
      <c r="G426" s="3"/>
    </row>
    <row r="427" spans="2:7" hidden="1">
      <c r="B427" s="3"/>
      <c r="C427" s="3"/>
      <c r="D427" s="3"/>
      <c r="E427" s="3"/>
      <c r="F427" s="3"/>
      <c r="G427" s="3"/>
    </row>
    <row r="428" spans="2:7" hidden="1">
      <c r="B428" s="3"/>
      <c r="C428" s="3"/>
      <c r="D428" s="3"/>
      <c r="E428" s="3"/>
      <c r="F428" s="3"/>
      <c r="G428" s="3"/>
    </row>
    <row r="429" spans="2:7" hidden="1">
      <c r="B429" s="3"/>
      <c r="C429" s="3"/>
      <c r="D429" s="3"/>
      <c r="E429" s="3"/>
      <c r="F429" s="3"/>
      <c r="G429" s="3"/>
    </row>
    <row r="430" spans="2:7" hidden="1">
      <c r="B430" s="3"/>
      <c r="C430" s="3"/>
      <c r="D430" s="3"/>
      <c r="E430" s="3"/>
      <c r="F430" s="3"/>
      <c r="G430" s="3"/>
    </row>
    <row r="431" spans="2:7" hidden="1">
      <c r="B431" s="3"/>
      <c r="C431" s="3"/>
      <c r="D431" s="3"/>
      <c r="E431" s="3"/>
      <c r="F431" s="3"/>
      <c r="G431" s="3"/>
    </row>
    <row r="432" spans="2:7" hidden="1">
      <c r="B432" s="3"/>
      <c r="C432" s="3"/>
      <c r="D432" s="3"/>
      <c r="E432" s="3"/>
      <c r="F432" s="3"/>
      <c r="G432" s="3"/>
    </row>
    <row r="433" spans="2:7" hidden="1">
      <c r="B433" s="3"/>
      <c r="C433" s="3"/>
      <c r="D433" s="3"/>
      <c r="E433" s="3"/>
      <c r="F433" s="3"/>
      <c r="G433" s="3"/>
    </row>
    <row r="434" spans="2:7" hidden="1">
      <c r="B434" s="3"/>
      <c r="C434" s="3"/>
      <c r="D434" s="3"/>
      <c r="E434" s="3"/>
      <c r="F434" s="3"/>
      <c r="G434" s="3"/>
    </row>
    <row r="435" spans="2:7" hidden="1">
      <c r="B435" s="3"/>
      <c r="C435" s="3"/>
      <c r="D435" s="3"/>
      <c r="E435" s="3"/>
      <c r="F435" s="3"/>
      <c r="G435" s="3"/>
    </row>
    <row r="436" spans="2:7" hidden="1">
      <c r="B436" s="3"/>
      <c r="C436" s="3"/>
      <c r="D436" s="3"/>
      <c r="E436" s="3"/>
      <c r="F436" s="3"/>
      <c r="G436" s="3"/>
    </row>
    <row r="437" spans="2:7" hidden="1">
      <c r="B437" s="3"/>
      <c r="C437" s="3"/>
      <c r="D437" s="3"/>
      <c r="E437" s="3"/>
      <c r="F437" s="3"/>
      <c r="G437" s="3"/>
    </row>
    <row r="438" spans="2:7" hidden="1">
      <c r="B438" s="3"/>
      <c r="C438" s="3"/>
      <c r="D438" s="3"/>
      <c r="E438" s="3"/>
      <c r="F438" s="3"/>
      <c r="G438" s="3"/>
    </row>
    <row r="439" spans="2:7" hidden="1">
      <c r="B439" s="3"/>
      <c r="C439" s="3"/>
      <c r="D439" s="3"/>
      <c r="E439" s="3"/>
      <c r="F439" s="3"/>
      <c r="G439" s="3"/>
    </row>
    <row r="440" spans="2:7" hidden="1">
      <c r="B440" s="3"/>
      <c r="C440" s="3"/>
      <c r="D440" s="3"/>
      <c r="E440" s="3"/>
      <c r="F440" s="3"/>
      <c r="G440" s="3"/>
    </row>
    <row r="441" spans="2:7" hidden="1">
      <c r="B441" s="3"/>
      <c r="C441" s="3"/>
      <c r="D441" s="3"/>
      <c r="E441" s="3"/>
      <c r="F441" s="3"/>
      <c r="G441" s="3"/>
    </row>
    <row r="442" spans="2:7" hidden="1">
      <c r="B442" s="3"/>
      <c r="C442" s="3"/>
      <c r="D442" s="3"/>
      <c r="E442" s="3"/>
      <c r="F442" s="3"/>
      <c r="G442" s="3"/>
    </row>
    <row r="443" spans="2:7" hidden="1">
      <c r="B443" s="3"/>
      <c r="C443" s="3"/>
      <c r="D443" s="3"/>
      <c r="E443" s="3"/>
      <c r="F443" s="3"/>
      <c r="G443" s="3"/>
    </row>
    <row r="444" spans="2:7" hidden="1">
      <c r="B444" s="3"/>
      <c r="C444" s="3"/>
      <c r="D444" s="3"/>
      <c r="E444" s="3"/>
      <c r="F444" s="3"/>
      <c r="G444" s="3"/>
    </row>
    <row r="445" spans="2:7" hidden="1">
      <c r="B445" s="3"/>
      <c r="C445" s="3"/>
      <c r="D445" s="3"/>
      <c r="E445" s="3"/>
      <c r="F445" s="3"/>
      <c r="G445" s="3"/>
    </row>
    <row r="446" spans="2:7" hidden="1">
      <c r="B446" s="3"/>
      <c r="C446" s="3"/>
      <c r="D446" s="3"/>
      <c r="E446" s="3"/>
      <c r="F446" s="3"/>
      <c r="G446" s="3"/>
    </row>
    <row r="447" spans="2:7" hidden="1">
      <c r="B447" s="3"/>
      <c r="C447" s="3"/>
      <c r="D447" s="3"/>
      <c r="E447" s="3"/>
      <c r="F447" s="3"/>
      <c r="G447" s="3"/>
    </row>
    <row r="448" spans="2:7" hidden="1">
      <c r="B448" s="3"/>
      <c r="C448" s="3"/>
      <c r="D448" s="3"/>
      <c r="E448" s="3"/>
      <c r="F448" s="3"/>
      <c r="G448" s="3"/>
    </row>
    <row r="449" spans="2:7" hidden="1">
      <c r="B449" s="3"/>
      <c r="C449" s="3"/>
      <c r="D449" s="3"/>
      <c r="E449" s="3"/>
      <c r="F449" s="3"/>
      <c r="G449" s="3"/>
    </row>
    <row r="450" spans="2:7" hidden="1">
      <c r="B450" s="3"/>
      <c r="C450" s="3"/>
      <c r="D450" s="3"/>
      <c r="E450" s="3"/>
      <c r="F450" s="3"/>
      <c r="G450" s="3"/>
    </row>
    <row r="451" spans="2:7" hidden="1">
      <c r="B451" s="3"/>
      <c r="C451" s="3"/>
      <c r="D451" s="3"/>
      <c r="E451" s="3"/>
      <c r="F451" s="3"/>
      <c r="G451" s="3"/>
    </row>
    <row r="452" spans="2:7" hidden="1">
      <c r="B452" s="3"/>
      <c r="C452" s="3"/>
      <c r="D452" s="3"/>
      <c r="E452" s="3"/>
      <c r="F452" s="3"/>
      <c r="G452" s="3"/>
    </row>
    <row r="453" spans="2:7" hidden="1">
      <c r="B453" s="3"/>
      <c r="C453" s="3"/>
      <c r="D453" s="3"/>
      <c r="E453" s="3"/>
      <c r="F453" s="3"/>
      <c r="G453" s="3"/>
    </row>
    <row r="454" spans="2:7" hidden="1">
      <c r="B454" s="3"/>
      <c r="C454" s="3"/>
      <c r="D454" s="3"/>
      <c r="E454" s="3"/>
      <c r="F454" s="3"/>
      <c r="G454" s="3"/>
    </row>
    <row r="455" spans="2:7" hidden="1">
      <c r="B455" s="3"/>
      <c r="C455" s="3"/>
      <c r="D455" s="3"/>
      <c r="E455" s="3"/>
      <c r="F455" s="3"/>
      <c r="G455" s="3"/>
    </row>
    <row r="456" spans="2:7" hidden="1">
      <c r="B456" s="3"/>
      <c r="C456" s="3"/>
      <c r="D456" s="3"/>
      <c r="E456" s="3"/>
      <c r="F456" s="3"/>
      <c r="G456" s="3"/>
    </row>
    <row r="457" spans="2:7" hidden="1">
      <c r="B457" s="3"/>
      <c r="C457" s="3"/>
      <c r="D457" s="3"/>
      <c r="E457" s="3"/>
      <c r="F457" s="3"/>
      <c r="G457" s="3"/>
    </row>
    <row r="458" spans="2:7" hidden="1">
      <c r="B458" s="3"/>
      <c r="C458" s="3"/>
      <c r="D458" s="3"/>
      <c r="E458" s="3"/>
      <c r="F458" s="3"/>
      <c r="G458" s="3"/>
    </row>
    <row r="459" spans="2:7" hidden="1">
      <c r="B459" s="3"/>
      <c r="C459" s="3"/>
      <c r="D459" s="3"/>
      <c r="E459" s="3"/>
      <c r="F459" s="3"/>
      <c r="G459" s="3"/>
    </row>
    <row r="460" spans="2:7" hidden="1">
      <c r="B460" s="3"/>
      <c r="C460" s="3"/>
      <c r="D460" s="3"/>
      <c r="E460" s="3"/>
      <c r="F460" s="3"/>
      <c r="G460" s="3"/>
    </row>
    <row r="461" spans="2:7" hidden="1">
      <c r="B461" s="3"/>
      <c r="C461" s="3"/>
      <c r="D461" s="3"/>
      <c r="E461" s="3"/>
      <c r="F461" s="3"/>
      <c r="G461" s="3"/>
    </row>
    <row r="462" spans="2:7" hidden="1">
      <c r="B462" s="3"/>
      <c r="C462" s="3"/>
      <c r="D462" s="3"/>
      <c r="E462" s="3"/>
      <c r="F462" s="3"/>
      <c r="G462" s="3"/>
    </row>
    <row r="463" spans="2:7" hidden="1">
      <c r="B463" s="3"/>
      <c r="C463" s="3"/>
      <c r="D463" s="3"/>
      <c r="E463" s="3"/>
      <c r="F463" s="3"/>
      <c r="G463" s="3"/>
    </row>
    <row r="464" spans="2:7" hidden="1">
      <c r="B464" s="3"/>
      <c r="C464" s="3"/>
      <c r="D464" s="3"/>
      <c r="E464" s="3"/>
      <c r="F464" s="3"/>
      <c r="G464" s="3"/>
    </row>
    <row r="465" spans="2:7" hidden="1">
      <c r="B465" s="3"/>
      <c r="C465" s="3"/>
      <c r="D465" s="3"/>
      <c r="E465" s="3"/>
      <c r="F465" s="3"/>
      <c r="G465" s="3"/>
    </row>
    <row r="466" spans="2:7" hidden="1">
      <c r="B466" s="3"/>
      <c r="C466" s="3"/>
      <c r="D466" s="3"/>
      <c r="E466" s="3"/>
      <c r="F466" s="3"/>
      <c r="G466" s="3"/>
    </row>
    <row r="467" spans="2:7" hidden="1">
      <c r="B467" s="3"/>
      <c r="C467" s="3"/>
      <c r="D467" s="3"/>
      <c r="E467" s="3"/>
      <c r="F467" s="3"/>
      <c r="G467" s="3"/>
    </row>
    <row r="468" spans="2:7" hidden="1">
      <c r="B468" s="3"/>
      <c r="C468" s="3"/>
      <c r="D468" s="3"/>
      <c r="E468" s="3"/>
      <c r="F468" s="3"/>
      <c r="G468" s="3"/>
    </row>
    <row r="469" spans="2:7" hidden="1">
      <c r="B469" s="3"/>
      <c r="C469" s="3"/>
      <c r="D469" s="3"/>
      <c r="E469" s="3"/>
      <c r="F469" s="3"/>
      <c r="G469" s="3"/>
    </row>
    <row r="470" spans="2:7" hidden="1">
      <c r="B470" s="3"/>
      <c r="C470" s="3"/>
      <c r="D470" s="3"/>
      <c r="E470" s="3"/>
      <c r="F470" s="3"/>
      <c r="G470" s="3"/>
    </row>
    <row r="471" spans="2:7" hidden="1">
      <c r="B471" s="3"/>
      <c r="C471" s="3"/>
      <c r="D471" s="3"/>
      <c r="E471" s="3"/>
      <c r="F471" s="3"/>
      <c r="G471" s="3"/>
    </row>
    <row r="472" spans="2:7" hidden="1">
      <c r="B472" s="3"/>
      <c r="C472" s="3"/>
      <c r="D472" s="3"/>
      <c r="E472" s="3"/>
      <c r="F472" s="3"/>
      <c r="G472" s="3"/>
    </row>
    <row r="473" spans="2:7" hidden="1">
      <c r="B473" s="3"/>
      <c r="C473" s="3"/>
      <c r="D473" s="3"/>
      <c r="E473" s="3"/>
      <c r="F473" s="3"/>
      <c r="G473" s="3"/>
    </row>
    <row r="474" spans="2:7" hidden="1">
      <c r="B474" s="3"/>
      <c r="C474" s="3"/>
      <c r="D474" s="3"/>
      <c r="E474" s="3"/>
      <c r="F474" s="3"/>
      <c r="G474" s="3"/>
    </row>
    <row r="475" spans="2:7" hidden="1">
      <c r="B475" s="3"/>
      <c r="C475" s="3"/>
      <c r="D475" s="3"/>
      <c r="E475" s="3"/>
      <c r="F475" s="3"/>
      <c r="G475" s="3"/>
    </row>
    <row r="476" spans="2:7" hidden="1">
      <c r="B476" s="3"/>
      <c r="C476" s="3"/>
      <c r="D476" s="3"/>
      <c r="E476" s="3"/>
      <c r="F476" s="3"/>
      <c r="G476" s="3"/>
    </row>
    <row r="477" spans="2:7" hidden="1">
      <c r="B477" s="3"/>
      <c r="C477" s="3"/>
      <c r="D477" s="3"/>
      <c r="E477" s="3"/>
      <c r="F477" s="3"/>
      <c r="G477" s="3"/>
    </row>
    <row r="478" spans="2:7" hidden="1">
      <c r="B478" s="3"/>
      <c r="C478" s="3"/>
      <c r="D478" s="3"/>
      <c r="E478" s="3"/>
      <c r="F478" s="3"/>
      <c r="G478" s="3"/>
    </row>
    <row r="479" spans="2:7" hidden="1">
      <c r="B479" s="3"/>
      <c r="C479" s="3"/>
      <c r="D479" s="3"/>
      <c r="E479" s="3"/>
      <c r="F479" s="3"/>
      <c r="G479" s="3"/>
    </row>
    <row r="480" spans="2:7" hidden="1">
      <c r="B480" s="3"/>
      <c r="C480" s="3"/>
      <c r="D480" s="3"/>
      <c r="E480" s="3"/>
      <c r="F480" s="3"/>
      <c r="G480" s="3"/>
    </row>
    <row r="481" spans="2:7" hidden="1">
      <c r="B481" s="3"/>
      <c r="C481" s="3"/>
      <c r="D481" s="3"/>
      <c r="E481" s="3"/>
      <c r="F481" s="3"/>
      <c r="G481" s="3"/>
    </row>
    <row r="482" spans="2:7" hidden="1">
      <c r="B482" s="3"/>
      <c r="C482" s="3"/>
      <c r="D482" s="3"/>
      <c r="E482" s="3"/>
      <c r="F482" s="3"/>
      <c r="G482" s="3"/>
    </row>
    <row r="483" spans="2:7" hidden="1">
      <c r="B483" s="3"/>
      <c r="C483" s="3"/>
      <c r="D483" s="3"/>
      <c r="E483" s="3"/>
      <c r="F483" s="3"/>
      <c r="G483" s="3"/>
    </row>
    <row r="484" spans="2:7" hidden="1">
      <c r="B484" s="3"/>
      <c r="C484" s="3"/>
      <c r="D484" s="3"/>
      <c r="E484" s="3"/>
      <c r="F484" s="3"/>
      <c r="G484" s="3"/>
    </row>
    <row r="485" spans="2:7" hidden="1">
      <c r="B485" s="3"/>
      <c r="C485" s="3"/>
      <c r="D485" s="3"/>
      <c r="E485" s="3"/>
      <c r="F485" s="3"/>
      <c r="G485" s="3"/>
    </row>
    <row r="486" spans="2:7" hidden="1">
      <c r="B486" s="3"/>
      <c r="C486" s="3"/>
      <c r="D486" s="3"/>
      <c r="E486" s="3"/>
      <c r="F486" s="3"/>
      <c r="G486" s="3"/>
    </row>
    <row r="487" spans="2:7" hidden="1">
      <c r="B487" s="3"/>
      <c r="C487" s="3"/>
      <c r="D487" s="3"/>
      <c r="E487" s="3"/>
      <c r="F487" s="3"/>
      <c r="G487" s="3"/>
    </row>
    <row r="488" spans="2:7" hidden="1">
      <c r="B488" s="3"/>
      <c r="C488" s="3"/>
      <c r="D488" s="3"/>
      <c r="E488" s="3"/>
      <c r="F488" s="3"/>
      <c r="G488" s="3"/>
    </row>
    <row r="489" spans="2:7" hidden="1">
      <c r="B489" s="3"/>
      <c r="C489" s="3"/>
      <c r="D489" s="3"/>
      <c r="E489" s="3"/>
      <c r="F489" s="3"/>
      <c r="G489" s="3"/>
    </row>
    <row r="490" spans="2:7" hidden="1">
      <c r="B490" s="3"/>
      <c r="C490" s="3"/>
      <c r="D490" s="3"/>
      <c r="E490" s="3"/>
      <c r="F490" s="3"/>
      <c r="G490" s="3"/>
    </row>
    <row r="491" spans="2:7" hidden="1">
      <c r="B491" s="3"/>
      <c r="C491" s="3"/>
      <c r="D491" s="3"/>
      <c r="E491" s="3"/>
      <c r="F491" s="3"/>
      <c r="G491" s="3"/>
    </row>
    <row r="492" spans="2:7" hidden="1">
      <c r="B492" s="3"/>
      <c r="C492" s="3"/>
      <c r="D492" s="3"/>
      <c r="E492" s="3"/>
      <c r="F492" s="3"/>
      <c r="G492" s="3"/>
    </row>
    <row r="493" spans="2:7" hidden="1">
      <c r="B493" s="3"/>
      <c r="C493" s="3"/>
      <c r="D493" s="3"/>
      <c r="E493" s="3"/>
      <c r="F493" s="3"/>
      <c r="G493" s="3"/>
    </row>
    <row r="494" spans="2:7" hidden="1">
      <c r="B494" s="3"/>
      <c r="C494" s="3"/>
      <c r="D494" s="3"/>
      <c r="E494" s="3"/>
      <c r="F494" s="3"/>
      <c r="G494" s="3"/>
    </row>
    <row r="495" spans="2:7" hidden="1">
      <c r="B495" s="3"/>
      <c r="C495" s="3"/>
      <c r="D495" s="3"/>
      <c r="E495" s="3"/>
      <c r="F495" s="3"/>
      <c r="G495" s="3"/>
    </row>
    <row r="496" spans="2:7" hidden="1">
      <c r="B496" s="3"/>
      <c r="C496" s="3"/>
      <c r="D496" s="3"/>
      <c r="E496" s="3"/>
      <c r="F496" s="3"/>
      <c r="G496" s="3"/>
    </row>
    <row r="497" spans="2:7" hidden="1">
      <c r="B497" s="3"/>
      <c r="C497" s="3"/>
      <c r="D497" s="3"/>
      <c r="E497" s="3"/>
      <c r="F497" s="3"/>
      <c r="G497" s="3"/>
    </row>
    <row r="498" spans="2:7" hidden="1">
      <c r="B498" s="3"/>
      <c r="C498" s="3"/>
      <c r="D498" s="3"/>
      <c r="E498" s="3"/>
      <c r="F498" s="3"/>
      <c r="G498" s="3"/>
    </row>
    <row r="499" spans="2:7" hidden="1">
      <c r="B499" s="3"/>
      <c r="C499" s="3"/>
      <c r="D499" s="3"/>
      <c r="E499" s="3"/>
      <c r="F499" s="3"/>
      <c r="G499" s="3"/>
    </row>
    <row r="500" spans="2:7" hidden="1">
      <c r="B500" s="3"/>
      <c r="C500" s="3"/>
      <c r="D500" s="3"/>
      <c r="E500" s="3"/>
      <c r="F500" s="3"/>
      <c r="G500" s="3"/>
    </row>
    <row r="501" spans="2:7" hidden="1">
      <c r="B501" s="3"/>
      <c r="C501" s="3"/>
      <c r="D501" s="3"/>
      <c r="E501" s="3"/>
      <c r="F501" s="3"/>
      <c r="G501" s="3"/>
    </row>
    <row r="502" spans="2:7" hidden="1">
      <c r="B502" s="3"/>
      <c r="C502" s="3"/>
      <c r="D502" s="3"/>
      <c r="E502" s="3"/>
      <c r="F502" s="3"/>
      <c r="G502" s="3"/>
    </row>
    <row r="503" spans="2:7" hidden="1">
      <c r="B503" s="3"/>
      <c r="C503" s="3"/>
      <c r="D503" s="3"/>
      <c r="E503" s="3"/>
      <c r="F503" s="3"/>
      <c r="G503" s="3"/>
    </row>
    <row r="504" spans="2:7" hidden="1">
      <c r="B504" s="3"/>
      <c r="C504" s="3"/>
      <c r="D504" s="3"/>
      <c r="E504" s="3"/>
      <c r="F504" s="3"/>
      <c r="G504" s="3"/>
    </row>
    <row r="505" spans="2:7" hidden="1">
      <c r="B505" s="3"/>
      <c r="C505" s="3"/>
      <c r="D505" s="3"/>
      <c r="E505" s="3"/>
      <c r="F505" s="3"/>
      <c r="G505" s="3"/>
    </row>
    <row r="506" spans="2:7" hidden="1">
      <c r="B506" s="3"/>
      <c r="C506" s="3"/>
      <c r="D506" s="3"/>
      <c r="E506" s="3"/>
      <c r="F506" s="3"/>
      <c r="G506" s="3"/>
    </row>
    <row r="507" spans="2:7" hidden="1">
      <c r="B507" s="3"/>
      <c r="C507" s="3"/>
      <c r="D507" s="3"/>
      <c r="E507" s="3"/>
      <c r="F507" s="3"/>
      <c r="G507" s="3"/>
    </row>
    <row r="508" spans="2:7" hidden="1">
      <c r="B508" s="3"/>
      <c r="C508" s="3"/>
      <c r="D508" s="3"/>
      <c r="E508" s="3"/>
      <c r="F508" s="3"/>
      <c r="G508" s="3"/>
    </row>
    <row r="509" spans="2:7" hidden="1">
      <c r="B509" s="3"/>
      <c r="C509" s="3"/>
      <c r="D509" s="3"/>
      <c r="E509" s="3"/>
      <c r="F509" s="3"/>
      <c r="G509" s="3"/>
    </row>
    <row r="510" spans="2:7" hidden="1">
      <c r="B510" s="3"/>
      <c r="C510" s="3"/>
      <c r="D510" s="3"/>
      <c r="E510" s="3"/>
      <c r="F510" s="3"/>
      <c r="G510" s="3"/>
    </row>
    <row r="511" spans="2:7" hidden="1">
      <c r="B511" s="3"/>
      <c r="C511" s="3"/>
      <c r="D511" s="3"/>
      <c r="E511" s="3"/>
      <c r="F511" s="3"/>
      <c r="G511" s="3"/>
    </row>
    <row r="512" spans="2:7" hidden="1">
      <c r="B512" s="3"/>
      <c r="C512" s="3"/>
      <c r="D512" s="3"/>
      <c r="E512" s="3"/>
      <c r="F512" s="3"/>
      <c r="G512" s="3"/>
    </row>
    <row r="513" spans="2:7" hidden="1">
      <c r="B513" s="3"/>
      <c r="C513" s="3"/>
      <c r="D513" s="3"/>
      <c r="E513" s="3"/>
      <c r="F513" s="3"/>
      <c r="G513" s="3"/>
    </row>
    <row r="514" spans="2:7" hidden="1">
      <c r="B514" s="3"/>
      <c r="C514" s="3"/>
      <c r="D514" s="3"/>
      <c r="E514" s="3"/>
      <c r="F514" s="3"/>
      <c r="G514" s="3"/>
    </row>
    <row r="515" spans="2:7" hidden="1">
      <c r="B515" s="3"/>
      <c r="C515" s="3"/>
      <c r="D515" s="3"/>
      <c r="E515" s="3"/>
      <c r="F515" s="3"/>
      <c r="G515" s="3"/>
    </row>
    <row r="516" spans="2:7" hidden="1">
      <c r="B516" s="3"/>
      <c r="C516" s="3"/>
      <c r="D516" s="3"/>
      <c r="E516" s="3"/>
      <c r="F516" s="3"/>
      <c r="G516" s="3"/>
    </row>
    <row r="517" spans="2:7" hidden="1">
      <c r="B517" s="3"/>
      <c r="C517" s="3"/>
      <c r="D517" s="3"/>
      <c r="E517" s="3"/>
      <c r="F517" s="3"/>
      <c r="G517" s="3"/>
    </row>
    <row r="518" spans="2:7" hidden="1">
      <c r="B518" s="3"/>
      <c r="C518" s="3"/>
      <c r="D518" s="3"/>
      <c r="E518" s="3"/>
      <c r="F518" s="3"/>
      <c r="G518" s="3"/>
    </row>
    <row r="519" spans="2:7" hidden="1">
      <c r="B519" s="3"/>
      <c r="C519" s="3"/>
      <c r="D519" s="3"/>
      <c r="E519" s="3"/>
      <c r="F519" s="3"/>
      <c r="G519" s="3"/>
    </row>
    <row r="520" spans="2:7" hidden="1">
      <c r="B520" s="3"/>
      <c r="C520" s="3"/>
      <c r="D520" s="3"/>
      <c r="E520" s="3"/>
      <c r="F520" s="3"/>
      <c r="G520" s="3"/>
    </row>
    <row r="521" spans="2:7" hidden="1">
      <c r="B521" s="3"/>
      <c r="C521" s="3"/>
      <c r="D521" s="3"/>
      <c r="E521" s="3"/>
      <c r="F521" s="3"/>
      <c r="G521" s="3"/>
    </row>
    <row r="522" spans="2:7" hidden="1">
      <c r="B522" s="3"/>
      <c r="C522" s="3"/>
      <c r="D522" s="3"/>
      <c r="E522" s="3"/>
      <c r="F522" s="3"/>
      <c r="G522" s="3"/>
    </row>
    <row r="523" spans="2:7" hidden="1">
      <c r="B523" s="3"/>
      <c r="C523" s="3"/>
      <c r="D523" s="3"/>
      <c r="E523" s="3"/>
      <c r="F523" s="3"/>
      <c r="G523" s="3"/>
    </row>
    <row r="524" spans="2:7" hidden="1">
      <c r="B524" s="3"/>
      <c r="C524" s="3"/>
      <c r="D524" s="3"/>
      <c r="E524" s="3"/>
      <c r="F524" s="3"/>
      <c r="G524" s="3"/>
    </row>
    <row r="525" spans="2:7" hidden="1">
      <c r="B525" s="3"/>
      <c r="C525" s="3"/>
      <c r="D525" s="3"/>
      <c r="E525" s="3"/>
      <c r="F525" s="3"/>
      <c r="G525" s="3"/>
    </row>
    <row r="526" spans="2:7" hidden="1">
      <c r="B526" s="3"/>
      <c r="C526" s="3"/>
      <c r="D526" s="3"/>
      <c r="E526" s="3"/>
      <c r="F526" s="3"/>
      <c r="G526" s="3"/>
    </row>
    <row r="527" spans="2:7" hidden="1">
      <c r="B527" s="3"/>
      <c r="C527" s="3"/>
      <c r="D527" s="3"/>
      <c r="E527" s="3"/>
      <c r="F527" s="3"/>
      <c r="G527" s="3"/>
    </row>
    <row r="528" spans="2:7" hidden="1">
      <c r="B528" s="3"/>
      <c r="C528" s="3"/>
      <c r="D528" s="3"/>
      <c r="E528" s="3"/>
      <c r="F528" s="3"/>
      <c r="G528" s="3"/>
    </row>
    <row r="529" spans="2:7" hidden="1">
      <c r="B529" s="3"/>
      <c r="C529" s="3"/>
      <c r="D529" s="3"/>
      <c r="E529" s="3"/>
      <c r="F529" s="3"/>
      <c r="G529" s="3"/>
    </row>
    <row r="530" spans="2:7" hidden="1">
      <c r="B530" s="3"/>
      <c r="C530" s="3"/>
      <c r="D530" s="3"/>
      <c r="E530" s="3"/>
      <c r="F530" s="3"/>
      <c r="G530" s="3"/>
    </row>
    <row r="531" spans="2:7" hidden="1">
      <c r="B531" s="3"/>
      <c r="C531" s="3"/>
      <c r="D531" s="3"/>
      <c r="E531" s="3"/>
      <c r="F531" s="3"/>
      <c r="G531" s="3"/>
    </row>
    <row r="532" spans="2:7" hidden="1">
      <c r="B532" s="3"/>
      <c r="C532" s="3"/>
      <c r="D532" s="3"/>
      <c r="E532" s="3"/>
      <c r="F532" s="3"/>
      <c r="G532" s="3"/>
    </row>
    <row r="533" spans="2:7" hidden="1">
      <c r="B533" s="3"/>
      <c r="C533" s="3"/>
      <c r="D533" s="3"/>
      <c r="E533" s="3"/>
      <c r="F533" s="3"/>
      <c r="G533" s="3"/>
    </row>
    <row r="534" spans="2:7" hidden="1">
      <c r="B534" s="3"/>
      <c r="C534" s="3"/>
      <c r="D534" s="3"/>
      <c r="E534" s="3"/>
      <c r="F534" s="3"/>
      <c r="G534" s="3"/>
    </row>
    <row r="535" spans="2:7" hidden="1">
      <c r="B535" s="3"/>
      <c r="C535" s="3"/>
      <c r="D535" s="3"/>
      <c r="E535" s="3"/>
      <c r="F535" s="3"/>
      <c r="G535" s="3"/>
    </row>
    <row r="536" spans="2:7" hidden="1">
      <c r="B536" s="3"/>
      <c r="C536" s="3"/>
      <c r="D536" s="3"/>
      <c r="E536" s="3"/>
      <c r="F536" s="3"/>
      <c r="G536" s="3"/>
    </row>
    <row r="537" spans="2:7" hidden="1">
      <c r="B537" s="3"/>
      <c r="C537" s="3"/>
      <c r="D537" s="3"/>
      <c r="E537" s="3"/>
      <c r="F537" s="3"/>
      <c r="G537" s="3"/>
    </row>
    <row r="538" spans="2:7" hidden="1">
      <c r="B538" s="3"/>
      <c r="C538" s="3"/>
      <c r="D538" s="3"/>
      <c r="E538" s="3"/>
      <c r="F538" s="3"/>
      <c r="G538" s="3"/>
    </row>
    <row r="539" spans="2:7" hidden="1">
      <c r="B539" s="3"/>
      <c r="C539" s="3"/>
      <c r="D539" s="3"/>
      <c r="E539" s="3"/>
      <c r="F539" s="3"/>
      <c r="G539" s="3"/>
    </row>
    <row r="540" spans="2:7" hidden="1">
      <c r="B540" s="3"/>
      <c r="C540" s="3"/>
      <c r="D540" s="3"/>
      <c r="E540" s="3"/>
      <c r="F540" s="3"/>
      <c r="G540" s="3"/>
    </row>
    <row r="541" spans="2:7" hidden="1">
      <c r="B541" s="3"/>
      <c r="C541" s="3"/>
      <c r="D541" s="3"/>
      <c r="E541" s="3"/>
      <c r="F541" s="3"/>
      <c r="G541" s="3"/>
    </row>
    <row r="542" spans="2:7" hidden="1">
      <c r="B542" s="3"/>
      <c r="C542" s="3"/>
      <c r="D542" s="3"/>
      <c r="E542" s="3"/>
      <c r="F542" s="3"/>
      <c r="G542" s="3"/>
    </row>
    <row r="543" spans="2:7" hidden="1">
      <c r="B543" s="3"/>
      <c r="C543" s="3"/>
      <c r="D543" s="3"/>
      <c r="E543" s="3"/>
      <c r="F543" s="3"/>
      <c r="G543" s="3"/>
    </row>
    <row r="544" spans="2:7" hidden="1">
      <c r="B544" s="3"/>
      <c r="C544" s="3"/>
      <c r="D544" s="3"/>
      <c r="E544" s="3"/>
      <c r="F544" s="3"/>
      <c r="G544" s="3"/>
    </row>
    <row r="545" spans="2:7" hidden="1">
      <c r="B545" s="3"/>
      <c r="C545" s="3"/>
      <c r="D545" s="3"/>
      <c r="E545" s="3"/>
      <c r="F545" s="3"/>
      <c r="G545" s="3"/>
    </row>
    <row r="546" spans="2:7" hidden="1">
      <c r="B546" s="3"/>
      <c r="C546" s="3"/>
      <c r="D546" s="3"/>
      <c r="E546" s="3"/>
      <c r="F546" s="3"/>
      <c r="G546" s="3"/>
    </row>
    <row r="547" spans="2:7" hidden="1">
      <c r="B547" s="3"/>
      <c r="C547" s="3"/>
      <c r="D547" s="3"/>
      <c r="E547" s="3"/>
      <c r="F547" s="3"/>
      <c r="G547" s="3"/>
    </row>
    <row r="548" spans="2:7" hidden="1">
      <c r="B548" s="3"/>
      <c r="C548" s="3"/>
      <c r="D548" s="3"/>
      <c r="E548" s="3"/>
      <c r="F548" s="3"/>
      <c r="G548" s="3"/>
    </row>
    <row r="549" spans="2:7" hidden="1">
      <c r="B549" s="3"/>
      <c r="C549" s="3"/>
      <c r="D549" s="3"/>
      <c r="E549" s="3"/>
      <c r="F549" s="3"/>
      <c r="G549" s="3"/>
    </row>
    <row r="550" spans="2:7" hidden="1">
      <c r="B550" s="3"/>
      <c r="C550" s="3"/>
      <c r="D550" s="3"/>
      <c r="E550" s="3"/>
      <c r="F550" s="3"/>
      <c r="G550" s="3"/>
    </row>
    <row r="551" spans="2:7" hidden="1">
      <c r="B551" s="3"/>
      <c r="C551" s="3"/>
      <c r="D551" s="3"/>
      <c r="E551" s="3"/>
      <c r="F551" s="3"/>
      <c r="G551" s="3"/>
    </row>
    <row r="552" spans="2:7" hidden="1">
      <c r="B552" s="3"/>
      <c r="C552" s="3"/>
      <c r="D552" s="3"/>
      <c r="E552" s="3"/>
      <c r="F552" s="3"/>
      <c r="G552" s="3"/>
    </row>
    <row r="553" spans="2:7" hidden="1">
      <c r="B553" s="3"/>
      <c r="C553" s="3"/>
      <c r="D553" s="3"/>
      <c r="E553" s="3"/>
      <c r="F553" s="3"/>
      <c r="G553" s="3"/>
    </row>
    <row r="554" spans="2:7" hidden="1">
      <c r="B554" s="3"/>
      <c r="C554" s="3"/>
      <c r="D554" s="3"/>
      <c r="E554" s="3"/>
      <c r="F554" s="3"/>
      <c r="G554" s="3"/>
    </row>
    <row r="555" spans="2:7" hidden="1">
      <c r="B555" s="3"/>
      <c r="C555" s="3"/>
      <c r="D555" s="3"/>
      <c r="E555" s="3"/>
      <c r="F555" s="3"/>
      <c r="G555" s="3"/>
    </row>
    <row r="556" spans="2:7" hidden="1">
      <c r="B556" s="3"/>
      <c r="C556" s="3"/>
      <c r="D556" s="3"/>
      <c r="E556" s="3"/>
      <c r="F556" s="3"/>
      <c r="G556" s="3"/>
    </row>
    <row r="557" spans="2:7" hidden="1">
      <c r="B557" s="3"/>
      <c r="C557" s="3"/>
      <c r="D557" s="3"/>
      <c r="E557" s="3"/>
      <c r="F557" s="3"/>
      <c r="G557" s="3"/>
    </row>
    <row r="558" spans="2:7" hidden="1">
      <c r="B558" s="3"/>
      <c r="C558" s="3"/>
      <c r="D558" s="3"/>
      <c r="E558" s="3"/>
      <c r="F558" s="3"/>
      <c r="G558" s="3"/>
    </row>
    <row r="559" spans="2:7" hidden="1">
      <c r="B559" s="3"/>
      <c r="C559" s="3"/>
      <c r="D559" s="3"/>
      <c r="E559" s="3"/>
      <c r="F559" s="3"/>
      <c r="G559" s="3"/>
    </row>
    <row r="560" spans="2:7" hidden="1">
      <c r="B560" s="3"/>
      <c r="C560" s="3"/>
      <c r="D560" s="3"/>
      <c r="E560" s="3"/>
      <c r="F560" s="3"/>
      <c r="G560" s="3"/>
    </row>
    <row r="561" spans="2:7" hidden="1">
      <c r="B561" s="3"/>
      <c r="C561" s="3"/>
      <c r="D561" s="3"/>
      <c r="E561" s="3"/>
      <c r="F561" s="3"/>
      <c r="G561" s="3"/>
    </row>
    <row r="562" spans="2:7" hidden="1">
      <c r="B562" s="3"/>
      <c r="C562" s="3"/>
      <c r="D562" s="3"/>
      <c r="E562" s="3"/>
      <c r="F562" s="3"/>
      <c r="G562" s="3"/>
    </row>
    <row r="563" spans="2:7" hidden="1">
      <c r="B563" s="3"/>
      <c r="C563" s="3"/>
      <c r="D563" s="3"/>
      <c r="E563" s="3"/>
      <c r="F563" s="3"/>
      <c r="G563" s="3"/>
    </row>
    <row r="564" spans="2:7" hidden="1">
      <c r="B564" s="3"/>
      <c r="C564" s="3"/>
      <c r="D564" s="3"/>
      <c r="E564" s="3"/>
      <c r="F564" s="3"/>
      <c r="G564" s="3"/>
    </row>
    <row r="565" spans="2:7" hidden="1">
      <c r="B565" s="3"/>
      <c r="C565" s="3"/>
      <c r="D565" s="3"/>
      <c r="E565" s="3"/>
      <c r="F565" s="3"/>
      <c r="G565" s="3"/>
    </row>
    <row r="566" spans="2:7" hidden="1">
      <c r="B566" s="3"/>
      <c r="C566" s="3"/>
      <c r="D566" s="3"/>
      <c r="E566" s="3"/>
      <c r="F566" s="3"/>
      <c r="G566" s="3"/>
    </row>
    <row r="567" spans="2:7" hidden="1">
      <c r="B567" s="3"/>
      <c r="C567" s="3"/>
      <c r="D567" s="3"/>
      <c r="E567" s="3"/>
      <c r="F567" s="3"/>
      <c r="G567" s="3"/>
    </row>
    <row r="568" spans="2:7" hidden="1">
      <c r="B568" s="3"/>
      <c r="C568" s="3"/>
      <c r="D568" s="3"/>
      <c r="E568" s="3"/>
      <c r="F568" s="3"/>
      <c r="G568" s="3"/>
    </row>
    <row r="569" spans="2:7" hidden="1">
      <c r="B569" s="3"/>
      <c r="C569" s="3"/>
      <c r="D569" s="3"/>
      <c r="E569" s="3"/>
      <c r="F569" s="3"/>
      <c r="G569" s="3"/>
    </row>
    <row r="570" spans="2:7" hidden="1">
      <c r="B570" s="3"/>
      <c r="C570" s="3"/>
      <c r="D570" s="3"/>
      <c r="E570" s="3"/>
      <c r="F570" s="3"/>
      <c r="G570" s="3"/>
    </row>
    <row r="571" spans="2:7" hidden="1">
      <c r="B571" s="3"/>
      <c r="C571" s="3"/>
      <c r="D571" s="3"/>
      <c r="E571" s="3"/>
      <c r="F571" s="3"/>
      <c r="G571" s="3"/>
    </row>
    <row r="572" spans="2:7" hidden="1">
      <c r="B572" s="3"/>
      <c r="C572" s="3"/>
      <c r="D572" s="3"/>
      <c r="E572" s="3"/>
      <c r="F572" s="3"/>
      <c r="G572" s="3"/>
    </row>
    <row r="573" spans="2:7" hidden="1">
      <c r="B573" s="3"/>
      <c r="C573" s="3"/>
      <c r="D573" s="3"/>
      <c r="E573" s="3"/>
      <c r="F573" s="3"/>
      <c r="G573" s="3"/>
    </row>
    <row r="574" spans="2:7" hidden="1">
      <c r="B574" s="3"/>
      <c r="C574" s="3"/>
      <c r="D574" s="3"/>
      <c r="E574" s="3"/>
      <c r="F574" s="3"/>
      <c r="G574" s="3"/>
    </row>
    <row r="575" spans="2:7" hidden="1">
      <c r="B575" s="3"/>
      <c r="C575" s="3"/>
      <c r="D575" s="3"/>
      <c r="E575" s="3"/>
      <c r="F575" s="3"/>
      <c r="G575" s="3"/>
    </row>
    <row r="576" spans="2:7" hidden="1">
      <c r="B576" s="3"/>
      <c r="C576" s="3"/>
      <c r="D576" s="3"/>
      <c r="E576" s="3"/>
      <c r="F576" s="3"/>
      <c r="G576" s="3"/>
    </row>
    <row r="577" spans="2:7" hidden="1">
      <c r="B577" s="3"/>
      <c r="C577" s="3"/>
      <c r="D577" s="3"/>
      <c r="E577" s="3"/>
      <c r="F577" s="3"/>
      <c r="G577" s="3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A1:A1048576 B5:B1048576 C1:AY1048576 BA1:XFD1048576 AZ1:AZ9999 AZ10001:AZ1048576" xr:uid="{00000000-0002-0000-0A00-000000000000}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22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5703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34">
      <c r="A1" s="36" t="s">
        <v>145</v>
      </c>
      <c r="B1" s="36" t="s" vm="1">
        <v>216</v>
      </c>
    </row>
    <row r="2" spans="1:34">
      <c r="A2" s="36" t="s">
        <v>144</v>
      </c>
      <c r="B2" s="36" t="s">
        <v>2867</v>
      </c>
    </row>
    <row r="3" spans="1:34">
      <c r="A3" s="36" t="s">
        <v>146</v>
      </c>
      <c r="B3" s="36" t="s">
        <v>2868</v>
      </c>
      <c r="D3" s="2"/>
    </row>
    <row r="4" spans="1:34">
      <c r="A4" s="36" t="s">
        <v>147</v>
      </c>
      <c r="B4" s="36" t="s">
        <v>2869</v>
      </c>
    </row>
    <row r="5" spans="1:34" ht="18.75">
      <c r="A5" s="155" t="s">
        <v>97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7"/>
    </row>
    <row r="6" spans="1:34" s="3" customFormat="1">
      <c r="A6" s="37" t="s">
        <v>116</v>
      </c>
      <c r="B6" s="38" t="s">
        <v>46</v>
      </c>
      <c r="C6" s="39" t="s">
        <v>53</v>
      </c>
      <c r="D6" s="38" t="s">
        <v>14</v>
      </c>
      <c r="E6" s="38" t="s">
        <v>69</v>
      </c>
      <c r="F6" s="38" t="s">
        <v>104</v>
      </c>
      <c r="G6" s="38" t="s">
        <v>17</v>
      </c>
      <c r="H6" s="38" t="s">
        <v>103</v>
      </c>
      <c r="I6" s="38" t="s">
        <v>16</v>
      </c>
      <c r="J6" s="38" t="s">
        <v>18</v>
      </c>
      <c r="K6" s="38" t="s">
        <v>193</v>
      </c>
      <c r="L6" s="38" t="s">
        <v>192</v>
      </c>
      <c r="M6" s="38" t="s">
        <v>64</v>
      </c>
      <c r="N6" s="38" t="s">
        <v>61</v>
      </c>
      <c r="O6" s="38" t="s">
        <v>148</v>
      </c>
      <c r="P6" s="40" t="s">
        <v>150</v>
      </c>
    </row>
    <row r="7" spans="1:34" s="3" customFormat="1">
      <c r="A7" s="124" t="s">
        <v>3065</v>
      </c>
      <c r="B7" s="125" t="s">
        <v>3065</v>
      </c>
      <c r="C7" s="125" t="s">
        <v>3065</v>
      </c>
      <c r="D7" s="125" t="s">
        <v>3065</v>
      </c>
      <c r="E7" s="125" t="s">
        <v>3065</v>
      </c>
      <c r="F7" s="26" t="s">
        <v>21</v>
      </c>
      <c r="G7" s="26" t="s">
        <v>20</v>
      </c>
      <c r="H7" s="125" t="s">
        <v>3065</v>
      </c>
      <c r="I7" s="26" t="s">
        <v>19</v>
      </c>
      <c r="J7" s="26" t="s">
        <v>19</v>
      </c>
      <c r="K7" s="26" t="s">
        <v>200</v>
      </c>
      <c r="L7" s="125" t="s">
        <v>3065</v>
      </c>
      <c r="M7" s="26" t="s">
        <v>196</v>
      </c>
      <c r="N7" s="26" t="s">
        <v>19</v>
      </c>
      <c r="O7" s="26" t="s">
        <v>19</v>
      </c>
      <c r="P7" s="27" t="s">
        <v>19</v>
      </c>
    </row>
    <row r="8" spans="1:34" s="4" customFormat="1" ht="20.25">
      <c r="A8" s="126" t="s">
        <v>3065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113</v>
      </c>
    </row>
    <row r="9" spans="1:34" s="4" customFormat="1" ht="20.25">
      <c r="A9" s="95" t="s">
        <v>2870</v>
      </c>
      <c r="B9" s="129" t="s">
        <v>3065</v>
      </c>
      <c r="C9" s="129" t="s">
        <v>3065</v>
      </c>
      <c r="D9" s="129" t="s">
        <v>3065</v>
      </c>
      <c r="E9" s="129" t="s">
        <v>3065</v>
      </c>
      <c r="F9" s="129" t="s">
        <v>3065</v>
      </c>
      <c r="G9" s="129" t="s">
        <v>3065</v>
      </c>
      <c r="H9" s="129" t="s">
        <v>3065</v>
      </c>
      <c r="I9" s="129" t="s">
        <v>3065</v>
      </c>
      <c r="J9" s="129" t="s">
        <v>3065</v>
      </c>
      <c r="K9" s="129" t="s">
        <v>3065</v>
      </c>
      <c r="L9" s="129" t="s">
        <v>3065</v>
      </c>
      <c r="M9" s="96">
        <v>0</v>
      </c>
      <c r="N9" s="129" t="s">
        <v>3065</v>
      </c>
      <c r="O9" s="56">
        <v>0</v>
      </c>
      <c r="P9" s="56">
        <v>0</v>
      </c>
      <c r="AH9" s="1"/>
    </row>
    <row r="10" spans="1:34">
      <c r="A10" s="90" t="s">
        <v>208</v>
      </c>
      <c r="B10" s="129" t="s">
        <v>3065</v>
      </c>
      <c r="C10" s="129" t="s">
        <v>3065</v>
      </c>
      <c r="D10" s="129" t="s">
        <v>3065</v>
      </c>
      <c r="E10" s="129" t="s">
        <v>3065</v>
      </c>
      <c r="F10" s="129" t="s">
        <v>3065</v>
      </c>
      <c r="G10" s="129" t="s">
        <v>3065</v>
      </c>
      <c r="H10" s="129" t="s">
        <v>3065</v>
      </c>
      <c r="I10" s="129" t="s">
        <v>3065</v>
      </c>
      <c r="J10" s="129" t="s">
        <v>3065</v>
      </c>
      <c r="K10" s="129" t="s">
        <v>3065</v>
      </c>
      <c r="L10" s="129" t="s">
        <v>3065</v>
      </c>
      <c r="M10" s="129" t="s">
        <v>3065</v>
      </c>
      <c r="N10" s="129" t="s">
        <v>3065</v>
      </c>
      <c r="O10" s="129" t="s">
        <v>3065</v>
      </c>
      <c r="P10" s="129" t="s">
        <v>3065</v>
      </c>
    </row>
    <row r="11" spans="1:34">
      <c r="A11" s="90" t="s">
        <v>112</v>
      </c>
      <c r="B11" s="129" t="s">
        <v>3065</v>
      </c>
      <c r="C11" s="129" t="s">
        <v>3065</v>
      </c>
      <c r="D11" s="129" t="s">
        <v>3065</v>
      </c>
      <c r="E11" s="129" t="s">
        <v>3065</v>
      </c>
      <c r="F11" s="129" t="s">
        <v>3065</v>
      </c>
      <c r="G11" s="129" t="s">
        <v>3065</v>
      </c>
      <c r="H11" s="129" t="s">
        <v>3065</v>
      </c>
      <c r="I11" s="129" t="s">
        <v>3065</v>
      </c>
      <c r="J11" s="129" t="s">
        <v>3065</v>
      </c>
      <c r="K11" s="129" t="s">
        <v>3065</v>
      </c>
      <c r="L11" s="129" t="s">
        <v>3065</v>
      </c>
      <c r="M11" s="129" t="s">
        <v>3065</v>
      </c>
      <c r="N11" s="129" t="s">
        <v>3065</v>
      </c>
      <c r="O11" s="129" t="s">
        <v>3065</v>
      </c>
      <c r="P11" s="129" t="s">
        <v>3065</v>
      </c>
    </row>
    <row r="12" spans="1:34">
      <c r="A12" s="90" t="s">
        <v>191</v>
      </c>
      <c r="B12" s="129" t="s">
        <v>3065</v>
      </c>
      <c r="C12" s="129" t="s">
        <v>3065</v>
      </c>
      <c r="D12" s="129" t="s">
        <v>3065</v>
      </c>
      <c r="E12" s="129" t="s">
        <v>3065</v>
      </c>
      <c r="F12" s="129" t="s">
        <v>3065</v>
      </c>
      <c r="G12" s="129" t="s">
        <v>3065</v>
      </c>
      <c r="H12" s="129" t="s">
        <v>3065</v>
      </c>
      <c r="I12" s="129" t="s">
        <v>3065</v>
      </c>
      <c r="J12" s="129" t="s">
        <v>3065</v>
      </c>
      <c r="K12" s="129" t="s">
        <v>3065</v>
      </c>
      <c r="L12" s="129" t="s">
        <v>3065</v>
      </c>
      <c r="M12" s="129" t="s">
        <v>3065</v>
      </c>
      <c r="N12" s="129" t="s">
        <v>3065</v>
      </c>
      <c r="O12" s="129" t="s">
        <v>3065</v>
      </c>
      <c r="P12" s="129" t="s">
        <v>3065</v>
      </c>
    </row>
    <row r="13" spans="1:34">
      <c r="A13" s="90" t="s">
        <v>199</v>
      </c>
      <c r="B13" s="129" t="s">
        <v>3065</v>
      </c>
      <c r="C13" s="129" t="s">
        <v>3065</v>
      </c>
      <c r="D13" s="129" t="s">
        <v>3065</v>
      </c>
      <c r="E13" s="129" t="s">
        <v>3065</v>
      </c>
      <c r="F13" s="129" t="s">
        <v>3065</v>
      </c>
      <c r="G13" s="129" t="s">
        <v>3065</v>
      </c>
      <c r="H13" s="129" t="s">
        <v>3065</v>
      </c>
      <c r="I13" s="129" t="s">
        <v>3065</v>
      </c>
      <c r="J13" s="129" t="s">
        <v>3065</v>
      </c>
      <c r="K13" s="129" t="s">
        <v>3065</v>
      </c>
      <c r="L13" s="129" t="s">
        <v>3065</v>
      </c>
      <c r="M13" s="129" t="s">
        <v>3065</v>
      </c>
      <c r="N13" s="129" t="s">
        <v>3065</v>
      </c>
      <c r="O13" s="129" t="s">
        <v>3065</v>
      </c>
      <c r="P13" s="129" t="s">
        <v>3065</v>
      </c>
    </row>
    <row r="14" spans="1:3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3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3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B00-000000000000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22" style="2" bestFit="1" customWidth="1"/>
    <col min="3" max="3" width="7.5703125" style="1" customWidth="1"/>
    <col min="4" max="4" width="11.140625" style="1" customWidth="1"/>
    <col min="5" max="5" width="15.140625" style="1" customWidth="1"/>
    <col min="6" max="6" width="8.140625" style="1" customWidth="1"/>
    <col min="7" max="7" width="11.5703125" style="1" customWidth="1"/>
    <col min="8" max="8" width="13.85546875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2" style="1" bestFit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145</v>
      </c>
      <c r="B1" s="36" t="s" vm="1">
        <v>216</v>
      </c>
    </row>
    <row r="2" spans="1:15">
      <c r="A2" s="36" t="s">
        <v>144</v>
      </c>
      <c r="B2" s="36" t="s">
        <v>2867</v>
      </c>
    </row>
    <row r="3" spans="1:15">
      <c r="A3" s="36" t="s">
        <v>146</v>
      </c>
      <c r="B3" s="36" t="s">
        <v>2868</v>
      </c>
    </row>
    <row r="4" spans="1:15">
      <c r="A4" s="36" t="s">
        <v>147</v>
      </c>
      <c r="B4" s="36" t="s">
        <v>2869</v>
      </c>
    </row>
    <row r="5" spans="1:15" ht="18.75">
      <c r="A5" s="155" t="s">
        <v>89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7"/>
    </row>
    <row r="6" spans="1:15" s="3" customFormat="1">
      <c r="A6" s="37" t="s">
        <v>116</v>
      </c>
      <c r="B6" s="38" t="s">
        <v>46</v>
      </c>
      <c r="C6" s="38" t="s">
        <v>14</v>
      </c>
      <c r="D6" s="38" t="s">
        <v>69</v>
      </c>
      <c r="E6" s="38" t="s">
        <v>104</v>
      </c>
      <c r="F6" s="38" t="s">
        <v>17</v>
      </c>
      <c r="G6" s="38" t="s">
        <v>103</v>
      </c>
      <c r="H6" s="38" t="s">
        <v>16</v>
      </c>
      <c r="I6" s="38" t="s">
        <v>18</v>
      </c>
      <c r="J6" s="38" t="s">
        <v>193</v>
      </c>
      <c r="K6" s="38" t="s">
        <v>192</v>
      </c>
      <c r="L6" s="38" t="s">
        <v>111</v>
      </c>
      <c r="M6" s="38" t="s">
        <v>61</v>
      </c>
      <c r="N6" s="38" t="s">
        <v>148</v>
      </c>
      <c r="O6" s="40" t="s">
        <v>150</v>
      </c>
    </row>
    <row r="7" spans="1:15" s="3" customFormat="1">
      <c r="A7" s="124" t="s">
        <v>3065</v>
      </c>
      <c r="B7" s="125" t="s">
        <v>3065</v>
      </c>
      <c r="C7" s="125" t="s">
        <v>3065</v>
      </c>
      <c r="D7" s="125" t="s">
        <v>3065</v>
      </c>
      <c r="E7" s="26" t="s">
        <v>21</v>
      </c>
      <c r="F7" s="26" t="s">
        <v>20</v>
      </c>
      <c r="G7" s="125" t="s">
        <v>3065</v>
      </c>
      <c r="H7" s="26" t="s">
        <v>19</v>
      </c>
      <c r="I7" s="26" t="s">
        <v>19</v>
      </c>
      <c r="J7" s="26" t="s">
        <v>200</v>
      </c>
      <c r="K7" s="125" t="s">
        <v>3065</v>
      </c>
      <c r="L7" s="26" t="s">
        <v>196</v>
      </c>
      <c r="M7" s="26" t="s">
        <v>19</v>
      </c>
      <c r="N7" s="26" t="s">
        <v>19</v>
      </c>
      <c r="O7" s="27" t="s">
        <v>19</v>
      </c>
    </row>
    <row r="8" spans="1:15" s="4" customFormat="1" ht="20.25">
      <c r="A8" s="126" t="s">
        <v>3065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5" t="s">
        <v>13</v>
      </c>
    </row>
    <row r="9" spans="1:15" s="4" customFormat="1" ht="20.25">
      <c r="A9" s="95" t="s">
        <v>26</v>
      </c>
      <c r="B9" s="128" t="s">
        <v>3065</v>
      </c>
      <c r="C9" s="128" t="s">
        <v>3065</v>
      </c>
      <c r="D9" s="128" t="s">
        <v>3065</v>
      </c>
      <c r="E9" s="128" t="s">
        <v>3065</v>
      </c>
      <c r="F9" s="128" t="s">
        <v>3065</v>
      </c>
      <c r="G9" s="128" t="s">
        <v>3065</v>
      </c>
      <c r="H9" s="128" t="s">
        <v>3065</v>
      </c>
      <c r="I9" s="128" t="s">
        <v>3065</v>
      </c>
      <c r="J9" s="128" t="s">
        <v>3065</v>
      </c>
      <c r="K9" s="128" t="s">
        <v>3065</v>
      </c>
      <c r="L9" s="55">
        <f>L10</f>
        <v>-42851.580999999998</v>
      </c>
      <c r="M9" s="128" t="s">
        <v>3065</v>
      </c>
      <c r="N9" s="56">
        <f>IFERROR(L9/$L$9,0)</f>
        <v>1</v>
      </c>
      <c r="O9" s="56">
        <f>L9/'סכום נכסי הקרן'!$C$41</f>
        <v>-1.3772473979566047E-2</v>
      </c>
    </row>
    <row r="10" spans="1:15">
      <c r="A10" s="94" t="s">
        <v>186</v>
      </c>
      <c r="B10" s="145" t="s">
        <v>3065</v>
      </c>
      <c r="C10" s="145" t="s">
        <v>3065</v>
      </c>
      <c r="D10" s="145" t="s">
        <v>3065</v>
      </c>
      <c r="E10" s="145" t="s">
        <v>3065</v>
      </c>
      <c r="F10" s="145" t="s">
        <v>3065</v>
      </c>
      <c r="G10" s="145" t="s">
        <v>3065</v>
      </c>
      <c r="H10" s="145" t="s">
        <v>3065</v>
      </c>
      <c r="I10" s="145" t="s">
        <v>3065</v>
      </c>
      <c r="J10" s="145" t="s">
        <v>3065</v>
      </c>
      <c r="K10" s="145" t="s">
        <v>3065</v>
      </c>
      <c r="L10" s="57">
        <f>L11</f>
        <v>-42851.580999999998</v>
      </c>
      <c r="M10" s="145" t="s">
        <v>3065</v>
      </c>
      <c r="N10" s="93">
        <f t="shared" ref="N10:N12" si="0">IFERROR(L10/$L$9,0)</f>
        <v>1</v>
      </c>
      <c r="O10" s="56">
        <f>L10/'סכום נכסי הקרן'!$C$41</f>
        <v>-1.3772473979566047E-2</v>
      </c>
    </row>
    <row r="11" spans="1:15">
      <c r="A11" s="74" t="s">
        <v>2868</v>
      </c>
      <c r="B11" s="128" t="s">
        <v>3065</v>
      </c>
      <c r="C11" s="128" t="s">
        <v>3065</v>
      </c>
      <c r="D11" s="128" t="s">
        <v>3065</v>
      </c>
      <c r="E11" s="128" t="s">
        <v>3065</v>
      </c>
      <c r="F11" s="128" t="s">
        <v>3065</v>
      </c>
      <c r="G11" s="128" t="s">
        <v>3065</v>
      </c>
      <c r="H11" s="128" t="s">
        <v>3065</v>
      </c>
      <c r="I11" s="128" t="s">
        <v>3065</v>
      </c>
      <c r="J11" s="128" t="s">
        <v>3065</v>
      </c>
      <c r="K11" s="128" t="s">
        <v>3065</v>
      </c>
      <c r="L11" s="58">
        <f>L12</f>
        <v>-42851.580999999998</v>
      </c>
      <c r="M11" s="128" t="s">
        <v>3065</v>
      </c>
      <c r="N11" s="73">
        <f t="shared" si="0"/>
        <v>1</v>
      </c>
      <c r="O11" s="56">
        <f>L11/'סכום נכסי הקרן'!$C$41</f>
        <v>-1.3772473979566047E-2</v>
      </c>
    </row>
    <row r="12" spans="1:15">
      <c r="A12" s="75" t="s">
        <v>2958</v>
      </c>
      <c r="B12" s="54">
        <v>9258</v>
      </c>
      <c r="C12" s="54" t="s">
        <v>219</v>
      </c>
      <c r="D12" s="129" t="s">
        <v>3065</v>
      </c>
      <c r="E12" s="129" t="s">
        <v>3065</v>
      </c>
      <c r="F12" s="129" t="s">
        <v>3065</v>
      </c>
      <c r="G12" s="76" t="s">
        <v>132</v>
      </c>
      <c r="H12" s="129" t="s">
        <v>3065</v>
      </c>
      <c r="I12" s="129" t="s">
        <v>3065</v>
      </c>
      <c r="J12" s="78">
        <v>-1000000</v>
      </c>
      <c r="K12" s="86">
        <v>4285.1580999999996</v>
      </c>
      <c r="L12" s="59">
        <v>-42851.580999999998</v>
      </c>
      <c r="M12" s="129" t="s">
        <v>3065</v>
      </c>
      <c r="N12" s="79">
        <f t="shared" si="0"/>
        <v>1</v>
      </c>
      <c r="O12" s="60">
        <f>L12/'סכום נכסי הקרן'!$C$41</f>
        <v>-1.3772473979566047E-2</v>
      </c>
    </row>
    <row r="13" spans="1:15">
      <c r="A13" s="129" t="s">
        <v>3065</v>
      </c>
      <c r="B13" s="129" t="s">
        <v>3065</v>
      </c>
      <c r="C13" s="129" t="s">
        <v>3065</v>
      </c>
      <c r="D13" s="129" t="s">
        <v>3065</v>
      </c>
      <c r="E13" s="129" t="s">
        <v>3065</v>
      </c>
      <c r="F13" s="129" t="s">
        <v>3065</v>
      </c>
      <c r="G13" s="129" t="s">
        <v>3065</v>
      </c>
      <c r="H13" s="129" t="s">
        <v>3065</v>
      </c>
      <c r="I13" s="129" t="s">
        <v>3065</v>
      </c>
      <c r="J13" s="129" t="s">
        <v>3065</v>
      </c>
      <c r="K13" s="129" t="s">
        <v>3065</v>
      </c>
      <c r="L13" s="129" t="s">
        <v>3065</v>
      </c>
      <c r="M13" s="129" t="s">
        <v>3065</v>
      </c>
      <c r="N13" s="129" t="s">
        <v>3065</v>
      </c>
      <c r="O13" s="129" t="s">
        <v>3065</v>
      </c>
    </row>
    <row r="14" spans="1:15">
      <c r="A14" s="129" t="s">
        <v>3065</v>
      </c>
      <c r="B14" s="129" t="s">
        <v>3065</v>
      </c>
      <c r="C14" s="129" t="s">
        <v>3065</v>
      </c>
      <c r="D14" s="129" t="s">
        <v>3065</v>
      </c>
      <c r="E14" s="129" t="s">
        <v>3065</v>
      </c>
      <c r="F14" s="129" t="s">
        <v>3065</v>
      </c>
      <c r="G14" s="129" t="s">
        <v>3065</v>
      </c>
      <c r="H14" s="129" t="s">
        <v>3065</v>
      </c>
      <c r="I14" s="129" t="s">
        <v>3065</v>
      </c>
      <c r="J14" s="129" t="s">
        <v>3065</v>
      </c>
      <c r="K14" s="129" t="s">
        <v>3065</v>
      </c>
      <c r="L14" s="129" t="s">
        <v>3065</v>
      </c>
      <c r="M14" s="129" t="s">
        <v>3065</v>
      </c>
      <c r="N14" s="129" t="s">
        <v>3065</v>
      </c>
      <c r="O14" s="129" t="s">
        <v>3065</v>
      </c>
    </row>
    <row r="15" spans="1:15">
      <c r="A15" s="129" t="s">
        <v>3065</v>
      </c>
      <c r="B15" s="129" t="s">
        <v>3065</v>
      </c>
      <c r="C15" s="129" t="s">
        <v>3065</v>
      </c>
      <c r="D15" s="129" t="s">
        <v>3065</v>
      </c>
      <c r="E15" s="129" t="s">
        <v>3065</v>
      </c>
      <c r="F15" s="129" t="s">
        <v>3065</v>
      </c>
      <c r="G15" s="129" t="s">
        <v>3065</v>
      </c>
      <c r="H15" s="129" t="s">
        <v>3065</v>
      </c>
      <c r="I15" s="129" t="s">
        <v>3065</v>
      </c>
      <c r="J15" s="129" t="s">
        <v>3065</v>
      </c>
      <c r="K15" s="129" t="s">
        <v>3065</v>
      </c>
      <c r="L15" s="129" t="s">
        <v>3065</v>
      </c>
      <c r="M15" s="129" t="s">
        <v>3065</v>
      </c>
      <c r="N15" s="129" t="s">
        <v>3065</v>
      </c>
      <c r="O15" s="129" t="s">
        <v>3065</v>
      </c>
    </row>
    <row r="16" spans="1:15">
      <c r="A16" s="129" t="s">
        <v>3065</v>
      </c>
      <c r="B16" s="129" t="s">
        <v>3065</v>
      </c>
      <c r="C16" s="129" t="s">
        <v>3065</v>
      </c>
      <c r="D16" s="129" t="s">
        <v>3065</v>
      </c>
      <c r="E16" s="129" t="s">
        <v>3065</v>
      </c>
      <c r="F16" s="129" t="s">
        <v>3065</v>
      </c>
      <c r="G16" s="129" t="s">
        <v>3065</v>
      </c>
      <c r="H16" s="129" t="s">
        <v>3065</v>
      </c>
      <c r="I16" s="129" t="s">
        <v>3065</v>
      </c>
      <c r="J16" s="129" t="s">
        <v>3065</v>
      </c>
      <c r="K16" s="129" t="s">
        <v>3065</v>
      </c>
      <c r="L16" s="129" t="s">
        <v>3065</v>
      </c>
      <c r="M16" s="129" t="s">
        <v>3065</v>
      </c>
      <c r="N16" s="129" t="s">
        <v>3065</v>
      </c>
      <c r="O16" s="129" t="s">
        <v>3065</v>
      </c>
    </row>
    <row r="17" spans="1:15">
      <c r="A17" s="129" t="s">
        <v>3065</v>
      </c>
      <c r="B17" s="129" t="s">
        <v>3065</v>
      </c>
      <c r="C17" s="129" t="s">
        <v>3065</v>
      </c>
      <c r="D17" s="129" t="s">
        <v>3065</v>
      </c>
      <c r="E17" s="129" t="s">
        <v>3065</v>
      </c>
      <c r="F17" s="129" t="s">
        <v>3065</v>
      </c>
      <c r="G17" s="129" t="s">
        <v>3065</v>
      </c>
      <c r="H17" s="129" t="s">
        <v>3065</v>
      </c>
      <c r="I17" s="129" t="s">
        <v>3065</v>
      </c>
      <c r="J17" s="129" t="s">
        <v>3065</v>
      </c>
      <c r="K17" s="129" t="s">
        <v>3065</v>
      </c>
      <c r="L17" s="129" t="s">
        <v>3065</v>
      </c>
      <c r="M17" s="129" t="s">
        <v>3065</v>
      </c>
      <c r="N17" s="129" t="s">
        <v>3065</v>
      </c>
      <c r="O17" s="129" t="s">
        <v>3065</v>
      </c>
    </row>
    <row r="18" spans="1:15">
      <c r="A18" s="90" t="s">
        <v>112</v>
      </c>
      <c r="B18" s="129" t="s">
        <v>3065</v>
      </c>
      <c r="C18" s="129" t="s">
        <v>3065</v>
      </c>
      <c r="D18" s="129" t="s">
        <v>3065</v>
      </c>
      <c r="E18" s="129" t="s">
        <v>3065</v>
      </c>
      <c r="F18" s="129" t="s">
        <v>3065</v>
      </c>
      <c r="G18" s="129" t="s">
        <v>3065</v>
      </c>
      <c r="H18" s="129" t="s">
        <v>3065</v>
      </c>
      <c r="I18" s="129" t="s">
        <v>3065</v>
      </c>
      <c r="J18" s="129" t="s">
        <v>3065</v>
      </c>
      <c r="K18" s="129" t="s">
        <v>3065</v>
      </c>
      <c r="L18" s="129" t="s">
        <v>3065</v>
      </c>
      <c r="M18" s="129" t="s">
        <v>3065</v>
      </c>
      <c r="N18" s="129" t="s">
        <v>3065</v>
      </c>
      <c r="O18" s="129" t="s">
        <v>3065</v>
      </c>
    </row>
    <row r="19" spans="1:15">
      <c r="A19" s="90" t="s">
        <v>191</v>
      </c>
      <c r="B19" s="129" t="s">
        <v>3065</v>
      </c>
      <c r="C19" s="129" t="s">
        <v>3065</v>
      </c>
      <c r="D19" s="129" t="s">
        <v>3065</v>
      </c>
      <c r="E19" s="129" t="s">
        <v>3065</v>
      </c>
      <c r="F19" s="129" t="s">
        <v>3065</v>
      </c>
      <c r="G19" s="129" t="s">
        <v>3065</v>
      </c>
      <c r="H19" s="129" t="s">
        <v>3065</v>
      </c>
      <c r="I19" s="129" t="s">
        <v>3065</v>
      </c>
      <c r="J19" s="129" t="s">
        <v>3065</v>
      </c>
      <c r="K19" s="129" t="s">
        <v>3065</v>
      </c>
      <c r="L19" s="129" t="s">
        <v>3065</v>
      </c>
      <c r="M19" s="129" t="s">
        <v>3065</v>
      </c>
      <c r="N19" s="129" t="s">
        <v>3065</v>
      </c>
      <c r="O19" s="129" t="s">
        <v>3065</v>
      </c>
    </row>
    <row r="20" spans="1:15">
      <c r="A20" s="90" t="s">
        <v>199</v>
      </c>
      <c r="B20" s="129" t="s">
        <v>3065</v>
      </c>
      <c r="C20" s="129" t="s">
        <v>3065</v>
      </c>
      <c r="D20" s="129" t="s">
        <v>3065</v>
      </c>
      <c r="E20" s="129" t="s">
        <v>3065</v>
      </c>
      <c r="F20" s="129" t="s">
        <v>3065</v>
      </c>
      <c r="G20" s="129" t="s">
        <v>3065</v>
      </c>
      <c r="H20" s="129" t="s">
        <v>3065</v>
      </c>
      <c r="I20" s="129" t="s">
        <v>3065</v>
      </c>
      <c r="J20" s="129" t="s">
        <v>3065</v>
      </c>
      <c r="K20" s="129" t="s">
        <v>3065</v>
      </c>
      <c r="L20" s="129" t="s">
        <v>3065</v>
      </c>
      <c r="M20" s="129" t="s">
        <v>3065</v>
      </c>
      <c r="N20" s="129" t="s">
        <v>3065</v>
      </c>
      <c r="O20" s="129" t="s">
        <v>3065</v>
      </c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</row>
    <row r="10000" spans="52:52" hidden="1">
      <c r="AZ10000"/>
    </row>
  </sheetData>
  <sheetProtection sheet="1" objects="1" scenarios="1"/>
  <mergeCells count="1">
    <mergeCell ref="A5:O5"/>
  </mergeCells>
  <phoneticPr fontId="3" type="noConversion"/>
  <dataValidations count="1">
    <dataValidation allowBlank="1" showInputMessage="1" showErrorMessage="1" sqref="A1:A1048576 B5:B1048576 C1:AY1048576 BA1:XFD1048576 AZ1:AZ9999 AZ10001:AZ1048576" xr:uid="{00000000-0002-0000-0C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22" style="2" bestFit="1" customWidth="1"/>
    <col min="3" max="3" width="13.140625" style="2" customWidth="1"/>
    <col min="4" max="4" width="13.85546875" style="2" customWidth="1"/>
    <col min="5" max="5" width="11.85546875" style="2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2" style="1" bestFit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1.28515625" style="1" bestFit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18">
      <c r="A1" s="36" t="s">
        <v>145</v>
      </c>
      <c r="B1" s="36" t="s" vm="1">
        <v>216</v>
      </c>
    </row>
    <row r="2" spans="1:18">
      <c r="A2" s="36" t="s">
        <v>144</v>
      </c>
      <c r="B2" s="36" t="s">
        <v>2867</v>
      </c>
    </row>
    <row r="3" spans="1:18">
      <c r="A3" s="36" t="s">
        <v>146</v>
      </c>
      <c r="B3" s="36" t="s">
        <v>2868</v>
      </c>
    </row>
    <row r="4" spans="1:18">
      <c r="A4" s="36" t="s">
        <v>147</v>
      </c>
      <c r="B4" s="36" t="s">
        <v>2869</v>
      </c>
    </row>
    <row r="5" spans="1:18" ht="18.75">
      <c r="A5" s="155" t="s">
        <v>90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7"/>
    </row>
    <row r="6" spans="1:18" s="3" customFormat="1">
      <c r="A6" s="37" t="s">
        <v>116</v>
      </c>
      <c r="B6" s="38" t="s">
        <v>46</v>
      </c>
      <c r="C6" s="38" t="s">
        <v>118</v>
      </c>
      <c r="D6" s="38" t="s">
        <v>117</v>
      </c>
      <c r="E6" s="38" t="s">
        <v>68</v>
      </c>
      <c r="F6" s="38" t="s">
        <v>14</v>
      </c>
      <c r="G6" s="38" t="s">
        <v>69</v>
      </c>
      <c r="H6" s="38" t="s">
        <v>104</v>
      </c>
      <c r="I6" s="38" t="s">
        <v>17</v>
      </c>
      <c r="J6" s="38" t="s">
        <v>103</v>
      </c>
      <c r="K6" s="38" t="s">
        <v>16</v>
      </c>
      <c r="L6" s="146" t="s">
        <v>18</v>
      </c>
      <c r="M6" s="38" t="s">
        <v>193</v>
      </c>
      <c r="N6" s="38" t="s">
        <v>192</v>
      </c>
      <c r="O6" s="38" t="s">
        <v>111</v>
      </c>
      <c r="P6" s="38" t="s">
        <v>61</v>
      </c>
      <c r="Q6" s="38" t="s">
        <v>148</v>
      </c>
      <c r="R6" s="40" t="s">
        <v>150</v>
      </c>
    </row>
    <row r="7" spans="1:18" s="3" customFormat="1">
      <c r="A7" s="124" t="s">
        <v>3065</v>
      </c>
      <c r="B7" s="125" t="s">
        <v>3065</v>
      </c>
      <c r="C7" s="125" t="s">
        <v>3065</v>
      </c>
      <c r="D7" s="125" t="s">
        <v>3065</v>
      </c>
      <c r="E7" s="125" t="s">
        <v>3065</v>
      </c>
      <c r="F7" s="125" t="s">
        <v>3065</v>
      </c>
      <c r="G7" s="125" t="s">
        <v>3065</v>
      </c>
      <c r="H7" s="26" t="s">
        <v>21</v>
      </c>
      <c r="I7" s="26" t="s">
        <v>20</v>
      </c>
      <c r="J7" s="125" t="s">
        <v>3065</v>
      </c>
      <c r="K7" s="26" t="s">
        <v>19</v>
      </c>
      <c r="L7" s="26" t="s">
        <v>19</v>
      </c>
      <c r="M7" s="26" t="s">
        <v>200</v>
      </c>
      <c r="N7" s="125" t="s">
        <v>3065</v>
      </c>
      <c r="O7" s="26" t="s">
        <v>196</v>
      </c>
      <c r="P7" s="26" t="s">
        <v>19</v>
      </c>
      <c r="Q7" s="26" t="s">
        <v>19</v>
      </c>
      <c r="R7" s="27" t="s">
        <v>19</v>
      </c>
    </row>
    <row r="8" spans="1:18" s="4" customFormat="1" ht="20.25">
      <c r="A8" s="126" t="s">
        <v>3065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113</v>
      </c>
      <c r="Q8" s="14" t="s">
        <v>114</v>
      </c>
      <c r="R8" s="15" t="s">
        <v>151</v>
      </c>
    </row>
    <row r="9" spans="1:18" s="4" customFormat="1" ht="20.25">
      <c r="A9" s="94" t="s">
        <v>47</v>
      </c>
      <c r="B9" s="145" t="s">
        <v>3065</v>
      </c>
      <c r="C9" s="145" t="s">
        <v>3065</v>
      </c>
      <c r="D9" s="145" t="s">
        <v>3065</v>
      </c>
      <c r="E9" s="145" t="s">
        <v>3065</v>
      </c>
      <c r="F9" s="145" t="s">
        <v>3065</v>
      </c>
      <c r="G9" s="145" t="s">
        <v>3065</v>
      </c>
      <c r="H9" s="145" t="s">
        <v>3065</v>
      </c>
      <c r="I9" s="145" t="s">
        <v>3065</v>
      </c>
      <c r="J9" s="145" t="s">
        <v>3065</v>
      </c>
      <c r="K9" s="145" t="s">
        <v>3065</v>
      </c>
      <c r="L9" s="97">
        <f>L10</f>
        <v>6.3556000000000001E-2</v>
      </c>
      <c r="M9" s="145" t="s">
        <v>3065</v>
      </c>
      <c r="N9" s="145" t="s">
        <v>3065</v>
      </c>
      <c r="O9" s="92">
        <f>O10</f>
        <v>3916.6157380969998</v>
      </c>
      <c r="P9" s="145" t="s">
        <v>3065</v>
      </c>
      <c r="Q9" s="93">
        <v>1</v>
      </c>
      <c r="R9" s="98">
        <f>O9/'סכום נכסי הקרן'!$C$41</f>
        <v>1.2587980905745296E-3</v>
      </c>
    </row>
    <row r="10" spans="1:18">
      <c r="A10" s="99" t="s">
        <v>186</v>
      </c>
      <c r="B10" s="145" t="s">
        <v>3065</v>
      </c>
      <c r="C10" s="145" t="s">
        <v>3065</v>
      </c>
      <c r="D10" s="145" t="s">
        <v>3065</v>
      </c>
      <c r="E10" s="145" t="s">
        <v>3065</v>
      </c>
      <c r="F10" s="145" t="s">
        <v>3065</v>
      </c>
      <c r="G10" s="145" t="s">
        <v>3065</v>
      </c>
      <c r="H10" s="145" t="s">
        <v>3065</v>
      </c>
      <c r="I10" s="145" t="s">
        <v>3065</v>
      </c>
      <c r="J10" s="145" t="s">
        <v>3065</v>
      </c>
      <c r="K10" s="145" t="s">
        <v>3065</v>
      </c>
      <c r="L10" s="97">
        <f>L11</f>
        <v>6.3556000000000001E-2</v>
      </c>
      <c r="M10" s="145" t="s">
        <v>3065</v>
      </c>
      <c r="N10" s="145" t="s">
        <v>3065</v>
      </c>
      <c r="O10" s="92">
        <f>O11</f>
        <v>3916.6157380969998</v>
      </c>
      <c r="P10" s="145" t="s">
        <v>3065</v>
      </c>
      <c r="Q10" s="93">
        <f>Q11</f>
        <v>1</v>
      </c>
      <c r="R10" s="98">
        <f>O10/'סכום נכסי הקרן'!$C$41</f>
        <v>1.2587980905745296E-3</v>
      </c>
    </row>
    <row r="11" spans="1:18">
      <c r="A11" s="100" t="s">
        <v>63</v>
      </c>
      <c r="B11" s="145" t="s">
        <v>3065</v>
      </c>
      <c r="C11" s="145" t="s">
        <v>3065</v>
      </c>
      <c r="D11" s="145" t="s">
        <v>3065</v>
      </c>
      <c r="E11" s="145" t="s">
        <v>3065</v>
      </c>
      <c r="F11" s="145" t="s">
        <v>3065</v>
      </c>
      <c r="G11" s="145" t="s">
        <v>3065</v>
      </c>
      <c r="H11" s="145" t="s">
        <v>3065</v>
      </c>
      <c r="I11" s="145" t="s">
        <v>3065</v>
      </c>
      <c r="J11" s="145" t="s">
        <v>3065</v>
      </c>
      <c r="K11" s="145" t="s">
        <v>3065</v>
      </c>
      <c r="L11" s="97">
        <f>L12</f>
        <v>6.3556000000000001E-2</v>
      </c>
      <c r="M11" s="145" t="s">
        <v>3065</v>
      </c>
      <c r="N11" s="145" t="s">
        <v>3065</v>
      </c>
      <c r="O11" s="92">
        <f>O12</f>
        <v>3916.6157380969998</v>
      </c>
      <c r="P11" s="145" t="s">
        <v>3065</v>
      </c>
      <c r="Q11" s="93">
        <f>Q12</f>
        <v>1</v>
      </c>
      <c r="R11" s="98">
        <f>O11/'סכום נכסי הקרן'!$C$41</f>
        <v>1.2587980905745296E-3</v>
      </c>
    </row>
    <row r="12" spans="1:18">
      <c r="A12" s="101" t="s">
        <v>992</v>
      </c>
      <c r="B12" s="54">
        <v>1199157</v>
      </c>
      <c r="C12" s="76" t="s">
        <v>27</v>
      </c>
      <c r="D12" s="54">
        <v>520043027</v>
      </c>
      <c r="E12" s="76" t="s">
        <v>630</v>
      </c>
      <c r="F12" s="54" t="s">
        <v>593</v>
      </c>
      <c r="G12" s="54" t="s">
        <v>283</v>
      </c>
      <c r="H12" s="85">
        <v>45169</v>
      </c>
      <c r="I12" s="78">
        <v>0.66</v>
      </c>
      <c r="J12" s="76" t="s">
        <v>131</v>
      </c>
      <c r="K12" s="77">
        <v>6.3556000000000001E-2</v>
      </c>
      <c r="L12" s="77">
        <f>K12</f>
        <v>6.3556000000000001E-2</v>
      </c>
      <c r="M12" s="78">
        <v>3915925.3692000001</v>
      </c>
      <c r="N12" s="86">
        <v>100.01763</v>
      </c>
      <c r="O12" s="78">
        <v>3916.6157380969998</v>
      </c>
      <c r="P12" s="129" t="s">
        <v>3065</v>
      </c>
      <c r="Q12" s="79">
        <v>1</v>
      </c>
      <c r="R12" s="79">
        <f>O12/'סכום נכסי הקרן'!$C$41</f>
        <v>1.2587980905745296E-3</v>
      </c>
    </row>
    <row r="13" spans="1:18">
      <c r="A13" s="129" t="s">
        <v>3065</v>
      </c>
      <c r="B13" s="129" t="s">
        <v>3065</v>
      </c>
      <c r="C13" s="129" t="s">
        <v>3065</v>
      </c>
      <c r="D13" s="129" t="s">
        <v>3065</v>
      </c>
      <c r="E13" s="129" t="s">
        <v>3065</v>
      </c>
      <c r="F13" s="129" t="s">
        <v>3065</v>
      </c>
      <c r="G13" s="129" t="s">
        <v>3065</v>
      </c>
      <c r="H13" s="129" t="s">
        <v>3065</v>
      </c>
      <c r="I13" s="129" t="s">
        <v>3065</v>
      </c>
      <c r="J13" s="129" t="s">
        <v>3065</v>
      </c>
      <c r="K13" s="129" t="s">
        <v>3065</v>
      </c>
      <c r="L13" s="129" t="s">
        <v>3065</v>
      </c>
      <c r="M13" s="129" t="s">
        <v>3065</v>
      </c>
      <c r="N13" s="129" t="s">
        <v>3065</v>
      </c>
      <c r="O13" s="129" t="s">
        <v>3065</v>
      </c>
      <c r="P13" s="129" t="s">
        <v>3065</v>
      </c>
      <c r="Q13" s="129" t="s">
        <v>3065</v>
      </c>
      <c r="R13" s="129" t="s">
        <v>3065</v>
      </c>
    </row>
    <row r="14" spans="1:18">
      <c r="A14" s="129" t="s">
        <v>3065</v>
      </c>
      <c r="B14" s="129" t="s">
        <v>3065</v>
      </c>
      <c r="C14" s="129" t="s">
        <v>3065</v>
      </c>
      <c r="D14" s="129" t="s">
        <v>3065</v>
      </c>
      <c r="E14" s="129" t="s">
        <v>3065</v>
      </c>
      <c r="F14" s="129" t="s">
        <v>3065</v>
      </c>
      <c r="G14" s="129" t="s">
        <v>3065</v>
      </c>
      <c r="H14" s="129" t="s">
        <v>3065</v>
      </c>
      <c r="I14" s="129" t="s">
        <v>3065</v>
      </c>
      <c r="J14" s="129" t="s">
        <v>3065</v>
      </c>
      <c r="K14" s="129" t="s">
        <v>3065</v>
      </c>
      <c r="L14" s="129" t="s">
        <v>3065</v>
      </c>
      <c r="M14" s="129" t="s">
        <v>3065</v>
      </c>
      <c r="N14" s="129" t="s">
        <v>3065</v>
      </c>
      <c r="O14" s="129" t="s">
        <v>3065</v>
      </c>
      <c r="P14" s="129" t="s">
        <v>3065</v>
      </c>
      <c r="Q14" s="129" t="s">
        <v>3065</v>
      </c>
      <c r="R14" s="129" t="s">
        <v>3065</v>
      </c>
    </row>
    <row r="15" spans="1:18">
      <c r="A15" s="90" t="s">
        <v>208</v>
      </c>
      <c r="B15" s="129" t="s">
        <v>3065</v>
      </c>
      <c r="C15" s="129" t="s">
        <v>3065</v>
      </c>
      <c r="D15" s="129" t="s">
        <v>3065</v>
      </c>
      <c r="E15" s="129" t="s">
        <v>3065</v>
      </c>
      <c r="F15" s="129" t="s">
        <v>3065</v>
      </c>
      <c r="G15" s="129" t="s">
        <v>3065</v>
      </c>
      <c r="H15" s="129" t="s">
        <v>3065</v>
      </c>
      <c r="I15" s="129" t="s">
        <v>3065</v>
      </c>
      <c r="J15" s="129" t="s">
        <v>3065</v>
      </c>
      <c r="K15" s="129" t="s">
        <v>3065</v>
      </c>
      <c r="L15" s="129" t="s">
        <v>3065</v>
      </c>
      <c r="M15" s="129" t="s">
        <v>3065</v>
      </c>
      <c r="N15" s="129" t="s">
        <v>3065</v>
      </c>
      <c r="O15" s="129" t="s">
        <v>3065</v>
      </c>
      <c r="P15" s="129" t="s">
        <v>3065</v>
      </c>
      <c r="Q15" s="129" t="s">
        <v>3065</v>
      </c>
      <c r="R15" s="129" t="s">
        <v>3065</v>
      </c>
    </row>
    <row r="16" spans="1:18">
      <c r="A16" s="90" t="s">
        <v>112</v>
      </c>
      <c r="B16" s="129" t="s">
        <v>3065</v>
      </c>
      <c r="C16" s="129" t="s">
        <v>3065</v>
      </c>
      <c r="D16" s="129" t="s">
        <v>3065</v>
      </c>
      <c r="E16" s="129" t="s">
        <v>3065</v>
      </c>
      <c r="F16" s="129" t="s">
        <v>3065</v>
      </c>
      <c r="G16" s="129" t="s">
        <v>3065</v>
      </c>
      <c r="H16" s="129" t="s">
        <v>3065</v>
      </c>
      <c r="I16" s="129" t="s">
        <v>3065</v>
      </c>
      <c r="J16" s="129" t="s">
        <v>3065</v>
      </c>
      <c r="K16" s="129" t="s">
        <v>3065</v>
      </c>
      <c r="L16" s="129" t="s">
        <v>3065</v>
      </c>
      <c r="M16" s="129" t="s">
        <v>3065</v>
      </c>
      <c r="N16" s="129" t="s">
        <v>3065</v>
      </c>
      <c r="O16" s="129" t="s">
        <v>3065</v>
      </c>
      <c r="P16" s="129" t="s">
        <v>3065</v>
      </c>
      <c r="Q16" s="129" t="s">
        <v>3065</v>
      </c>
      <c r="R16" s="129" t="s">
        <v>3065</v>
      </c>
    </row>
    <row r="17" spans="1:18">
      <c r="A17" s="90" t="s">
        <v>191</v>
      </c>
      <c r="B17" s="129" t="s">
        <v>3065</v>
      </c>
      <c r="C17" s="129" t="s">
        <v>3065</v>
      </c>
      <c r="D17" s="129" t="s">
        <v>3065</v>
      </c>
      <c r="E17" s="129" t="s">
        <v>3065</v>
      </c>
      <c r="F17" s="129" t="s">
        <v>3065</v>
      </c>
      <c r="G17" s="129" t="s">
        <v>3065</v>
      </c>
      <c r="H17" s="129" t="s">
        <v>3065</v>
      </c>
      <c r="I17" s="129" t="s">
        <v>3065</v>
      </c>
      <c r="J17" s="129" t="s">
        <v>3065</v>
      </c>
      <c r="K17" s="129" t="s">
        <v>3065</v>
      </c>
      <c r="L17" s="129" t="s">
        <v>3065</v>
      </c>
      <c r="M17" s="129" t="s">
        <v>3065</v>
      </c>
      <c r="N17" s="129" t="s">
        <v>3065</v>
      </c>
      <c r="O17" s="129" t="s">
        <v>3065</v>
      </c>
      <c r="P17" s="129" t="s">
        <v>3065</v>
      </c>
      <c r="Q17" s="129" t="s">
        <v>3065</v>
      </c>
      <c r="R17" s="129" t="s">
        <v>3065</v>
      </c>
    </row>
    <row r="18" spans="1:18">
      <c r="A18" s="90" t="s">
        <v>199</v>
      </c>
      <c r="B18" s="129" t="s">
        <v>3065</v>
      </c>
      <c r="C18" s="129" t="s">
        <v>3065</v>
      </c>
      <c r="D18" s="129" t="s">
        <v>3065</v>
      </c>
      <c r="E18" s="129" t="s">
        <v>3065</v>
      </c>
      <c r="F18" s="129" t="s">
        <v>3065</v>
      </c>
      <c r="G18" s="129" t="s">
        <v>3065</v>
      </c>
      <c r="H18" s="129" t="s">
        <v>3065</v>
      </c>
      <c r="I18" s="129" t="s">
        <v>3065</v>
      </c>
      <c r="J18" s="129" t="s">
        <v>3065</v>
      </c>
      <c r="K18" s="129" t="s">
        <v>3065</v>
      </c>
      <c r="L18" s="129" t="s">
        <v>3065</v>
      </c>
      <c r="M18" s="129" t="s">
        <v>3065</v>
      </c>
      <c r="N18" s="129" t="s">
        <v>3065</v>
      </c>
      <c r="O18" s="129" t="s">
        <v>3065</v>
      </c>
      <c r="P18" s="129" t="s">
        <v>3065</v>
      </c>
      <c r="Q18" s="129" t="s">
        <v>3065</v>
      </c>
      <c r="R18" s="129" t="s">
        <v>3065</v>
      </c>
    </row>
    <row r="19" spans="1:18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18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1:18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18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18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18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18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18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18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18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18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18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18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18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18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8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18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1:18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18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  <row r="43" spans="1:18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1:18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1:18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1:18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1:18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1:18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1:18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1:18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</row>
    <row r="51" spans="1:18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18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</row>
    <row r="53" spans="1:18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  <row r="54" spans="1:18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</row>
    <row r="55" spans="1:18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</row>
    <row r="56" spans="1:18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</row>
    <row r="57" spans="1:18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</row>
    <row r="58" spans="1:18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1:18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1:18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</row>
    <row r="61" spans="1:18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1:18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</row>
    <row r="63" spans="1:18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</row>
    <row r="64" spans="1:18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1:18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</row>
    <row r="66" spans="1:18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1:18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18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1:18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0" spans="1:18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</row>
    <row r="71" spans="1:18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</row>
    <row r="72" spans="1:18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</row>
    <row r="73" spans="1:18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</row>
    <row r="74" spans="1:18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</row>
    <row r="75" spans="1:18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</row>
    <row r="76" spans="1:18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</row>
    <row r="77" spans="1:18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</row>
    <row r="78" spans="1:18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</row>
    <row r="79" spans="1:18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</row>
    <row r="80" spans="1:18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</row>
    <row r="81" spans="1:18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</row>
    <row r="82" spans="1:18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</row>
    <row r="83" spans="1:18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</row>
    <row r="84" spans="1:18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</row>
    <row r="85" spans="1:18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</row>
    <row r="86" spans="1:18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</row>
    <row r="87" spans="1:18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</row>
    <row r="88" spans="1:18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</row>
    <row r="89" spans="1:18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</row>
    <row r="90" spans="1:18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</row>
    <row r="91" spans="1:18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</row>
    <row r="92" spans="1:18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</row>
    <row r="93" spans="1:18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</row>
    <row r="94" spans="1:18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</row>
    <row r="95" spans="1:18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</row>
    <row r="96" spans="1:18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</row>
    <row r="97" spans="1:18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</row>
    <row r="98" spans="1:18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</row>
    <row r="99" spans="1:18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</row>
    <row r="100" spans="1:18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</row>
    <row r="101" spans="1:18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</row>
    <row r="102" spans="1:18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</row>
    <row r="103" spans="1:18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</row>
    <row r="104" spans="1:18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</row>
    <row r="105" spans="1:18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</row>
    <row r="106" spans="1:18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</row>
    <row r="107" spans="1:18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</row>
    <row r="108" spans="1:18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</row>
    <row r="109" spans="1:18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</row>
    <row r="110" spans="1:18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</row>
    <row r="111" spans="1:18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</row>
    <row r="112" spans="1:18" hidden="1">
      <c r="C112" s="1"/>
      <c r="D112" s="1"/>
      <c r="E112" s="1"/>
    </row>
    <row r="113" spans="3:5" hidden="1">
      <c r="C113" s="1"/>
      <c r="D113" s="1"/>
      <c r="E113" s="1"/>
    </row>
    <row r="114" spans="3:5" hidden="1">
      <c r="C114" s="1"/>
      <c r="D114" s="1"/>
      <c r="E114" s="1"/>
    </row>
    <row r="115" spans="3:5" hidden="1">
      <c r="C115" s="1"/>
      <c r="D115" s="1"/>
      <c r="E115" s="1"/>
    </row>
    <row r="116" spans="3:5" hidden="1">
      <c r="C116" s="1"/>
      <c r="D116" s="1"/>
      <c r="E116" s="1"/>
    </row>
    <row r="117" spans="3:5" hidden="1">
      <c r="C117" s="1"/>
      <c r="D117" s="1"/>
      <c r="E117" s="1"/>
    </row>
    <row r="118" spans="3:5" hidden="1">
      <c r="C118" s="1"/>
      <c r="D118" s="1"/>
      <c r="E118" s="1"/>
    </row>
    <row r="119" spans="3:5" hidden="1">
      <c r="C119" s="1"/>
      <c r="D119" s="1"/>
      <c r="E119" s="1"/>
    </row>
    <row r="120" spans="3:5" hidden="1">
      <c r="C120" s="1"/>
      <c r="D120" s="1"/>
      <c r="E120" s="1"/>
    </row>
    <row r="121" spans="3:5" hidden="1">
      <c r="C121" s="1"/>
      <c r="D121" s="1"/>
      <c r="E121" s="1"/>
    </row>
    <row r="122" spans="3:5" hidden="1">
      <c r="C122" s="1"/>
      <c r="D122" s="1"/>
      <c r="E122" s="1"/>
    </row>
    <row r="123" spans="3:5" hidden="1">
      <c r="C123" s="1"/>
      <c r="D123" s="1"/>
      <c r="E123" s="1"/>
    </row>
    <row r="124" spans="3:5" hidden="1">
      <c r="C124" s="1"/>
      <c r="D124" s="1"/>
      <c r="E124" s="1"/>
    </row>
    <row r="125" spans="3:5" hidden="1">
      <c r="C125" s="1"/>
      <c r="D125" s="1"/>
      <c r="E125" s="1"/>
    </row>
    <row r="126" spans="3:5" hidden="1">
      <c r="C126" s="1"/>
      <c r="D126" s="1"/>
      <c r="E126" s="1"/>
    </row>
    <row r="127" spans="3:5" hidden="1">
      <c r="C127" s="1"/>
      <c r="D127" s="1"/>
      <c r="E127" s="1"/>
    </row>
    <row r="128" spans="3:5" hidden="1">
      <c r="C128" s="1"/>
      <c r="D128" s="1"/>
      <c r="E128" s="1"/>
    </row>
    <row r="129" spans="3:5" hidden="1">
      <c r="C129" s="1"/>
      <c r="D129" s="1"/>
      <c r="E129" s="1"/>
    </row>
    <row r="130" spans="3:5" hidden="1">
      <c r="C130" s="1"/>
      <c r="D130" s="1"/>
      <c r="E130" s="1"/>
    </row>
    <row r="131" spans="3:5" hidden="1">
      <c r="C131" s="1"/>
      <c r="D131" s="1"/>
      <c r="E131" s="1"/>
    </row>
    <row r="132" spans="3:5" hidden="1">
      <c r="C132" s="1"/>
      <c r="D132" s="1"/>
      <c r="E132" s="1"/>
    </row>
    <row r="133" spans="3:5" hidden="1">
      <c r="C133" s="1"/>
      <c r="D133" s="1"/>
      <c r="E133" s="1"/>
    </row>
    <row r="134" spans="3:5" hidden="1">
      <c r="C134" s="1"/>
      <c r="D134" s="1"/>
      <c r="E134" s="1"/>
    </row>
    <row r="135" spans="3:5" hidden="1">
      <c r="C135" s="1"/>
      <c r="D135" s="1"/>
      <c r="E135" s="1"/>
    </row>
    <row r="136" spans="3:5" hidden="1">
      <c r="C136" s="1"/>
      <c r="D136" s="1"/>
      <c r="E136" s="1"/>
    </row>
    <row r="137" spans="3:5" hidden="1">
      <c r="C137" s="1"/>
      <c r="D137" s="1"/>
      <c r="E137" s="1"/>
    </row>
    <row r="138" spans="3:5" hidden="1">
      <c r="C138" s="1"/>
      <c r="D138" s="1"/>
      <c r="E138" s="1"/>
    </row>
    <row r="139" spans="3:5" hidden="1">
      <c r="C139" s="1"/>
      <c r="D139" s="1"/>
      <c r="E139" s="1"/>
    </row>
    <row r="140" spans="3:5" hidden="1">
      <c r="C140" s="1"/>
      <c r="D140" s="1"/>
      <c r="E140" s="1"/>
    </row>
    <row r="141" spans="3:5" hidden="1">
      <c r="C141" s="1"/>
      <c r="D141" s="1"/>
      <c r="E141" s="1"/>
    </row>
    <row r="142" spans="3:5" hidden="1">
      <c r="C142" s="1"/>
      <c r="D142" s="1"/>
      <c r="E142" s="1"/>
    </row>
    <row r="143" spans="3:5" hidden="1">
      <c r="C143" s="1"/>
      <c r="D143" s="1"/>
      <c r="E143" s="1"/>
    </row>
    <row r="144" spans="3:5" hidden="1">
      <c r="C144" s="1"/>
      <c r="D144" s="1"/>
      <c r="E144" s="1"/>
    </row>
    <row r="145" spans="3:5" hidden="1">
      <c r="C145" s="1"/>
      <c r="D145" s="1"/>
      <c r="E145" s="1"/>
    </row>
    <row r="146" spans="3:5" hidden="1">
      <c r="C146" s="1"/>
      <c r="D146" s="1"/>
      <c r="E146" s="1"/>
    </row>
    <row r="147" spans="3:5" hidden="1">
      <c r="C147" s="1"/>
      <c r="D147" s="1"/>
      <c r="E147" s="1"/>
    </row>
    <row r="148" spans="3:5" hidden="1">
      <c r="C148" s="1"/>
      <c r="D148" s="1"/>
      <c r="E148" s="1"/>
    </row>
    <row r="149" spans="3:5" hidden="1">
      <c r="C149" s="1"/>
      <c r="D149" s="1"/>
      <c r="E149" s="1"/>
    </row>
    <row r="150" spans="3:5" hidden="1">
      <c r="C150" s="1"/>
      <c r="D150" s="1"/>
      <c r="E150" s="1"/>
    </row>
    <row r="151" spans="3:5" hidden="1">
      <c r="C151" s="1"/>
      <c r="D151" s="1"/>
      <c r="E151" s="1"/>
    </row>
    <row r="152" spans="3:5" hidden="1">
      <c r="C152" s="1"/>
      <c r="D152" s="1"/>
      <c r="E152" s="1"/>
    </row>
    <row r="153" spans="3:5" hidden="1">
      <c r="C153" s="1"/>
      <c r="D153" s="1"/>
      <c r="E153" s="1"/>
    </row>
    <row r="154" spans="3:5" hidden="1">
      <c r="C154" s="1"/>
      <c r="D154" s="1"/>
      <c r="E154" s="1"/>
    </row>
    <row r="155" spans="3:5" hidden="1">
      <c r="C155" s="1"/>
      <c r="D155" s="1"/>
      <c r="E155" s="1"/>
    </row>
    <row r="156" spans="3:5" hidden="1">
      <c r="C156" s="1"/>
      <c r="D156" s="1"/>
      <c r="E156" s="1"/>
    </row>
    <row r="157" spans="3:5" hidden="1">
      <c r="C157" s="1"/>
      <c r="D157" s="1"/>
      <c r="E157" s="1"/>
    </row>
    <row r="158" spans="3:5" hidden="1">
      <c r="C158" s="1"/>
      <c r="D158" s="1"/>
      <c r="E158" s="1"/>
    </row>
    <row r="159" spans="3:5" hidden="1">
      <c r="C159" s="1"/>
      <c r="D159" s="1"/>
      <c r="E159" s="1"/>
    </row>
    <row r="160" spans="3:5" hidden="1">
      <c r="C160" s="1"/>
      <c r="D160" s="1"/>
      <c r="E160" s="1"/>
    </row>
    <row r="161" spans="3:5" hidden="1">
      <c r="C161" s="1"/>
      <c r="D161" s="1"/>
      <c r="E161" s="1"/>
    </row>
    <row r="162" spans="3:5" hidden="1">
      <c r="C162" s="1"/>
      <c r="D162" s="1"/>
      <c r="E162" s="1"/>
    </row>
    <row r="163" spans="3:5" hidden="1">
      <c r="C163" s="1"/>
      <c r="D163" s="1"/>
      <c r="E163" s="1"/>
    </row>
    <row r="164" spans="3:5" hidden="1">
      <c r="C164" s="1"/>
      <c r="D164" s="1"/>
      <c r="E164" s="1"/>
    </row>
    <row r="165" spans="3:5" hidden="1">
      <c r="C165" s="1"/>
      <c r="D165" s="1"/>
      <c r="E165" s="1"/>
    </row>
    <row r="166" spans="3:5" hidden="1">
      <c r="C166" s="1"/>
      <c r="D166" s="1"/>
      <c r="E166" s="1"/>
    </row>
    <row r="167" spans="3:5" hidden="1">
      <c r="C167" s="1"/>
      <c r="D167" s="1"/>
      <c r="E167" s="1"/>
    </row>
    <row r="168" spans="3:5" hidden="1">
      <c r="C168" s="1"/>
      <c r="D168" s="1"/>
      <c r="E168" s="1"/>
    </row>
    <row r="169" spans="3:5" hidden="1">
      <c r="C169" s="1"/>
      <c r="D169" s="1"/>
      <c r="E169" s="1"/>
    </row>
    <row r="170" spans="3:5" hidden="1">
      <c r="C170" s="1"/>
      <c r="D170" s="1"/>
      <c r="E170" s="1"/>
    </row>
    <row r="171" spans="3:5" hidden="1">
      <c r="C171" s="1"/>
      <c r="D171" s="1"/>
      <c r="E171" s="1"/>
    </row>
    <row r="172" spans="3:5" hidden="1">
      <c r="C172" s="1"/>
      <c r="D172" s="1"/>
      <c r="E172" s="1"/>
    </row>
    <row r="173" spans="3:5" hidden="1">
      <c r="C173" s="1"/>
      <c r="D173" s="1"/>
      <c r="E173" s="1"/>
    </row>
    <row r="174" spans="3:5" hidden="1">
      <c r="C174" s="1"/>
      <c r="D174" s="1"/>
      <c r="E174" s="1"/>
    </row>
    <row r="175" spans="3:5" hidden="1">
      <c r="C175" s="1"/>
      <c r="D175" s="1"/>
      <c r="E175" s="1"/>
    </row>
    <row r="176" spans="3:5" hidden="1">
      <c r="C176" s="1"/>
      <c r="D176" s="1"/>
      <c r="E176" s="1"/>
    </row>
    <row r="177" spans="3:5" hidden="1">
      <c r="C177" s="1"/>
      <c r="D177" s="1"/>
      <c r="E177" s="1"/>
    </row>
    <row r="178" spans="3:5" hidden="1">
      <c r="C178" s="1"/>
      <c r="D178" s="1"/>
      <c r="E178" s="1"/>
    </row>
    <row r="179" spans="3:5" hidden="1">
      <c r="C179" s="1"/>
      <c r="D179" s="1"/>
      <c r="E179" s="1"/>
    </row>
    <row r="180" spans="3:5" hidden="1">
      <c r="C180" s="1"/>
      <c r="D180" s="1"/>
      <c r="E180" s="1"/>
    </row>
    <row r="181" spans="3:5" hidden="1">
      <c r="C181" s="1"/>
      <c r="D181" s="1"/>
      <c r="E181" s="1"/>
    </row>
    <row r="182" spans="3:5" hidden="1">
      <c r="C182" s="1"/>
      <c r="D182" s="1"/>
      <c r="E182" s="1"/>
    </row>
    <row r="183" spans="3:5" hidden="1">
      <c r="C183" s="1"/>
      <c r="D183" s="1"/>
      <c r="E183" s="1"/>
    </row>
    <row r="184" spans="3:5" hidden="1">
      <c r="C184" s="1"/>
      <c r="D184" s="1"/>
      <c r="E184" s="1"/>
    </row>
    <row r="185" spans="3:5" hidden="1">
      <c r="C185" s="1"/>
      <c r="D185" s="1"/>
      <c r="E185" s="1"/>
    </row>
    <row r="186" spans="3:5" hidden="1">
      <c r="C186" s="1"/>
      <c r="D186" s="1"/>
      <c r="E186" s="1"/>
    </row>
    <row r="187" spans="3:5" hidden="1">
      <c r="C187" s="1"/>
      <c r="D187" s="1"/>
      <c r="E187" s="1"/>
    </row>
    <row r="188" spans="3:5" hidden="1">
      <c r="C188" s="1"/>
      <c r="D188" s="1"/>
      <c r="E188" s="1"/>
    </row>
    <row r="189" spans="3:5" hidden="1">
      <c r="C189" s="1"/>
      <c r="D189" s="1"/>
      <c r="E189" s="1"/>
    </row>
    <row r="190" spans="3:5" hidden="1">
      <c r="C190" s="1"/>
      <c r="D190" s="1"/>
      <c r="E190" s="1"/>
    </row>
    <row r="191" spans="3:5" hidden="1">
      <c r="C191" s="1"/>
      <c r="D191" s="1"/>
      <c r="E191" s="1"/>
    </row>
    <row r="192" spans="3:5" hidden="1">
      <c r="C192" s="1"/>
      <c r="D192" s="1"/>
      <c r="E192" s="1"/>
    </row>
    <row r="193" spans="3:5" hidden="1">
      <c r="C193" s="1"/>
      <c r="D193" s="1"/>
      <c r="E193" s="1"/>
    </row>
    <row r="194" spans="3:5" hidden="1">
      <c r="C194" s="1"/>
      <c r="D194" s="1"/>
      <c r="E194" s="1"/>
    </row>
    <row r="195" spans="3:5" hidden="1">
      <c r="C195" s="1"/>
      <c r="D195" s="1"/>
      <c r="E195" s="1"/>
    </row>
    <row r="196" spans="3:5" hidden="1">
      <c r="C196" s="1"/>
      <c r="D196" s="1"/>
      <c r="E196" s="1"/>
    </row>
    <row r="197" spans="3:5" hidden="1">
      <c r="C197" s="1"/>
      <c r="D197" s="1"/>
      <c r="E197" s="1"/>
    </row>
    <row r="198" spans="3:5" hidden="1">
      <c r="C198" s="1"/>
      <c r="D198" s="1"/>
      <c r="E198" s="1"/>
    </row>
    <row r="199" spans="3:5" hidden="1">
      <c r="C199" s="1"/>
      <c r="D199" s="1"/>
      <c r="E199" s="1"/>
    </row>
    <row r="200" spans="3:5" hidden="1">
      <c r="C200" s="1"/>
      <c r="D200" s="1"/>
      <c r="E200" s="1"/>
    </row>
    <row r="201" spans="3:5" hidden="1">
      <c r="C201" s="1"/>
      <c r="D201" s="1"/>
      <c r="E201" s="1"/>
    </row>
    <row r="202" spans="3:5" hidden="1">
      <c r="C202" s="1"/>
      <c r="D202" s="1"/>
      <c r="E202" s="1"/>
    </row>
    <row r="203" spans="3:5" hidden="1">
      <c r="C203" s="1"/>
      <c r="D203" s="1"/>
      <c r="E203" s="1"/>
    </row>
    <row r="204" spans="3:5" hidden="1">
      <c r="C204" s="1"/>
      <c r="D204" s="1"/>
      <c r="E204" s="1"/>
    </row>
    <row r="205" spans="3:5" hidden="1">
      <c r="C205" s="1"/>
      <c r="D205" s="1"/>
      <c r="E205" s="1"/>
    </row>
    <row r="206" spans="3:5" hidden="1">
      <c r="C206" s="1"/>
      <c r="D206" s="1"/>
      <c r="E206" s="1"/>
    </row>
    <row r="207" spans="3:5" hidden="1">
      <c r="C207" s="1"/>
      <c r="D207" s="1"/>
      <c r="E207" s="1"/>
    </row>
    <row r="208" spans="3:5" hidden="1">
      <c r="C208" s="1"/>
      <c r="D208" s="1"/>
      <c r="E208" s="1"/>
    </row>
    <row r="209" spans="3:5" hidden="1">
      <c r="C209" s="1"/>
      <c r="D209" s="1"/>
      <c r="E209" s="1"/>
    </row>
    <row r="210" spans="3:5" hidden="1">
      <c r="C210" s="1"/>
      <c r="D210" s="1"/>
      <c r="E210" s="1"/>
    </row>
    <row r="211" spans="3:5" hidden="1">
      <c r="C211" s="1"/>
      <c r="D211" s="1"/>
      <c r="E211" s="1"/>
    </row>
    <row r="212" spans="3:5" hidden="1">
      <c r="C212" s="1"/>
      <c r="D212" s="1"/>
      <c r="E212" s="1"/>
    </row>
    <row r="213" spans="3:5" hidden="1">
      <c r="C213" s="1"/>
      <c r="D213" s="1"/>
      <c r="E213" s="1"/>
    </row>
    <row r="214" spans="3:5" hidden="1">
      <c r="C214" s="1"/>
      <c r="D214" s="1"/>
      <c r="E214" s="1"/>
    </row>
    <row r="215" spans="3:5" hidden="1">
      <c r="C215" s="1"/>
      <c r="D215" s="1"/>
      <c r="E215" s="1"/>
    </row>
    <row r="216" spans="3:5" hidden="1">
      <c r="C216" s="1"/>
      <c r="D216" s="1"/>
      <c r="E216" s="1"/>
    </row>
    <row r="217" spans="3:5" hidden="1">
      <c r="C217" s="1"/>
      <c r="D217" s="1"/>
      <c r="E217" s="1"/>
    </row>
    <row r="218" spans="3:5" hidden="1">
      <c r="C218" s="1"/>
      <c r="D218" s="1"/>
      <c r="E218" s="1"/>
    </row>
    <row r="219" spans="3:5" hidden="1">
      <c r="C219" s="1"/>
      <c r="D219" s="1"/>
      <c r="E219" s="1"/>
    </row>
    <row r="220" spans="3:5" hidden="1">
      <c r="C220" s="1"/>
      <c r="D220" s="1"/>
      <c r="E220" s="1"/>
    </row>
    <row r="221" spans="3:5" hidden="1">
      <c r="C221" s="1"/>
      <c r="D221" s="1"/>
      <c r="E221" s="1"/>
    </row>
    <row r="222" spans="3:5" hidden="1">
      <c r="C222" s="1"/>
      <c r="D222" s="1"/>
      <c r="E222" s="1"/>
    </row>
    <row r="223" spans="3:5" hidden="1">
      <c r="C223" s="1"/>
      <c r="D223" s="1"/>
      <c r="E223" s="1"/>
    </row>
    <row r="224" spans="3:5" hidden="1">
      <c r="C224" s="1"/>
      <c r="D224" s="1"/>
      <c r="E224" s="1"/>
    </row>
    <row r="225" spans="3:5" hidden="1">
      <c r="C225" s="1"/>
      <c r="D225" s="1"/>
      <c r="E225" s="1"/>
    </row>
    <row r="226" spans="3:5" hidden="1">
      <c r="C226" s="1"/>
      <c r="D226" s="1"/>
      <c r="E226" s="1"/>
    </row>
    <row r="227" spans="3:5" hidden="1">
      <c r="C227" s="1"/>
      <c r="D227" s="1"/>
      <c r="E227" s="1"/>
    </row>
    <row r="228" spans="3:5" hidden="1">
      <c r="C228" s="1"/>
      <c r="D228" s="1"/>
      <c r="E228" s="1"/>
    </row>
    <row r="229" spans="3:5" hidden="1">
      <c r="C229" s="1"/>
      <c r="D229" s="1"/>
      <c r="E229" s="1"/>
    </row>
    <row r="230" spans="3:5" hidden="1">
      <c r="C230" s="1"/>
      <c r="D230" s="1"/>
      <c r="E230" s="1"/>
    </row>
    <row r="231" spans="3:5" hidden="1">
      <c r="C231" s="1"/>
      <c r="D231" s="1"/>
      <c r="E231" s="1"/>
    </row>
    <row r="232" spans="3:5" hidden="1">
      <c r="C232" s="1"/>
      <c r="D232" s="1"/>
      <c r="E232" s="1"/>
    </row>
    <row r="233" spans="3:5" hidden="1">
      <c r="C233" s="1"/>
      <c r="D233" s="1"/>
      <c r="E233" s="1"/>
    </row>
    <row r="234" spans="3:5" hidden="1">
      <c r="C234" s="1"/>
      <c r="D234" s="1"/>
      <c r="E234" s="1"/>
    </row>
    <row r="235" spans="3:5" hidden="1">
      <c r="C235" s="1"/>
      <c r="D235" s="1"/>
      <c r="E235" s="1"/>
    </row>
    <row r="236" spans="3:5" hidden="1">
      <c r="C236" s="1"/>
      <c r="D236" s="1"/>
      <c r="E236" s="1"/>
    </row>
    <row r="237" spans="3:5" hidden="1">
      <c r="C237" s="1"/>
      <c r="D237" s="1"/>
      <c r="E237" s="1"/>
    </row>
    <row r="238" spans="3:5" hidden="1">
      <c r="C238" s="1"/>
      <c r="D238" s="1"/>
      <c r="E238" s="1"/>
    </row>
    <row r="239" spans="3:5" hidden="1">
      <c r="C239" s="1"/>
      <c r="D239" s="1"/>
      <c r="E239" s="1"/>
    </row>
    <row r="240" spans="3:5" hidden="1">
      <c r="C240" s="1"/>
      <c r="D240" s="1"/>
      <c r="E240" s="1"/>
    </row>
    <row r="241" spans="3:5" hidden="1">
      <c r="C241" s="1"/>
      <c r="D241" s="1"/>
      <c r="E241" s="1"/>
    </row>
    <row r="242" spans="3:5" hidden="1">
      <c r="C242" s="1"/>
      <c r="D242" s="1"/>
      <c r="E242" s="1"/>
    </row>
    <row r="243" spans="3:5" hidden="1">
      <c r="C243" s="1"/>
      <c r="D243" s="1"/>
      <c r="E243" s="1"/>
    </row>
    <row r="244" spans="3:5" hidden="1">
      <c r="C244" s="1"/>
      <c r="D244" s="1"/>
      <c r="E244" s="1"/>
    </row>
    <row r="245" spans="3:5" hidden="1">
      <c r="C245" s="1"/>
      <c r="D245" s="1"/>
      <c r="E245" s="1"/>
    </row>
    <row r="246" spans="3:5" hidden="1">
      <c r="C246" s="1"/>
      <c r="D246" s="1"/>
      <c r="E246" s="1"/>
    </row>
    <row r="247" spans="3:5" hidden="1">
      <c r="C247" s="1"/>
      <c r="D247" s="1"/>
      <c r="E247" s="1"/>
    </row>
    <row r="248" spans="3:5" hidden="1">
      <c r="C248" s="1"/>
      <c r="D248" s="1"/>
      <c r="E248" s="1"/>
    </row>
    <row r="249" spans="3:5" hidden="1">
      <c r="C249" s="1"/>
      <c r="D249" s="1"/>
      <c r="E249" s="1"/>
    </row>
    <row r="250" spans="3:5" hidden="1">
      <c r="C250" s="1"/>
      <c r="D250" s="1"/>
      <c r="E250" s="1"/>
    </row>
    <row r="251" spans="3:5" hidden="1">
      <c r="C251" s="1"/>
      <c r="D251" s="1"/>
      <c r="E251" s="1"/>
    </row>
    <row r="252" spans="3:5" hidden="1">
      <c r="C252" s="1"/>
      <c r="D252" s="1"/>
      <c r="E252" s="1"/>
    </row>
    <row r="253" spans="3:5" hidden="1">
      <c r="C253" s="1"/>
      <c r="D253" s="1"/>
      <c r="E253" s="1"/>
    </row>
    <row r="254" spans="3:5" hidden="1">
      <c r="C254" s="1"/>
      <c r="D254" s="1"/>
      <c r="E254" s="1"/>
    </row>
    <row r="255" spans="3:5" hidden="1">
      <c r="C255" s="1"/>
      <c r="D255" s="1"/>
      <c r="E255" s="1"/>
    </row>
    <row r="256" spans="3:5" hidden="1">
      <c r="C256" s="1"/>
      <c r="D256" s="1"/>
      <c r="E256" s="1"/>
    </row>
    <row r="257" spans="3:5" hidden="1">
      <c r="C257" s="1"/>
      <c r="D257" s="1"/>
      <c r="E257" s="1"/>
    </row>
    <row r="258" spans="3:5" hidden="1">
      <c r="C258" s="1"/>
      <c r="D258" s="1"/>
      <c r="E258" s="1"/>
    </row>
    <row r="259" spans="3:5" hidden="1">
      <c r="C259" s="1"/>
      <c r="D259" s="1"/>
      <c r="E259" s="1"/>
    </row>
    <row r="260" spans="3:5" hidden="1">
      <c r="C260" s="1"/>
      <c r="D260" s="1"/>
      <c r="E260" s="1"/>
    </row>
    <row r="261" spans="3:5" hidden="1">
      <c r="C261" s="1"/>
      <c r="D261" s="1"/>
      <c r="E261" s="1"/>
    </row>
    <row r="262" spans="3:5" hidden="1">
      <c r="C262" s="1"/>
      <c r="D262" s="1"/>
      <c r="E262" s="1"/>
    </row>
    <row r="263" spans="3:5" hidden="1">
      <c r="C263" s="1"/>
      <c r="D263" s="1"/>
      <c r="E263" s="1"/>
    </row>
    <row r="264" spans="3:5" hidden="1">
      <c r="C264" s="1"/>
      <c r="D264" s="1"/>
      <c r="E264" s="1"/>
    </row>
    <row r="265" spans="3:5" hidden="1">
      <c r="C265" s="1"/>
      <c r="D265" s="1"/>
      <c r="E265" s="1"/>
    </row>
    <row r="266" spans="3:5" hidden="1">
      <c r="C266" s="1"/>
      <c r="D266" s="1"/>
      <c r="E266" s="1"/>
    </row>
    <row r="267" spans="3:5" hidden="1">
      <c r="C267" s="1"/>
      <c r="D267" s="1"/>
      <c r="E267" s="1"/>
    </row>
    <row r="268" spans="3:5" hidden="1">
      <c r="C268" s="1"/>
      <c r="D268" s="1"/>
      <c r="E268" s="1"/>
    </row>
    <row r="269" spans="3:5" hidden="1">
      <c r="C269" s="1"/>
      <c r="D269" s="1"/>
      <c r="E269" s="1"/>
    </row>
    <row r="270" spans="3:5" hidden="1">
      <c r="C270" s="1"/>
      <c r="D270" s="1"/>
      <c r="E270" s="1"/>
    </row>
    <row r="271" spans="3:5" hidden="1">
      <c r="C271" s="1"/>
      <c r="D271" s="1"/>
      <c r="E271" s="1"/>
    </row>
    <row r="272" spans="3:5" hidden="1">
      <c r="C272" s="1"/>
      <c r="D272" s="1"/>
      <c r="E272" s="1"/>
    </row>
    <row r="273" spans="3:5" hidden="1">
      <c r="C273" s="1"/>
      <c r="D273" s="1"/>
      <c r="E273" s="1"/>
    </row>
    <row r="274" spans="3:5" hidden="1">
      <c r="C274" s="1"/>
      <c r="D274" s="1"/>
      <c r="E274" s="1"/>
    </row>
    <row r="275" spans="3:5" hidden="1">
      <c r="C275" s="1"/>
      <c r="D275" s="1"/>
      <c r="E275" s="1"/>
    </row>
    <row r="276" spans="3:5" hidden="1">
      <c r="C276" s="1"/>
      <c r="D276" s="1"/>
      <c r="E276" s="1"/>
    </row>
    <row r="277" spans="3:5" hidden="1">
      <c r="C277" s="1"/>
      <c r="D277" s="1"/>
      <c r="E277" s="1"/>
    </row>
    <row r="278" spans="3:5" hidden="1">
      <c r="C278" s="1"/>
      <c r="D278" s="1"/>
      <c r="E278" s="1"/>
    </row>
    <row r="279" spans="3:5" hidden="1">
      <c r="C279" s="1"/>
      <c r="D279" s="1"/>
      <c r="E279" s="1"/>
    </row>
    <row r="280" spans="3:5" hidden="1">
      <c r="C280" s="1"/>
      <c r="D280" s="1"/>
      <c r="E280" s="1"/>
    </row>
    <row r="281" spans="3:5" hidden="1">
      <c r="C281" s="1"/>
      <c r="D281" s="1"/>
      <c r="E281" s="1"/>
    </row>
    <row r="282" spans="3:5" hidden="1">
      <c r="C282" s="1"/>
      <c r="D282" s="1"/>
      <c r="E282" s="1"/>
    </row>
    <row r="283" spans="3:5" hidden="1">
      <c r="C283" s="1"/>
      <c r="D283" s="1"/>
      <c r="E283" s="1"/>
    </row>
    <row r="284" spans="3:5" hidden="1">
      <c r="C284" s="1"/>
      <c r="D284" s="1"/>
      <c r="E284" s="1"/>
    </row>
    <row r="285" spans="3:5" hidden="1">
      <c r="C285" s="1"/>
      <c r="D285" s="1"/>
      <c r="E285" s="1"/>
    </row>
    <row r="286" spans="3:5" hidden="1">
      <c r="C286" s="1"/>
      <c r="D286" s="1"/>
      <c r="E286" s="1"/>
    </row>
    <row r="287" spans="3:5" hidden="1">
      <c r="C287" s="1"/>
      <c r="D287" s="1"/>
      <c r="E287" s="1"/>
    </row>
    <row r="288" spans="3:5" hidden="1">
      <c r="C288" s="1"/>
      <c r="D288" s="1"/>
      <c r="E288" s="1"/>
    </row>
    <row r="289" spans="3:5" hidden="1">
      <c r="C289" s="1"/>
      <c r="D289" s="1"/>
      <c r="E289" s="1"/>
    </row>
    <row r="290" spans="3:5" hidden="1">
      <c r="C290" s="1"/>
      <c r="D290" s="1"/>
      <c r="E290" s="1"/>
    </row>
    <row r="291" spans="3:5" hidden="1">
      <c r="C291" s="1"/>
      <c r="D291" s="1"/>
      <c r="E291" s="1"/>
    </row>
    <row r="292" spans="3:5" hidden="1">
      <c r="C292" s="1"/>
      <c r="D292" s="1"/>
      <c r="E292" s="1"/>
    </row>
    <row r="293" spans="3:5" hidden="1">
      <c r="C293" s="1"/>
      <c r="D293" s="1"/>
      <c r="E293" s="1"/>
    </row>
    <row r="294" spans="3:5" hidden="1">
      <c r="C294" s="1"/>
      <c r="D294" s="1"/>
      <c r="E294" s="1"/>
    </row>
    <row r="295" spans="3:5" hidden="1">
      <c r="C295" s="1"/>
      <c r="D295" s="1"/>
      <c r="E295" s="1"/>
    </row>
    <row r="296" spans="3:5" hidden="1">
      <c r="C296" s="1"/>
      <c r="D296" s="1"/>
      <c r="E296" s="1"/>
    </row>
    <row r="297" spans="3:5" hidden="1">
      <c r="C297" s="1"/>
      <c r="D297" s="1"/>
      <c r="E297" s="1"/>
    </row>
    <row r="298" spans="3:5" hidden="1">
      <c r="C298" s="1"/>
      <c r="D298" s="1"/>
      <c r="E298" s="1"/>
    </row>
    <row r="299" spans="3:5" hidden="1">
      <c r="C299" s="1"/>
      <c r="D299" s="1"/>
      <c r="E299" s="1"/>
    </row>
    <row r="300" spans="3:5" hidden="1">
      <c r="C300" s="1"/>
      <c r="D300" s="1"/>
      <c r="E300" s="1"/>
    </row>
    <row r="301" spans="3:5" hidden="1">
      <c r="C301" s="1"/>
      <c r="D301" s="1"/>
      <c r="E301" s="1"/>
    </row>
    <row r="302" spans="3:5" hidden="1">
      <c r="C302" s="1"/>
      <c r="D302" s="1"/>
      <c r="E302" s="1"/>
    </row>
    <row r="303" spans="3:5" hidden="1">
      <c r="C303" s="1"/>
      <c r="D303" s="1"/>
      <c r="E303" s="1"/>
    </row>
    <row r="304" spans="3:5" hidden="1">
      <c r="C304" s="1"/>
      <c r="D304" s="1"/>
      <c r="E304" s="1"/>
    </row>
    <row r="305" spans="3:5" hidden="1">
      <c r="C305" s="1"/>
      <c r="D305" s="1"/>
      <c r="E305" s="1"/>
    </row>
    <row r="306" spans="3:5" hidden="1">
      <c r="C306" s="1"/>
      <c r="D306" s="1"/>
      <c r="E306" s="1"/>
    </row>
    <row r="307" spans="3:5" hidden="1">
      <c r="C307" s="1"/>
      <c r="D307" s="1"/>
      <c r="E307" s="1"/>
    </row>
    <row r="308" spans="3:5" hidden="1">
      <c r="C308" s="1"/>
      <c r="D308" s="1"/>
      <c r="E308" s="1"/>
    </row>
    <row r="309" spans="3:5" hidden="1">
      <c r="C309" s="1"/>
      <c r="D309" s="1"/>
      <c r="E309" s="1"/>
    </row>
    <row r="310" spans="3:5" hidden="1">
      <c r="C310" s="1"/>
      <c r="D310" s="1"/>
      <c r="E310" s="1"/>
    </row>
    <row r="311" spans="3:5" hidden="1">
      <c r="C311" s="1"/>
      <c r="D311" s="1"/>
      <c r="E311" s="1"/>
    </row>
    <row r="312" spans="3:5" hidden="1">
      <c r="C312" s="1"/>
      <c r="D312" s="1"/>
      <c r="E312" s="1"/>
    </row>
    <row r="313" spans="3:5" hidden="1">
      <c r="C313" s="1"/>
      <c r="D313" s="1"/>
      <c r="E313" s="1"/>
    </row>
    <row r="314" spans="3:5" hidden="1">
      <c r="C314" s="1"/>
      <c r="D314" s="1"/>
      <c r="E314" s="1"/>
    </row>
    <row r="315" spans="3:5" hidden="1">
      <c r="C315" s="1"/>
      <c r="D315" s="1"/>
      <c r="E315" s="1"/>
    </row>
    <row r="316" spans="3:5" hidden="1">
      <c r="C316" s="1"/>
      <c r="D316" s="1"/>
      <c r="E316" s="1"/>
    </row>
    <row r="317" spans="3:5" hidden="1">
      <c r="C317" s="1"/>
      <c r="D317" s="1"/>
      <c r="E317" s="1"/>
    </row>
    <row r="318" spans="3:5" hidden="1">
      <c r="C318" s="1"/>
      <c r="D318" s="1"/>
      <c r="E318" s="1"/>
    </row>
    <row r="319" spans="3:5" hidden="1">
      <c r="C319" s="1"/>
      <c r="D319" s="1"/>
      <c r="E319" s="1"/>
    </row>
    <row r="320" spans="3:5" hidden="1">
      <c r="C320" s="1"/>
      <c r="D320" s="1"/>
      <c r="E320" s="1"/>
    </row>
    <row r="321" spans="3:5" hidden="1">
      <c r="C321" s="1"/>
      <c r="D321" s="1"/>
      <c r="E321" s="1"/>
    </row>
    <row r="322" spans="3:5" hidden="1">
      <c r="C322" s="1"/>
      <c r="D322" s="1"/>
      <c r="E322" s="1"/>
    </row>
    <row r="323" spans="3:5" hidden="1">
      <c r="C323" s="1"/>
      <c r="D323" s="1"/>
      <c r="E323" s="1"/>
    </row>
    <row r="324" spans="3:5" hidden="1">
      <c r="C324" s="1"/>
      <c r="D324" s="1"/>
      <c r="E324" s="1"/>
    </row>
    <row r="325" spans="3:5" hidden="1">
      <c r="C325" s="1"/>
      <c r="D325" s="1"/>
      <c r="E325" s="1"/>
    </row>
    <row r="326" spans="3:5" hidden="1">
      <c r="C326" s="1"/>
      <c r="D326" s="1"/>
      <c r="E326" s="1"/>
    </row>
    <row r="327" spans="3:5" hidden="1">
      <c r="C327" s="1"/>
      <c r="D327" s="1"/>
      <c r="E327" s="1"/>
    </row>
    <row r="328" spans="3:5" hidden="1">
      <c r="C328" s="1"/>
      <c r="D328" s="1"/>
      <c r="E328" s="1"/>
    </row>
    <row r="329" spans="3:5" hidden="1">
      <c r="C329" s="1"/>
      <c r="D329" s="1"/>
      <c r="E329" s="1"/>
    </row>
    <row r="330" spans="3:5" hidden="1">
      <c r="C330" s="1"/>
      <c r="D330" s="1"/>
      <c r="E330" s="1"/>
    </row>
    <row r="331" spans="3:5" hidden="1">
      <c r="C331" s="1"/>
      <c r="D331" s="1"/>
      <c r="E331" s="1"/>
    </row>
    <row r="332" spans="3:5" hidden="1">
      <c r="C332" s="1"/>
      <c r="D332" s="1"/>
      <c r="E332" s="1"/>
    </row>
    <row r="333" spans="3:5" hidden="1">
      <c r="C333" s="1"/>
      <c r="D333" s="1"/>
      <c r="E333" s="1"/>
    </row>
    <row r="334" spans="3:5" hidden="1">
      <c r="C334" s="1"/>
      <c r="D334" s="1"/>
      <c r="E334" s="1"/>
    </row>
    <row r="335" spans="3:5" hidden="1">
      <c r="C335" s="1"/>
      <c r="D335" s="1"/>
      <c r="E335" s="1"/>
    </row>
    <row r="336" spans="3:5" hidden="1">
      <c r="C336" s="1"/>
      <c r="D336" s="1"/>
      <c r="E336" s="1"/>
    </row>
    <row r="337" spans="3:5" hidden="1">
      <c r="C337" s="1"/>
      <c r="D337" s="1"/>
      <c r="E337" s="1"/>
    </row>
    <row r="338" spans="3:5" hidden="1">
      <c r="C338" s="1"/>
      <c r="D338" s="1"/>
      <c r="E338" s="1"/>
    </row>
    <row r="339" spans="3:5" hidden="1">
      <c r="C339" s="1"/>
      <c r="D339" s="1"/>
      <c r="E339" s="1"/>
    </row>
    <row r="340" spans="3:5" hidden="1">
      <c r="C340" s="1"/>
      <c r="D340" s="1"/>
      <c r="E340" s="1"/>
    </row>
    <row r="341" spans="3:5" hidden="1">
      <c r="C341" s="1"/>
      <c r="D341" s="1"/>
      <c r="E341" s="1"/>
    </row>
    <row r="342" spans="3:5" hidden="1">
      <c r="C342" s="1"/>
      <c r="D342" s="1"/>
      <c r="E342" s="1"/>
    </row>
    <row r="343" spans="3:5" hidden="1">
      <c r="C343" s="1"/>
      <c r="D343" s="1"/>
      <c r="E343" s="1"/>
    </row>
    <row r="344" spans="3:5" hidden="1">
      <c r="C344" s="1"/>
      <c r="D344" s="1"/>
      <c r="E344" s="1"/>
    </row>
    <row r="345" spans="3:5" hidden="1">
      <c r="C345" s="1"/>
      <c r="D345" s="1"/>
      <c r="E345" s="1"/>
    </row>
    <row r="346" spans="3:5" hidden="1">
      <c r="C346" s="1"/>
      <c r="D346" s="1"/>
      <c r="E346" s="1"/>
    </row>
    <row r="347" spans="3:5" hidden="1">
      <c r="C347" s="1"/>
      <c r="D347" s="1"/>
      <c r="E347" s="1"/>
    </row>
    <row r="348" spans="3:5" hidden="1">
      <c r="C348" s="1"/>
      <c r="D348" s="1"/>
      <c r="E348" s="1"/>
    </row>
    <row r="349" spans="3:5" hidden="1">
      <c r="C349" s="1"/>
      <c r="D349" s="1"/>
      <c r="E349" s="1"/>
    </row>
    <row r="350" spans="3:5" hidden="1">
      <c r="C350" s="1"/>
      <c r="D350" s="1"/>
      <c r="E350" s="1"/>
    </row>
    <row r="351" spans="3:5" hidden="1">
      <c r="C351" s="1"/>
      <c r="D351" s="1"/>
      <c r="E351" s="1"/>
    </row>
    <row r="352" spans="3:5" hidden="1">
      <c r="C352" s="1"/>
      <c r="D352" s="1"/>
      <c r="E352" s="1"/>
    </row>
    <row r="353" spans="3:5" hidden="1">
      <c r="C353" s="1"/>
      <c r="D353" s="1"/>
      <c r="E353" s="1"/>
    </row>
    <row r="354" spans="3:5" hidden="1">
      <c r="C354" s="1"/>
      <c r="D354" s="1"/>
      <c r="E354" s="1"/>
    </row>
    <row r="355" spans="3:5" hidden="1">
      <c r="C355" s="1"/>
      <c r="D355" s="1"/>
      <c r="E355" s="1"/>
    </row>
    <row r="356" spans="3:5" hidden="1">
      <c r="C356" s="1"/>
      <c r="D356" s="1"/>
      <c r="E356" s="1"/>
    </row>
    <row r="357" spans="3:5" hidden="1">
      <c r="C357" s="1"/>
      <c r="D357" s="1"/>
      <c r="E357" s="1"/>
    </row>
    <row r="358" spans="3:5" hidden="1">
      <c r="C358" s="1"/>
      <c r="D358" s="1"/>
      <c r="E358" s="1"/>
    </row>
    <row r="359" spans="3:5" hidden="1">
      <c r="C359" s="1"/>
      <c r="D359" s="1"/>
      <c r="E359" s="1"/>
    </row>
    <row r="360" spans="3:5" hidden="1">
      <c r="C360" s="1"/>
      <c r="D360" s="1"/>
      <c r="E360" s="1"/>
    </row>
    <row r="361" spans="3:5" hidden="1">
      <c r="C361" s="1"/>
      <c r="D361" s="1"/>
      <c r="E361" s="1"/>
    </row>
    <row r="362" spans="3:5" hidden="1">
      <c r="C362" s="1"/>
      <c r="D362" s="1"/>
      <c r="E362" s="1"/>
    </row>
    <row r="363" spans="3:5" hidden="1">
      <c r="C363" s="1"/>
      <c r="D363" s="1"/>
      <c r="E363" s="1"/>
    </row>
    <row r="364" spans="3:5" hidden="1">
      <c r="C364" s="1"/>
      <c r="D364" s="1"/>
      <c r="E364" s="1"/>
    </row>
    <row r="365" spans="3:5" hidden="1">
      <c r="C365" s="1"/>
      <c r="D365" s="1"/>
      <c r="E365" s="1"/>
    </row>
    <row r="366" spans="3:5" hidden="1">
      <c r="C366" s="1"/>
      <c r="D366" s="1"/>
      <c r="E366" s="1"/>
    </row>
    <row r="367" spans="3:5" hidden="1">
      <c r="C367" s="1"/>
      <c r="D367" s="1"/>
      <c r="E367" s="1"/>
    </row>
    <row r="368" spans="3:5" hidden="1">
      <c r="C368" s="1"/>
      <c r="D368" s="1"/>
      <c r="E368" s="1"/>
    </row>
    <row r="369" spans="3:5" hidden="1">
      <c r="C369" s="1"/>
      <c r="D369" s="1"/>
      <c r="E369" s="1"/>
    </row>
    <row r="370" spans="3:5" hidden="1">
      <c r="C370" s="1"/>
      <c r="D370" s="1"/>
      <c r="E370" s="1"/>
    </row>
    <row r="371" spans="3:5" hidden="1">
      <c r="C371" s="1"/>
      <c r="D371" s="1"/>
      <c r="E371" s="1"/>
    </row>
    <row r="372" spans="3:5" hidden="1">
      <c r="C372" s="1"/>
      <c r="D372" s="1"/>
      <c r="E372" s="1"/>
    </row>
    <row r="373" spans="3:5" hidden="1">
      <c r="C373" s="1"/>
      <c r="D373" s="1"/>
      <c r="E373" s="1"/>
    </row>
    <row r="374" spans="3:5" hidden="1">
      <c r="C374" s="1"/>
      <c r="D374" s="1"/>
      <c r="E374" s="1"/>
    </row>
    <row r="375" spans="3:5" hidden="1">
      <c r="C375" s="1"/>
      <c r="D375" s="1"/>
      <c r="E375" s="1"/>
    </row>
    <row r="376" spans="3:5" hidden="1">
      <c r="C376" s="1"/>
      <c r="D376" s="1"/>
      <c r="E376" s="1"/>
    </row>
    <row r="377" spans="3:5" hidden="1">
      <c r="C377" s="1"/>
      <c r="D377" s="1"/>
      <c r="E377" s="1"/>
    </row>
    <row r="378" spans="3:5" hidden="1">
      <c r="C378" s="1"/>
      <c r="D378" s="1"/>
      <c r="E378" s="1"/>
    </row>
    <row r="379" spans="3:5" hidden="1">
      <c r="C379" s="1"/>
      <c r="D379" s="1"/>
      <c r="E379" s="1"/>
    </row>
    <row r="380" spans="3:5" hidden="1">
      <c r="C380" s="1"/>
      <c r="D380" s="1"/>
      <c r="E380" s="1"/>
    </row>
    <row r="381" spans="3:5" hidden="1">
      <c r="C381" s="1"/>
      <c r="D381" s="1"/>
      <c r="E381" s="1"/>
    </row>
    <row r="382" spans="3:5" hidden="1">
      <c r="C382" s="1"/>
      <c r="D382" s="1"/>
      <c r="E382" s="1"/>
    </row>
    <row r="383" spans="3:5" hidden="1">
      <c r="C383" s="1"/>
      <c r="D383" s="1"/>
      <c r="E383" s="1"/>
    </row>
    <row r="384" spans="3:5" hidden="1">
      <c r="C384" s="1"/>
      <c r="D384" s="1"/>
      <c r="E384" s="1"/>
    </row>
    <row r="385" spans="1:5" hidden="1">
      <c r="C385" s="1"/>
      <c r="D385" s="1"/>
      <c r="E385" s="1"/>
    </row>
    <row r="386" spans="1:5" hidden="1">
      <c r="C386" s="1"/>
      <c r="D386" s="1"/>
      <c r="E386" s="1"/>
    </row>
    <row r="387" spans="1:5" hidden="1">
      <c r="C387" s="1"/>
      <c r="D387" s="1"/>
      <c r="E387" s="1"/>
    </row>
    <row r="388" spans="1:5" hidden="1">
      <c r="A388" s="31"/>
      <c r="C388" s="1"/>
      <c r="D388" s="1"/>
      <c r="E388" s="1"/>
    </row>
    <row r="389" spans="1:5" hidden="1">
      <c r="A389" s="31"/>
      <c r="C389" s="1"/>
      <c r="D389" s="1"/>
      <c r="E389" s="1"/>
    </row>
    <row r="390" spans="1:5" hidden="1">
      <c r="A390" s="3"/>
      <c r="C390" s="1"/>
      <c r="D390" s="1"/>
      <c r="E390" s="1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dataValidations count="2">
    <dataValidation allowBlank="1" showInputMessage="1" showErrorMessage="1" sqref="C12:E12 C9:G11 H9:R12 C1:R8 S1:XFD12 B5:B1048576 A1:A1048576 C13:AY1048576 BA13:XFD1048576 AZ13:AZ9999 AZ10001:AZ1048576" xr:uid="{00000000-0002-0000-0D00-000000000000}"/>
    <dataValidation type="list" allowBlank="1" showInputMessage="1" showErrorMessage="1" sqref="G12" xr:uid="{7A06CFC6-27F6-4BCE-B2B7-8B1CC25C5D0C}">
      <formula1>#REF!</formula1>
    </dataValidation>
  </dataValidations>
  <pageMargins left="0" right="0" top="0.5" bottom="0.5" header="0" footer="0.25"/>
  <pageSetup paperSize="9" scale="4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46.5703125" style="2" bestFit="1" customWidth="1"/>
    <col min="2" max="2" width="22" style="2" bestFit="1" customWidth="1"/>
    <col min="3" max="3" width="13.5703125" style="2" customWidth="1"/>
    <col min="4" max="4" width="14.42578125" style="2" customWidth="1"/>
    <col min="5" max="5" width="33.42578125" style="1" bestFit="1" customWidth="1"/>
    <col min="6" max="6" width="7.85546875" style="1" customWidth="1"/>
    <col min="7" max="7" width="11.42578125" style="1" customWidth="1"/>
    <col min="8" max="8" width="15.85546875" style="1" customWidth="1"/>
    <col min="9" max="9" width="8.42578125" style="1" customWidth="1"/>
    <col min="10" max="10" width="12" style="1" bestFit="1" customWidth="1"/>
    <col min="11" max="11" width="14.5703125" style="1" customWidth="1"/>
    <col min="12" max="12" width="16.42578125" style="1" customWidth="1"/>
    <col min="13" max="13" width="14.5703125" style="1" customWidth="1"/>
    <col min="14" max="14" width="11.85546875" style="1" bestFit="1" customWidth="1"/>
    <col min="15" max="15" width="11.140625" style="1" customWidth="1"/>
    <col min="16" max="16" width="23.7109375" style="1" customWidth="1"/>
    <col min="17" max="17" width="28" style="1" customWidth="1"/>
    <col min="18" max="18" width="26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29">
      <c r="A1" s="36" t="s">
        <v>145</v>
      </c>
      <c r="B1" s="36" t="s" vm="1">
        <v>216</v>
      </c>
    </row>
    <row r="2" spans="1:29">
      <c r="A2" s="36" t="s">
        <v>144</v>
      </c>
      <c r="B2" s="36" t="s">
        <v>2867</v>
      </c>
    </row>
    <row r="3" spans="1:29">
      <c r="A3" s="36" t="s">
        <v>146</v>
      </c>
      <c r="B3" s="36" t="s">
        <v>2868</v>
      </c>
    </row>
    <row r="4" spans="1:29">
      <c r="A4" s="36" t="s">
        <v>147</v>
      </c>
      <c r="B4" s="36" t="s">
        <v>2869</v>
      </c>
    </row>
    <row r="5" spans="1:29" ht="18.75">
      <c r="A5" s="155" t="s">
        <v>91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7"/>
    </row>
    <row r="6" spans="1:29" s="3" customFormat="1">
      <c r="A6" s="37" t="s">
        <v>116</v>
      </c>
      <c r="B6" s="38" t="s">
        <v>46</v>
      </c>
      <c r="C6" s="38" t="s">
        <v>118</v>
      </c>
      <c r="D6" s="38" t="s">
        <v>117</v>
      </c>
      <c r="E6" s="38" t="s">
        <v>68</v>
      </c>
      <c r="F6" s="38" t="s">
        <v>14</v>
      </c>
      <c r="G6" s="38" t="s">
        <v>69</v>
      </c>
      <c r="H6" s="38" t="s">
        <v>104</v>
      </c>
      <c r="I6" s="38" t="s">
        <v>17</v>
      </c>
      <c r="J6" s="38" t="s">
        <v>103</v>
      </c>
      <c r="K6" s="38" t="s">
        <v>16</v>
      </c>
      <c r="L6" s="146" t="s">
        <v>18</v>
      </c>
      <c r="M6" s="146" t="s">
        <v>193</v>
      </c>
      <c r="N6" s="38" t="s">
        <v>192</v>
      </c>
      <c r="O6" s="38" t="s">
        <v>111</v>
      </c>
      <c r="P6" s="38" t="s">
        <v>61</v>
      </c>
      <c r="Q6" s="38" t="s">
        <v>148</v>
      </c>
      <c r="R6" s="40" t="s">
        <v>150</v>
      </c>
      <c r="Z6" s="1"/>
    </row>
    <row r="7" spans="1:29" s="3" customFormat="1">
      <c r="A7" s="124" t="s">
        <v>3065</v>
      </c>
      <c r="B7" s="125" t="s">
        <v>3065</v>
      </c>
      <c r="C7" s="125" t="s">
        <v>3065</v>
      </c>
      <c r="D7" s="125" t="s">
        <v>3065</v>
      </c>
      <c r="E7" s="125" t="s">
        <v>3065</v>
      </c>
      <c r="F7" s="125" t="s">
        <v>3065</v>
      </c>
      <c r="G7" s="125" t="s">
        <v>3065</v>
      </c>
      <c r="H7" s="26" t="s">
        <v>21</v>
      </c>
      <c r="I7" s="26" t="s">
        <v>20</v>
      </c>
      <c r="J7" s="125" t="s">
        <v>3065</v>
      </c>
      <c r="K7" s="26" t="s">
        <v>19</v>
      </c>
      <c r="L7" s="26" t="s">
        <v>19</v>
      </c>
      <c r="M7" s="26" t="s">
        <v>200</v>
      </c>
      <c r="N7" s="125" t="s">
        <v>3065</v>
      </c>
      <c r="O7" s="26" t="s">
        <v>196</v>
      </c>
      <c r="P7" s="26" t="s">
        <v>19</v>
      </c>
      <c r="Q7" s="26" t="s">
        <v>19</v>
      </c>
      <c r="R7" s="27" t="s">
        <v>19</v>
      </c>
      <c r="Z7" s="1"/>
    </row>
    <row r="8" spans="1:29" s="4" customFormat="1" ht="20.25">
      <c r="A8" s="126" t="s">
        <v>3065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113</v>
      </c>
      <c r="Q8" s="14" t="s">
        <v>114</v>
      </c>
      <c r="R8" s="15" t="s">
        <v>151</v>
      </c>
      <c r="Z8" s="1"/>
    </row>
    <row r="9" spans="1:29" s="4" customFormat="1" ht="20.25">
      <c r="A9" s="102" t="s">
        <v>54</v>
      </c>
      <c r="B9" s="127" t="s">
        <v>3065</v>
      </c>
      <c r="C9" s="127" t="s">
        <v>3065</v>
      </c>
      <c r="D9" s="127" t="s">
        <v>3065</v>
      </c>
      <c r="E9" s="127" t="s">
        <v>3065</v>
      </c>
      <c r="F9" s="127" t="s">
        <v>3065</v>
      </c>
      <c r="G9" s="127" t="s">
        <v>3065</v>
      </c>
      <c r="H9" s="127" t="s">
        <v>3065</v>
      </c>
      <c r="I9" s="83">
        <v>5.159871722464298</v>
      </c>
      <c r="J9" s="127" t="s">
        <v>3065</v>
      </c>
      <c r="K9" s="127" t="s">
        <v>3065</v>
      </c>
      <c r="L9" s="68">
        <v>4.2548352462836808E-2</v>
      </c>
      <c r="M9" s="127" t="s">
        <v>3065</v>
      </c>
      <c r="N9" s="127" t="s">
        <v>3065</v>
      </c>
      <c r="O9" s="67">
        <v>33241.285393423001</v>
      </c>
      <c r="P9" s="127" t="s">
        <v>3065</v>
      </c>
      <c r="Q9" s="68">
        <f>IFERROR(O9/$O$9,0)</f>
        <v>1</v>
      </c>
      <c r="R9" s="68">
        <f>O9/'סכום נכסי הקרן'!$C$41</f>
        <v>1.0683730388576496E-2</v>
      </c>
      <c r="Z9" s="1"/>
      <c r="AC9" s="1"/>
    </row>
    <row r="10" spans="1:29">
      <c r="A10" s="103" t="s">
        <v>186</v>
      </c>
      <c r="B10" s="128" t="s">
        <v>3065</v>
      </c>
      <c r="C10" s="128" t="s">
        <v>3065</v>
      </c>
      <c r="D10" s="128" t="s">
        <v>3065</v>
      </c>
      <c r="E10" s="128" t="s">
        <v>3065</v>
      </c>
      <c r="F10" s="128" t="s">
        <v>3065</v>
      </c>
      <c r="G10" s="128" t="s">
        <v>3065</v>
      </c>
      <c r="H10" s="128" t="s">
        <v>3065</v>
      </c>
      <c r="I10" s="84">
        <v>4.6104785419271561</v>
      </c>
      <c r="J10" s="128" t="s">
        <v>3065</v>
      </c>
      <c r="K10" s="128" t="s">
        <v>3065</v>
      </c>
      <c r="L10" s="73">
        <v>4.146765807895756E-2</v>
      </c>
      <c r="M10" s="128" t="s">
        <v>3065</v>
      </c>
      <c r="N10" s="128" t="s">
        <v>3065</v>
      </c>
      <c r="O10" s="72">
        <v>30940.983041194006</v>
      </c>
      <c r="P10" s="128" t="s">
        <v>3065</v>
      </c>
      <c r="Q10" s="73">
        <f t="shared" ref="Q10:Q39" si="0">IFERROR(O10/$O$9,0)</f>
        <v>0.93079983746103501</v>
      </c>
      <c r="R10" s="73">
        <f>O10/'סכום נכסי הקרן'!$C$41</f>
        <v>9.9444145091645217E-3</v>
      </c>
    </row>
    <row r="11" spans="1:29">
      <c r="A11" s="104" t="s">
        <v>62</v>
      </c>
      <c r="B11" s="128" t="s">
        <v>3065</v>
      </c>
      <c r="C11" s="128" t="s">
        <v>3065</v>
      </c>
      <c r="D11" s="128" t="s">
        <v>3065</v>
      </c>
      <c r="E11" s="128" t="s">
        <v>3065</v>
      </c>
      <c r="F11" s="128" t="s">
        <v>3065</v>
      </c>
      <c r="G11" s="128" t="s">
        <v>3065</v>
      </c>
      <c r="H11" s="128" t="s">
        <v>3065</v>
      </c>
      <c r="I11" s="84">
        <v>6.4841270538594227</v>
      </c>
      <c r="J11" s="128" t="s">
        <v>3065</v>
      </c>
      <c r="K11" s="128" t="s">
        <v>3065</v>
      </c>
      <c r="L11" s="73">
        <v>2.9481571987079302E-2</v>
      </c>
      <c r="M11" s="128" t="s">
        <v>3065</v>
      </c>
      <c r="N11" s="128" t="s">
        <v>3065</v>
      </c>
      <c r="O11" s="72">
        <v>16512.065228721</v>
      </c>
      <c r="P11" s="128" t="s">
        <v>3065</v>
      </c>
      <c r="Q11" s="73">
        <f t="shared" si="0"/>
        <v>0.49673365615362203</v>
      </c>
      <c r="R11" s="73">
        <f>O11/'סכום נכסי הקרן'!$C$41</f>
        <v>5.3069684572771602E-3</v>
      </c>
    </row>
    <row r="12" spans="1:29">
      <c r="A12" s="105" t="s">
        <v>1790</v>
      </c>
      <c r="B12" s="54" t="s">
        <v>1791</v>
      </c>
      <c r="C12" s="76" t="s">
        <v>27</v>
      </c>
      <c r="D12" s="54" t="s">
        <v>281</v>
      </c>
      <c r="E12" s="76" t="s">
        <v>128</v>
      </c>
      <c r="F12" s="54" t="s">
        <v>282</v>
      </c>
      <c r="G12" s="54" t="s">
        <v>283</v>
      </c>
      <c r="H12" s="85">
        <v>39076</v>
      </c>
      <c r="I12" s="86">
        <v>6.1200000000002257</v>
      </c>
      <c r="J12" s="76" t="s">
        <v>132</v>
      </c>
      <c r="K12" s="77">
        <v>4.9000000000000002E-2</v>
      </c>
      <c r="L12" s="79">
        <v>2.6599999999999718E-2</v>
      </c>
      <c r="M12" s="78">
        <v>2326423.0133799999</v>
      </c>
      <c r="N12" s="86">
        <v>153.22999999999999</v>
      </c>
      <c r="O12" s="78">
        <v>3564.7777551849999</v>
      </c>
      <c r="P12" s="79">
        <v>1.5497169946131219E-3</v>
      </c>
      <c r="Q12" s="79">
        <f t="shared" si="0"/>
        <v>0.10723946781824249</v>
      </c>
      <c r="R12" s="79">
        <f>O12/'סכום נכסי הקרן'!$C$41</f>
        <v>1.1457175611845284E-3</v>
      </c>
    </row>
    <row r="13" spans="1:29">
      <c r="A13" s="105" t="s">
        <v>1792</v>
      </c>
      <c r="B13" s="54" t="s">
        <v>1793</v>
      </c>
      <c r="C13" s="76" t="s">
        <v>27</v>
      </c>
      <c r="D13" s="54" t="s">
        <v>281</v>
      </c>
      <c r="E13" s="76" t="s">
        <v>128</v>
      </c>
      <c r="F13" s="54" t="s">
        <v>282</v>
      </c>
      <c r="G13" s="54" t="s">
        <v>283</v>
      </c>
      <c r="H13" s="85">
        <v>40738</v>
      </c>
      <c r="I13" s="86">
        <v>9.7899999999995959</v>
      </c>
      <c r="J13" s="76" t="s">
        <v>132</v>
      </c>
      <c r="K13" s="77">
        <v>4.0999999999999995E-2</v>
      </c>
      <c r="L13" s="79">
        <v>2.8299999999999215E-2</v>
      </c>
      <c r="M13" s="78">
        <v>4916905.4524529995</v>
      </c>
      <c r="N13" s="86">
        <v>132.19</v>
      </c>
      <c r="O13" s="78">
        <v>6499.6573970970003</v>
      </c>
      <c r="P13" s="79">
        <v>1.3540408217282813E-3</v>
      </c>
      <c r="Q13" s="79">
        <f t="shared" si="0"/>
        <v>0.19552966499854421</v>
      </c>
      <c r="R13" s="79">
        <f>O13/'סכום נכסי הקרן'!$C$41</f>
        <v>2.0889862238131288E-3</v>
      </c>
    </row>
    <row r="14" spans="1:29">
      <c r="A14" s="105" t="s">
        <v>1794</v>
      </c>
      <c r="B14" s="54" t="s">
        <v>1795</v>
      </c>
      <c r="C14" s="76" t="s">
        <v>27</v>
      </c>
      <c r="D14" s="54" t="s">
        <v>1796</v>
      </c>
      <c r="E14" s="76" t="s">
        <v>630</v>
      </c>
      <c r="F14" s="54" t="s">
        <v>276</v>
      </c>
      <c r="G14" s="54" t="s">
        <v>130</v>
      </c>
      <c r="H14" s="85">
        <v>42795</v>
      </c>
      <c r="I14" s="86">
        <v>5.2800000000003653</v>
      </c>
      <c r="J14" s="76" t="s">
        <v>132</v>
      </c>
      <c r="K14" s="77">
        <v>2.1400000000000002E-2</v>
      </c>
      <c r="L14" s="79">
        <v>2.1500000000003995E-2</v>
      </c>
      <c r="M14" s="78">
        <v>1542253.4636919999</v>
      </c>
      <c r="N14" s="86">
        <v>113.7</v>
      </c>
      <c r="O14" s="78">
        <v>1753.542208162</v>
      </c>
      <c r="P14" s="79">
        <v>3.9546480611959926E-3</v>
      </c>
      <c r="Q14" s="79">
        <f t="shared" si="0"/>
        <v>5.2751937459943998E-2</v>
      </c>
      <c r="R14" s="79">
        <f>O14/'סכום נכסי הקרן'!$C$41</f>
        <v>5.6358747729709046E-4</v>
      </c>
    </row>
    <row r="15" spans="1:29">
      <c r="A15" s="105" t="s">
        <v>1797</v>
      </c>
      <c r="B15" s="54" t="s">
        <v>1798</v>
      </c>
      <c r="C15" s="76" t="s">
        <v>27</v>
      </c>
      <c r="D15" s="54" t="s">
        <v>355</v>
      </c>
      <c r="E15" s="76" t="s">
        <v>275</v>
      </c>
      <c r="F15" s="54" t="s">
        <v>311</v>
      </c>
      <c r="G15" s="54" t="s">
        <v>283</v>
      </c>
      <c r="H15" s="85">
        <v>36489</v>
      </c>
      <c r="I15" s="86">
        <v>3.1600000005738651</v>
      </c>
      <c r="J15" s="76" t="s">
        <v>132</v>
      </c>
      <c r="K15" s="77">
        <v>6.0499999999999998E-2</v>
      </c>
      <c r="L15" s="79">
        <v>1.6400000001434663E-2</v>
      </c>
      <c r="M15" s="78">
        <v>824.88579600000003</v>
      </c>
      <c r="N15" s="86">
        <v>169</v>
      </c>
      <c r="O15" s="78">
        <v>1.3940569949999999</v>
      </c>
      <c r="P15" s="129" t="s">
        <v>3065</v>
      </c>
      <c r="Q15" s="79">
        <f t="shared" si="0"/>
        <v>4.1937517713313905E-5</v>
      </c>
      <c r="R15" s="79">
        <f>O15/'סכום נכסי הקרן'!$C$41</f>
        <v>4.4804913241519683E-7</v>
      </c>
    </row>
    <row r="16" spans="1:29">
      <c r="A16" s="105" t="s">
        <v>1799</v>
      </c>
      <c r="B16" s="54" t="s">
        <v>1800</v>
      </c>
      <c r="C16" s="76" t="s">
        <v>27</v>
      </c>
      <c r="D16" s="54" t="s">
        <v>1801</v>
      </c>
      <c r="E16" s="76" t="s">
        <v>128</v>
      </c>
      <c r="F16" s="54" t="s">
        <v>288</v>
      </c>
      <c r="G16" s="54" t="s">
        <v>130</v>
      </c>
      <c r="H16" s="85">
        <v>39084</v>
      </c>
      <c r="I16" s="86">
        <v>1.6499999999981898</v>
      </c>
      <c r="J16" s="76" t="s">
        <v>132</v>
      </c>
      <c r="K16" s="77">
        <v>5.5999999999999994E-2</v>
      </c>
      <c r="L16" s="79">
        <v>2.3499999999983624E-2</v>
      </c>
      <c r="M16" s="78">
        <v>408849.47971199994</v>
      </c>
      <c r="N16" s="86">
        <v>141.88</v>
      </c>
      <c r="O16" s="78">
        <v>580.07562845699999</v>
      </c>
      <c r="P16" s="79">
        <v>1.0780604306047002E-3</v>
      </c>
      <c r="Q16" s="79">
        <f t="shared" si="0"/>
        <v>1.7450457212817998E-2</v>
      </c>
      <c r="R16" s="79">
        <f>O16/'סכום נכסי הקרן'!$C$41</f>
        <v>1.8643598001913755E-4</v>
      </c>
    </row>
    <row r="17" spans="1:18">
      <c r="A17" s="105" t="s">
        <v>1802</v>
      </c>
      <c r="B17" s="54" t="s">
        <v>1803</v>
      </c>
      <c r="C17" s="76" t="s">
        <v>27</v>
      </c>
      <c r="D17" s="54" t="s">
        <v>1804</v>
      </c>
      <c r="E17" s="76" t="s">
        <v>128</v>
      </c>
      <c r="F17" s="54" t="s">
        <v>424</v>
      </c>
      <c r="G17" s="54" t="s">
        <v>283</v>
      </c>
      <c r="H17" s="85">
        <v>45154</v>
      </c>
      <c r="I17" s="86">
        <v>3.4599999999997557</v>
      </c>
      <c r="J17" s="76" t="s">
        <v>132</v>
      </c>
      <c r="K17" s="77">
        <v>3.6400000000000002E-2</v>
      </c>
      <c r="L17" s="79">
        <v>3.2399999999997209E-2</v>
      </c>
      <c r="M17" s="78">
        <v>1122293.6000000001</v>
      </c>
      <c r="N17" s="86">
        <v>102.04</v>
      </c>
      <c r="O17" s="78">
        <v>1145.1883933679999</v>
      </c>
      <c r="P17" s="79">
        <v>2.2707370073769533E-3</v>
      </c>
      <c r="Q17" s="79">
        <f t="shared" si="0"/>
        <v>3.4450785516091466E-2</v>
      </c>
      <c r="R17" s="79">
        <f>O17/'סכום נכסי הקרן'!$C$41</f>
        <v>3.6806290412859735E-4</v>
      </c>
    </row>
    <row r="18" spans="1:18">
      <c r="A18" s="105" t="s">
        <v>1805</v>
      </c>
      <c r="B18" s="54" t="s">
        <v>1806</v>
      </c>
      <c r="C18" s="76" t="s">
        <v>27</v>
      </c>
      <c r="D18" s="54" t="s">
        <v>1807</v>
      </c>
      <c r="E18" s="76" t="s">
        <v>275</v>
      </c>
      <c r="F18" s="54" t="s">
        <v>428</v>
      </c>
      <c r="G18" s="54" t="s">
        <v>130</v>
      </c>
      <c r="H18" s="85">
        <v>44381</v>
      </c>
      <c r="I18" s="86">
        <v>2.4799999999996665</v>
      </c>
      <c r="J18" s="76" t="s">
        <v>132</v>
      </c>
      <c r="K18" s="77">
        <v>8.5000000000000006E-3</v>
      </c>
      <c r="L18" s="79">
        <v>3.8699999999987002E-2</v>
      </c>
      <c r="M18" s="78">
        <v>1402867</v>
      </c>
      <c r="N18" s="86">
        <v>102.56</v>
      </c>
      <c r="O18" s="78">
        <v>1438.780405301</v>
      </c>
      <c r="P18" s="79">
        <v>4.3839593749999996E-3</v>
      </c>
      <c r="Q18" s="79">
        <f t="shared" si="0"/>
        <v>4.3282935309886417E-2</v>
      </c>
      <c r="R18" s="79">
        <f>O18/'סכום נכסי הקרן'!$C$41</f>
        <v>4.6242321127702414E-4</v>
      </c>
    </row>
    <row r="19" spans="1:18">
      <c r="A19" s="105" t="s">
        <v>1808</v>
      </c>
      <c r="B19" s="54" t="s">
        <v>1809</v>
      </c>
      <c r="C19" s="76" t="s">
        <v>27</v>
      </c>
      <c r="D19" s="54" t="s">
        <v>1810</v>
      </c>
      <c r="E19" s="76" t="s">
        <v>510</v>
      </c>
      <c r="F19" s="54" t="s">
        <v>617</v>
      </c>
      <c r="G19" s="129" t="s">
        <v>3065</v>
      </c>
      <c r="H19" s="85">
        <v>39104</v>
      </c>
      <c r="I19" s="86">
        <v>0</v>
      </c>
      <c r="J19" s="76" t="s">
        <v>132</v>
      </c>
      <c r="K19" s="77">
        <v>5.5999999999999994E-2</v>
      </c>
      <c r="L19" s="79">
        <v>0</v>
      </c>
      <c r="M19" s="78">
        <v>533692.63781800005</v>
      </c>
      <c r="N19" s="86">
        <v>9.9999999999999995E-7</v>
      </c>
      <c r="O19" s="78">
        <v>7.8560000000000007E-6</v>
      </c>
      <c r="P19" s="79">
        <v>1.470032263640066E-3</v>
      </c>
      <c r="Q19" s="79">
        <f t="shared" si="0"/>
        <v>2.3633261791839015E-10</v>
      </c>
      <c r="R19" s="79">
        <f>O19/'סכום נכסי הקרן'!$C$41</f>
        <v>2.5249139718665428E-12</v>
      </c>
    </row>
    <row r="20" spans="1:18">
      <c r="A20" s="105" t="s">
        <v>1811</v>
      </c>
      <c r="B20" s="54" t="s">
        <v>1812</v>
      </c>
      <c r="C20" s="76" t="s">
        <v>27</v>
      </c>
      <c r="D20" s="54" t="s">
        <v>1813</v>
      </c>
      <c r="E20" s="76" t="s">
        <v>129</v>
      </c>
      <c r="F20" s="54" t="s">
        <v>617</v>
      </c>
      <c r="G20" s="129" t="s">
        <v>3065</v>
      </c>
      <c r="H20" s="85">
        <v>45132</v>
      </c>
      <c r="I20" s="86">
        <v>2.5300000000000002</v>
      </c>
      <c r="J20" s="76" t="s">
        <v>132</v>
      </c>
      <c r="K20" s="77">
        <v>4.2500000000000003E-2</v>
      </c>
      <c r="L20" s="79">
        <v>4.179999999999346E-2</v>
      </c>
      <c r="M20" s="78">
        <v>1506800.868637</v>
      </c>
      <c r="N20" s="86">
        <v>101.45</v>
      </c>
      <c r="O20" s="78">
        <v>1528.6493762999999</v>
      </c>
      <c r="P20" s="79">
        <v>7.1941898091113449E-3</v>
      </c>
      <c r="Q20" s="79">
        <f t="shared" si="0"/>
        <v>4.598647008404954E-2</v>
      </c>
      <c r="R20" s="79">
        <f>O20/'סכום נכסי הקרן'!$C$41</f>
        <v>4.9130704790032397E-4</v>
      </c>
    </row>
    <row r="21" spans="1:18">
      <c r="A21" s="147" t="s">
        <v>3065</v>
      </c>
      <c r="B21" s="129" t="s">
        <v>3065</v>
      </c>
      <c r="C21" s="129" t="s">
        <v>3065</v>
      </c>
      <c r="D21" s="129" t="s">
        <v>3065</v>
      </c>
      <c r="E21" s="129" t="s">
        <v>3065</v>
      </c>
      <c r="F21" s="129" t="s">
        <v>3065</v>
      </c>
      <c r="G21" s="129" t="s">
        <v>3065</v>
      </c>
      <c r="H21" s="129" t="s">
        <v>3065</v>
      </c>
      <c r="I21" s="129" t="s">
        <v>3065</v>
      </c>
      <c r="J21" s="129" t="s">
        <v>3065</v>
      </c>
      <c r="K21" s="129" t="s">
        <v>3065</v>
      </c>
      <c r="L21" s="129" t="s">
        <v>3065</v>
      </c>
      <c r="M21" s="129" t="s">
        <v>3065</v>
      </c>
      <c r="N21" s="129" t="s">
        <v>3065</v>
      </c>
      <c r="O21" s="129" t="s">
        <v>3065</v>
      </c>
      <c r="P21" s="129" t="s">
        <v>3065</v>
      </c>
      <c r="Q21" s="129" t="s">
        <v>3065</v>
      </c>
      <c r="R21" s="129" t="s">
        <v>3065</v>
      </c>
    </row>
    <row r="22" spans="1:18">
      <c r="A22" s="104" t="s">
        <v>63</v>
      </c>
      <c r="B22" s="128" t="s">
        <v>3065</v>
      </c>
      <c r="C22" s="128" t="s">
        <v>3065</v>
      </c>
      <c r="D22" s="128" t="s">
        <v>3065</v>
      </c>
      <c r="E22" s="128" t="s">
        <v>3065</v>
      </c>
      <c r="F22" s="128" t="s">
        <v>3065</v>
      </c>
      <c r="G22" s="128" t="s">
        <v>3065</v>
      </c>
      <c r="H22" s="128" t="s">
        <v>3065</v>
      </c>
      <c r="I22" s="84">
        <v>2.4053733994415771</v>
      </c>
      <c r="J22" s="128" t="s">
        <v>3065</v>
      </c>
      <c r="K22" s="128" t="s">
        <v>3065</v>
      </c>
      <c r="L22" s="73">
        <v>5.5579883889869432E-2</v>
      </c>
      <c r="M22" s="128" t="s">
        <v>3065</v>
      </c>
      <c r="N22" s="128" t="s">
        <v>3065</v>
      </c>
      <c r="O22" s="72">
        <v>14372.204860271004</v>
      </c>
      <c r="P22" s="128" t="s">
        <v>3065</v>
      </c>
      <c r="Q22" s="73">
        <f t="shared" si="0"/>
        <v>0.43236008145204385</v>
      </c>
      <c r="R22" s="73">
        <f>O22/'סכום נכסי הקרן'!$C$41</f>
        <v>4.6192185410166096E-3</v>
      </c>
    </row>
    <row r="23" spans="1:18">
      <c r="A23" s="105" t="s">
        <v>1816</v>
      </c>
      <c r="B23" s="54" t="s">
        <v>1817</v>
      </c>
      <c r="C23" s="76" t="s">
        <v>27</v>
      </c>
      <c r="D23" s="54" t="s">
        <v>1796</v>
      </c>
      <c r="E23" s="76" t="s">
        <v>630</v>
      </c>
      <c r="F23" s="54" t="s">
        <v>276</v>
      </c>
      <c r="G23" s="54" t="s">
        <v>130</v>
      </c>
      <c r="H23" s="85">
        <v>42795</v>
      </c>
      <c r="I23" s="86">
        <v>4.8900000000011037</v>
      </c>
      <c r="J23" s="76" t="s">
        <v>132</v>
      </c>
      <c r="K23" s="77">
        <v>3.7400000000000003E-2</v>
      </c>
      <c r="L23" s="79">
        <v>4.9200000000014718E-2</v>
      </c>
      <c r="M23" s="78">
        <v>1135739.20258</v>
      </c>
      <c r="N23" s="86">
        <v>95.74</v>
      </c>
      <c r="O23" s="78">
        <v>1087.3567379199999</v>
      </c>
      <c r="P23" s="79">
        <v>1.8252691747269788E-3</v>
      </c>
      <c r="Q23" s="79">
        <f t="shared" si="0"/>
        <v>3.2711031629815986E-2</v>
      </c>
      <c r="R23" s="79">
        <f>O23/'סכום נכסי הקרן'!$C$41</f>
        <v>3.4947584266515198E-4</v>
      </c>
    </row>
    <row r="24" spans="1:18">
      <c r="A24" s="105" t="s">
        <v>1818</v>
      </c>
      <c r="B24" s="54" t="s">
        <v>1819</v>
      </c>
      <c r="C24" s="76" t="s">
        <v>27</v>
      </c>
      <c r="D24" s="54" t="s">
        <v>1796</v>
      </c>
      <c r="E24" s="76" t="s">
        <v>630</v>
      </c>
      <c r="F24" s="54" t="s">
        <v>276</v>
      </c>
      <c r="G24" s="54" t="s">
        <v>130</v>
      </c>
      <c r="H24" s="85">
        <v>42795</v>
      </c>
      <c r="I24" s="86">
        <v>1.1699999999998312</v>
      </c>
      <c r="J24" s="76" t="s">
        <v>132</v>
      </c>
      <c r="K24" s="77">
        <v>2.5000000000000001E-2</v>
      </c>
      <c r="L24" s="79">
        <v>4.4099999999995296E-2</v>
      </c>
      <c r="M24" s="78">
        <v>2823766.713519</v>
      </c>
      <c r="N24" s="86">
        <v>98.59</v>
      </c>
      <c r="O24" s="78">
        <v>2783.9516342910001</v>
      </c>
      <c r="P24" s="79">
        <v>6.9202243768142326E-3</v>
      </c>
      <c r="Q24" s="79">
        <f t="shared" si="0"/>
        <v>8.37498189778733E-2</v>
      </c>
      <c r="R24" s="79">
        <f>O24/'סכום נכסי הקרן'!$C$41</f>
        <v>8.9476048605168542E-4</v>
      </c>
    </row>
    <row r="25" spans="1:18">
      <c r="A25" s="105" t="s">
        <v>1820</v>
      </c>
      <c r="B25" s="54" t="s">
        <v>1821</v>
      </c>
      <c r="C25" s="76" t="s">
        <v>27</v>
      </c>
      <c r="D25" s="54" t="s">
        <v>1822</v>
      </c>
      <c r="E25" s="76" t="s">
        <v>304</v>
      </c>
      <c r="F25" s="54" t="s">
        <v>317</v>
      </c>
      <c r="G25" s="54" t="s">
        <v>130</v>
      </c>
      <c r="H25" s="85">
        <v>42598</v>
      </c>
      <c r="I25" s="86">
        <v>2.2400000000000002</v>
      </c>
      <c r="J25" s="76" t="s">
        <v>132</v>
      </c>
      <c r="K25" s="77">
        <v>3.1E-2</v>
      </c>
      <c r="L25" s="79">
        <v>4.7500000000003241E-2</v>
      </c>
      <c r="M25" s="78">
        <v>3197770.5434420002</v>
      </c>
      <c r="N25" s="86">
        <v>96.57</v>
      </c>
      <c r="O25" s="78">
        <v>3088.0870138</v>
      </c>
      <c r="P25" s="79">
        <v>4.5350020876220257E-3</v>
      </c>
      <c r="Q25" s="79">
        <f t="shared" si="0"/>
        <v>9.2899145663332183E-2</v>
      </c>
      <c r="R25" s="79">
        <f>O25/'סכום נכסי הקרן'!$C$41</f>
        <v>9.9250942559613638E-4</v>
      </c>
    </row>
    <row r="26" spans="1:18">
      <c r="A26" s="105" t="s">
        <v>1823</v>
      </c>
      <c r="B26" s="54" t="s">
        <v>1824</v>
      </c>
      <c r="C26" s="76" t="s">
        <v>27</v>
      </c>
      <c r="D26" s="54" t="s">
        <v>989</v>
      </c>
      <c r="E26" s="76" t="s">
        <v>624</v>
      </c>
      <c r="F26" s="54" t="s">
        <v>424</v>
      </c>
      <c r="G26" s="54" t="s">
        <v>283</v>
      </c>
      <c r="H26" s="85">
        <v>44007</v>
      </c>
      <c r="I26" s="86">
        <v>3.5200000000009459</v>
      </c>
      <c r="J26" s="76" t="s">
        <v>132</v>
      </c>
      <c r="K26" s="77">
        <v>3.3500000000000002E-2</v>
      </c>
      <c r="L26" s="79">
        <v>6.2400000000016768E-2</v>
      </c>
      <c r="M26" s="78">
        <v>2048772.229421</v>
      </c>
      <c r="N26" s="86">
        <v>90.79</v>
      </c>
      <c r="O26" s="78">
        <v>1860.0802842370001</v>
      </c>
      <c r="P26" s="79">
        <v>2.56096528677625E-3</v>
      </c>
      <c r="Q26" s="79">
        <f t="shared" si="0"/>
        <v>5.5956930131379E-2</v>
      </c>
      <c r="R26" s="79">
        <f>O26/'סכום נכסי הקרן'!$C$41</f>
        <v>5.9782875489606559E-4</v>
      </c>
    </row>
    <row r="27" spans="1:18">
      <c r="A27" s="105" t="s">
        <v>1825</v>
      </c>
      <c r="B27" s="54" t="s">
        <v>1826</v>
      </c>
      <c r="C27" s="76" t="s">
        <v>27</v>
      </c>
      <c r="D27" s="54" t="s">
        <v>1827</v>
      </c>
      <c r="E27" s="76" t="s">
        <v>304</v>
      </c>
      <c r="F27" s="54" t="s">
        <v>497</v>
      </c>
      <c r="G27" s="54" t="s">
        <v>283</v>
      </c>
      <c r="H27" s="85">
        <v>43310</v>
      </c>
      <c r="I27" s="86">
        <v>0.98999999999998134</v>
      </c>
      <c r="J27" s="76" t="s">
        <v>132</v>
      </c>
      <c r="K27" s="77">
        <v>3.5499999999999997E-2</v>
      </c>
      <c r="L27" s="79">
        <v>5.4599999999999253E-2</v>
      </c>
      <c r="M27" s="78">
        <v>2197361.5991759999</v>
      </c>
      <c r="N27" s="86">
        <v>98.22</v>
      </c>
      <c r="O27" s="78">
        <v>2158.2485626960001</v>
      </c>
      <c r="P27" s="79">
        <v>8.5834437467812493E-3</v>
      </c>
      <c r="Q27" s="79">
        <f t="shared" si="0"/>
        <v>6.4926748083063701E-2</v>
      </c>
      <c r="R27" s="79">
        <f>O27/'סכום נכסי הקרן'!$C$41</f>
        <v>6.9365987152647838E-4</v>
      </c>
    </row>
    <row r="28" spans="1:18">
      <c r="A28" s="105" t="s">
        <v>1828</v>
      </c>
      <c r="B28" s="54" t="s">
        <v>1829</v>
      </c>
      <c r="C28" s="76" t="s">
        <v>27</v>
      </c>
      <c r="D28" s="54" t="s">
        <v>1830</v>
      </c>
      <c r="E28" s="76" t="s">
        <v>129</v>
      </c>
      <c r="F28" s="54" t="s">
        <v>514</v>
      </c>
      <c r="G28" s="54" t="s">
        <v>130</v>
      </c>
      <c r="H28" s="85">
        <v>45122</v>
      </c>
      <c r="I28" s="86">
        <v>3.9099999999989938</v>
      </c>
      <c r="J28" s="76" t="s">
        <v>132</v>
      </c>
      <c r="K28" s="77">
        <v>7.3300000000000004E-2</v>
      </c>
      <c r="L28" s="79">
        <v>7.3599999999987287E-2</v>
      </c>
      <c r="M28" s="78">
        <v>21.973616000000003</v>
      </c>
      <c r="N28" s="86">
        <v>5156460</v>
      </c>
      <c r="O28" s="78">
        <v>1133.0607319539999</v>
      </c>
      <c r="P28" s="79">
        <v>4.3947232000000006E-3</v>
      </c>
      <c r="Q28" s="79">
        <f t="shared" si="0"/>
        <v>3.4085948197965392E-2</v>
      </c>
      <c r="R28" s="79">
        <f>O28/'סכום נכסי הקרן'!$C$41</f>
        <v>3.6416508058604707E-4</v>
      </c>
    </row>
    <row r="29" spans="1:18">
      <c r="A29" s="105" t="s">
        <v>1831</v>
      </c>
      <c r="B29" s="54">
        <v>9555</v>
      </c>
      <c r="C29" s="76" t="s">
        <v>27</v>
      </c>
      <c r="D29" s="54" t="s">
        <v>1832</v>
      </c>
      <c r="E29" s="76" t="s">
        <v>560</v>
      </c>
      <c r="F29" s="54" t="s">
        <v>617</v>
      </c>
      <c r="G29" s="129" t="s">
        <v>3065</v>
      </c>
      <c r="H29" s="85">
        <v>45046</v>
      </c>
      <c r="I29" s="86">
        <v>0</v>
      </c>
      <c r="J29" s="76" t="s">
        <v>132</v>
      </c>
      <c r="K29" s="77">
        <v>0</v>
      </c>
      <c r="L29" s="77">
        <v>0</v>
      </c>
      <c r="M29" s="78">
        <v>706836.43382200005</v>
      </c>
      <c r="N29" s="86">
        <v>59</v>
      </c>
      <c r="O29" s="78">
        <v>417.03349593800004</v>
      </c>
      <c r="P29" s="79">
        <v>1.2200573858657648E-3</v>
      </c>
      <c r="Q29" s="79">
        <f t="shared" si="0"/>
        <v>1.2545648912256346E-2</v>
      </c>
      <c r="R29" s="79">
        <f>O29/'סכום נכסי הקרן'!$C$41</f>
        <v>1.3403433052828478E-4</v>
      </c>
    </row>
    <row r="30" spans="1:18">
      <c r="A30" s="105" t="s">
        <v>1833</v>
      </c>
      <c r="B30" s="54">
        <v>9556</v>
      </c>
      <c r="C30" s="76" t="s">
        <v>27</v>
      </c>
      <c r="D30" s="54" t="s">
        <v>1832</v>
      </c>
      <c r="E30" s="76" t="s">
        <v>560</v>
      </c>
      <c r="F30" s="54" t="s">
        <v>617</v>
      </c>
      <c r="G30" s="129" t="s">
        <v>3065</v>
      </c>
      <c r="H30" s="85">
        <v>45046</v>
      </c>
      <c r="I30" s="86">
        <v>0</v>
      </c>
      <c r="J30" s="76" t="s">
        <v>132</v>
      </c>
      <c r="K30" s="77">
        <v>0</v>
      </c>
      <c r="L30" s="77">
        <v>0</v>
      </c>
      <c r="M30" s="78">
        <v>1556.6916120000001</v>
      </c>
      <c r="N30" s="86">
        <v>29.41732</v>
      </c>
      <c r="O30" s="78">
        <v>0.45793700000000009</v>
      </c>
      <c r="P30" s="79">
        <v>0</v>
      </c>
      <c r="Q30" s="79">
        <f t="shared" si="0"/>
        <v>1.3776151992323553E-5</v>
      </c>
      <c r="R30" s="79">
        <f>O30/'סכום נכסי הקרן'!$C$41</f>
        <v>1.4718069367803579E-7</v>
      </c>
    </row>
    <row r="31" spans="1:18">
      <c r="A31" s="105" t="s">
        <v>1814</v>
      </c>
      <c r="B31" s="54" t="s">
        <v>1815</v>
      </c>
      <c r="C31" s="76" t="s">
        <v>27</v>
      </c>
      <c r="D31" s="54" t="s">
        <v>355</v>
      </c>
      <c r="E31" s="76" t="s">
        <v>275</v>
      </c>
      <c r="F31" s="54" t="s">
        <v>617</v>
      </c>
      <c r="G31" s="129" t="s">
        <v>3065</v>
      </c>
      <c r="H31" s="85">
        <v>45141</v>
      </c>
      <c r="I31" s="86">
        <v>2.6900000000004605</v>
      </c>
      <c r="J31" s="76" t="s">
        <v>132</v>
      </c>
      <c r="K31" s="77">
        <v>7.0499999999999993E-2</v>
      </c>
      <c r="L31" s="79">
        <v>6.13E-2</v>
      </c>
      <c r="M31" s="78">
        <v>1843929.1908610002</v>
      </c>
      <c r="N31" s="86">
        <v>100</v>
      </c>
      <c r="O31" s="78">
        <v>1843.9284624350003</v>
      </c>
      <c r="P31" s="79">
        <v>4.3947232477894458E-3</v>
      </c>
      <c r="Q31" s="79">
        <f>IFERROR(O31/$O$9,0)</f>
        <v>5.5471033704365513E-2</v>
      </c>
      <c r="R31" s="79">
        <f>O31/'סכום נכסי הקרן'!$C$41</f>
        <v>5.9263756847308081E-4</v>
      </c>
    </row>
    <row r="32" spans="1:18">
      <c r="A32" s="147" t="s">
        <v>3065</v>
      </c>
      <c r="B32" s="129" t="s">
        <v>3065</v>
      </c>
      <c r="C32" s="129" t="s">
        <v>3065</v>
      </c>
      <c r="D32" s="129" t="s">
        <v>3065</v>
      </c>
      <c r="E32" s="129" t="s">
        <v>3065</v>
      </c>
      <c r="F32" s="129" t="s">
        <v>3065</v>
      </c>
      <c r="G32" s="129" t="s">
        <v>3065</v>
      </c>
      <c r="H32" s="129" t="s">
        <v>3065</v>
      </c>
      <c r="I32" s="129" t="s">
        <v>3065</v>
      </c>
      <c r="J32" s="129" t="s">
        <v>3065</v>
      </c>
      <c r="K32" s="129" t="s">
        <v>3065</v>
      </c>
      <c r="L32" s="129" t="s">
        <v>3065</v>
      </c>
      <c r="M32" s="129" t="s">
        <v>3065</v>
      </c>
      <c r="N32" s="129" t="s">
        <v>3065</v>
      </c>
      <c r="O32" s="129" t="s">
        <v>3065</v>
      </c>
      <c r="P32" s="129" t="s">
        <v>3065</v>
      </c>
      <c r="Q32" s="129" t="s">
        <v>3065</v>
      </c>
      <c r="R32" s="129" t="s">
        <v>3065</v>
      </c>
    </row>
    <row r="33" spans="1:18">
      <c r="A33" s="104" t="s">
        <v>49</v>
      </c>
      <c r="B33" s="128" t="s">
        <v>3065</v>
      </c>
      <c r="C33" s="128" t="s">
        <v>3065</v>
      </c>
      <c r="D33" s="128" t="s">
        <v>3065</v>
      </c>
      <c r="E33" s="128" t="s">
        <v>3065</v>
      </c>
      <c r="F33" s="128" t="s">
        <v>3065</v>
      </c>
      <c r="G33" s="128" t="s">
        <v>3065</v>
      </c>
      <c r="H33" s="128" t="s">
        <v>3065</v>
      </c>
      <c r="I33" s="84">
        <v>1.6799999999936523</v>
      </c>
      <c r="J33" s="128" t="s">
        <v>3065</v>
      </c>
      <c r="K33" s="128" t="s">
        <v>3065</v>
      </c>
      <c r="L33" s="73">
        <v>5.8799999999865987E-2</v>
      </c>
      <c r="M33" s="128" t="s">
        <v>3065</v>
      </c>
      <c r="N33" s="128" t="s">
        <v>3065</v>
      </c>
      <c r="O33" s="72">
        <v>56.712952202000004</v>
      </c>
      <c r="P33" s="128" t="s">
        <v>3065</v>
      </c>
      <c r="Q33" s="73">
        <f t="shared" si="0"/>
        <v>1.7060998553690412E-3</v>
      </c>
      <c r="R33" s="73">
        <f>O33/'סכום נכסי הקרן'!$C$41</f>
        <v>1.8227510870752189E-5</v>
      </c>
    </row>
    <row r="34" spans="1:18">
      <c r="A34" s="105" t="s">
        <v>1834</v>
      </c>
      <c r="B34" s="54" t="s">
        <v>1835</v>
      </c>
      <c r="C34" s="76" t="s">
        <v>27</v>
      </c>
      <c r="D34" s="54" t="s">
        <v>1836</v>
      </c>
      <c r="E34" s="76" t="s">
        <v>510</v>
      </c>
      <c r="F34" s="54" t="s">
        <v>288</v>
      </c>
      <c r="G34" s="54" t="s">
        <v>130</v>
      </c>
      <c r="H34" s="85">
        <v>38118</v>
      </c>
      <c r="I34" s="86">
        <v>1.6799999999936523</v>
      </c>
      <c r="J34" s="76" t="s">
        <v>131</v>
      </c>
      <c r="K34" s="77">
        <v>7.9699999999999993E-2</v>
      </c>
      <c r="L34" s="79">
        <v>5.8799999999865987E-2</v>
      </c>
      <c r="M34" s="78">
        <v>14522.453558999998</v>
      </c>
      <c r="N34" s="86">
        <v>107.67</v>
      </c>
      <c r="O34" s="78">
        <v>56.712952202000004</v>
      </c>
      <c r="P34" s="79">
        <v>3.5912239476857945E-4</v>
      </c>
      <c r="Q34" s="79">
        <f t="shared" si="0"/>
        <v>1.7060998553690412E-3</v>
      </c>
      <c r="R34" s="79">
        <f>O34/'סכום נכסי הקרן'!$C$41</f>
        <v>1.8227510870752189E-5</v>
      </c>
    </row>
    <row r="35" spans="1:18">
      <c r="A35" s="147" t="s">
        <v>3065</v>
      </c>
      <c r="B35" s="129" t="s">
        <v>3065</v>
      </c>
      <c r="C35" s="129" t="s">
        <v>3065</v>
      </c>
      <c r="D35" s="129" t="s">
        <v>3065</v>
      </c>
      <c r="E35" s="129" t="s">
        <v>3065</v>
      </c>
      <c r="F35" s="129" t="s">
        <v>3065</v>
      </c>
      <c r="G35" s="129" t="s">
        <v>3065</v>
      </c>
      <c r="H35" s="129" t="s">
        <v>3065</v>
      </c>
      <c r="I35" s="129" t="s">
        <v>3065</v>
      </c>
      <c r="J35" s="129" t="s">
        <v>3065</v>
      </c>
      <c r="K35" s="129" t="s">
        <v>3065</v>
      </c>
      <c r="L35" s="129" t="s">
        <v>3065</v>
      </c>
      <c r="M35" s="129" t="s">
        <v>3065</v>
      </c>
      <c r="N35" s="129" t="s">
        <v>3065</v>
      </c>
      <c r="O35" s="129" t="s">
        <v>3065</v>
      </c>
      <c r="P35" s="129" t="s">
        <v>3065</v>
      </c>
      <c r="Q35" s="129" t="s">
        <v>3065</v>
      </c>
      <c r="R35" s="129" t="s">
        <v>3065</v>
      </c>
    </row>
    <row r="36" spans="1:18">
      <c r="A36" s="103" t="s">
        <v>185</v>
      </c>
      <c r="B36" s="128" t="s">
        <v>3065</v>
      </c>
      <c r="C36" s="128" t="s">
        <v>3065</v>
      </c>
      <c r="D36" s="128" t="s">
        <v>3065</v>
      </c>
      <c r="E36" s="128" t="s">
        <v>3065</v>
      </c>
      <c r="F36" s="128" t="s">
        <v>3065</v>
      </c>
      <c r="G36" s="128" t="s">
        <v>3065</v>
      </c>
      <c r="H36" s="128" t="s">
        <v>3065</v>
      </c>
      <c r="I36" s="84">
        <v>12.449956052114649</v>
      </c>
      <c r="J36" s="128" t="s">
        <v>3065</v>
      </c>
      <c r="K36" s="128" t="s">
        <v>3065</v>
      </c>
      <c r="L36" s="73">
        <v>5.6888452544451656E-2</v>
      </c>
      <c r="M36" s="128" t="s">
        <v>3065</v>
      </c>
      <c r="N36" s="128" t="s">
        <v>3065</v>
      </c>
      <c r="O36" s="72">
        <v>2300.302352229</v>
      </c>
      <c r="P36" s="128" t="s">
        <v>3065</v>
      </c>
      <c r="Q36" s="73">
        <f t="shared" si="0"/>
        <v>6.920016253896516E-2</v>
      </c>
      <c r="R36" s="73">
        <f>O36/'סכום נכסי הקרן'!$C$41</f>
        <v>7.3931587941197493E-4</v>
      </c>
    </row>
    <row r="37" spans="1:18">
      <c r="A37" s="104" t="s">
        <v>70</v>
      </c>
      <c r="B37" s="128" t="s">
        <v>3065</v>
      </c>
      <c r="C37" s="128" t="s">
        <v>3065</v>
      </c>
      <c r="D37" s="128" t="s">
        <v>3065</v>
      </c>
      <c r="E37" s="128" t="s">
        <v>3065</v>
      </c>
      <c r="F37" s="128" t="s">
        <v>3065</v>
      </c>
      <c r="G37" s="128" t="s">
        <v>3065</v>
      </c>
      <c r="H37" s="128" t="s">
        <v>3065</v>
      </c>
      <c r="I37" s="84">
        <v>12.449956052114649</v>
      </c>
      <c r="J37" s="128" t="s">
        <v>3065</v>
      </c>
      <c r="K37" s="128" t="s">
        <v>3065</v>
      </c>
      <c r="L37" s="73">
        <v>5.6888452544451656E-2</v>
      </c>
      <c r="M37" s="128" t="s">
        <v>3065</v>
      </c>
      <c r="N37" s="128" t="s">
        <v>3065</v>
      </c>
      <c r="O37" s="72">
        <v>2300.302352229</v>
      </c>
      <c r="P37" s="128" t="s">
        <v>3065</v>
      </c>
      <c r="Q37" s="73">
        <f t="shared" si="0"/>
        <v>6.920016253896516E-2</v>
      </c>
      <c r="R37" s="73">
        <f>O37/'סכום נכסי הקרן'!$C$41</f>
        <v>7.3931587941197493E-4</v>
      </c>
    </row>
    <row r="38" spans="1:18">
      <c r="A38" s="105" t="s">
        <v>1839</v>
      </c>
      <c r="B38" s="54" t="s">
        <v>1840</v>
      </c>
      <c r="C38" s="76" t="s">
        <v>27</v>
      </c>
      <c r="D38" s="129" t="s">
        <v>3065</v>
      </c>
      <c r="E38" s="76" t="s">
        <v>2891</v>
      </c>
      <c r="F38" s="54" t="s">
        <v>780</v>
      </c>
      <c r="G38" s="54" t="s">
        <v>1841</v>
      </c>
      <c r="H38" s="85">
        <v>42408</v>
      </c>
      <c r="I38" s="86">
        <v>10.200000000001287</v>
      </c>
      <c r="J38" s="76" t="s">
        <v>139</v>
      </c>
      <c r="K38" s="77">
        <v>3.9510000000000003E-2</v>
      </c>
      <c r="L38" s="79">
        <v>5.3200000000009559E-2</v>
      </c>
      <c r="M38" s="78">
        <v>454151.97196</v>
      </c>
      <c r="N38" s="86">
        <v>87.48</v>
      </c>
      <c r="O38" s="78">
        <v>1088.2229145030001</v>
      </c>
      <c r="P38" s="79">
        <v>1.1510719178196766E-3</v>
      </c>
      <c r="Q38" s="79">
        <f>IFERROR(O38/$O$9,0)</f>
        <v>3.2737088882799699E-2</v>
      </c>
      <c r="R38" s="79">
        <f>O38/'סכום נכסי הקרן'!$C$41</f>
        <v>3.4975423133069687E-4</v>
      </c>
    </row>
    <row r="39" spans="1:18">
      <c r="A39" s="105" t="s">
        <v>1837</v>
      </c>
      <c r="B39" s="54" t="s">
        <v>1838</v>
      </c>
      <c r="C39" s="76" t="s">
        <v>27</v>
      </c>
      <c r="D39" s="129" t="s">
        <v>3065</v>
      </c>
      <c r="E39" s="76" t="s">
        <v>2891</v>
      </c>
      <c r="F39" s="54" t="s">
        <v>887</v>
      </c>
      <c r="G39" s="54" t="s">
        <v>809</v>
      </c>
      <c r="H39" s="85">
        <v>42206</v>
      </c>
      <c r="I39" s="86">
        <v>14.469999999999818</v>
      </c>
      <c r="J39" s="76" t="s">
        <v>139</v>
      </c>
      <c r="K39" s="77">
        <v>4.555E-2</v>
      </c>
      <c r="L39" s="79">
        <v>6.0199999999995708E-2</v>
      </c>
      <c r="M39" s="78">
        <v>536050.99140000006</v>
      </c>
      <c r="N39" s="86">
        <v>82.55</v>
      </c>
      <c r="O39" s="78">
        <v>1212.0794377260002</v>
      </c>
      <c r="P39" s="79">
        <v>3.2179986156718439E-3</v>
      </c>
      <c r="Q39" s="79">
        <f t="shared" si="0"/>
        <v>3.6463073656165468E-2</v>
      </c>
      <c r="R39" s="79">
        <f>O39/'סכום נכסי הקרן'!$C$41</f>
        <v>3.8956164808127806E-4</v>
      </c>
    </row>
    <row r="40" spans="1:18">
      <c r="A40" s="133" t="s">
        <v>3065</v>
      </c>
      <c r="B40" s="133" t="s">
        <v>3065</v>
      </c>
      <c r="C40" s="133" t="s">
        <v>3065</v>
      </c>
      <c r="D40" s="133" t="s">
        <v>3065</v>
      </c>
      <c r="E40" s="133" t="s">
        <v>3065</v>
      </c>
      <c r="F40" s="133" t="s">
        <v>3065</v>
      </c>
      <c r="G40" s="133" t="s">
        <v>3065</v>
      </c>
      <c r="H40" s="133" t="s">
        <v>3065</v>
      </c>
      <c r="I40" s="133" t="s">
        <v>3065</v>
      </c>
      <c r="J40" s="133" t="s">
        <v>3065</v>
      </c>
      <c r="K40" s="133" t="s">
        <v>3065</v>
      </c>
      <c r="L40" s="133" t="s">
        <v>3065</v>
      </c>
      <c r="M40" s="133" t="s">
        <v>3065</v>
      </c>
      <c r="N40" s="133" t="s">
        <v>3065</v>
      </c>
      <c r="O40" s="133" t="s">
        <v>3065</v>
      </c>
      <c r="P40" s="133" t="s">
        <v>3065</v>
      </c>
      <c r="Q40" s="133" t="s">
        <v>3065</v>
      </c>
      <c r="R40" s="133" t="s">
        <v>3065</v>
      </c>
    </row>
    <row r="41" spans="1:18">
      <c r="A41" s="132" t="s">
        <v>3065</v>
      </c>
      <c r="B41" s="133" t="s">
        <v>3065</v>
      </c>
      <c r="C41" s="133" t="s">
        <v>3065</v>
      </c>
      <c r="D41" s="133" t="s">
        <v>3065</v>
      </c>
      <c r="E41" s="133" t="s">
        <v>3065</v>
      </c>
      <c r="F41" s="133" t="s">
        <v>3065</v>
      </c>
      <c r="G41" s="133" t="s">
        <v>3065</v>
      </c>
      <c r="H41" s="133" t="s">
        <v>3065</v>
      </c>
      <c r="I41" s="133" t="s">
        <v>3065</v>
      </c>
      <c r="J41" s="133" t="s">
        <v>3065</v>
      </c>
      <c r="K41" s="133" t="s">
        <v>3065</v>
      </c>
      <c r="L41" s="133" t="s">
        <v>3065</v>
      </c>
      <c r="M41" s="133" t="s">
        <v>3065</v>
      </c>
      <c r="N41" s="133" t="s">
        <v>3065</v>
      </c>
      <c r="O41" s="133" t="s">
        <v>3065</v>
      </c>
      <c r="P41" s="133" t="s">
        <v>3065</v>
      </c>
      <c r="Q41" s="133" t="s">
        <v>3065</v>
      </c>
      <c r="R41" s="133" t="s">
        <v>3065</v>
      </c>
    </row>
    <row r="42" spans="1:18">
      <c r="A42" s="132" t="s">
        <v>3065</v>
      </c>
      <c r="B42" s="133" t="s">
        <v>3065</v>
      </c>
      <c r="C42" s="133" t="s">
        <v>3065</v>
      </c>
      <c r="D42" s="133" t="s">
        <v>3065</v>
      </c>
      <c r="E42" s="133" t="s">
        <v>3065</v>
      </c>
      <c r="F42" s="133" t="s">
        <v>3065</v>
      </c>
      <c r="G42" s="133" t="s">
        <v>3065</v>
      </c>
      <c r="H42" s="133" t="s">
        <v>3065</v>
      </c>
      <c r="I42" s="133" t="s">
        <v>3065</v>
      </c>
      <c r="J42" s="133" t="s">
        <v>3065</v>
      </c>
      <c r="K42" s="133" t="s">
        <v>3065</v>
      </c>
      <c r="L42" s="133" t="s">
        <v>3065</v>
      </c>
      <c r="M42" s="133" t="s">
        <v>3065</v>
      </c>
      <c r="N42" s="133" t="s">
        <v>3065</v>
      </c>
      <c r="O42" s="133" t="s">
        <v>3065</v>
      </c>
      <c r="P42" s="133" t="s">
        <v>3065</v>
      </c>
      <c r="Q42" s="133" t="s">
        <v>3065</v>
      </c>
      <c r="R42" s="133" t="s">
        <v>3065</v>
      </c>
    </row>
    <row r="43" spans="1:18">
      <c r="A43" s="132" t="s">
        <v>3065</v>
      </c>
      <c r="B43" s="133" t="s">
        <v>3065</v>
      </c>
      <c r="C43" s="133" t="s">
        <v>3065</v>
      </c>
      <c r="D43" s="133" t="s">
        <v>3065</v>
      </c>
      <c r="E43" s="133" t="s">
        <v>3065</v>
      </c>
      <c r="F43" s="133" t="s">
        <v>3065</v>
      </c>
      <c r="G43" s="133" t="s">
        <v>3065</v>
      </c>
      <c r="H43" s="133" t="s">
        <v>3065</v>
      </c>
      <c r="I43" s="133" t="s">
        <v>3065</v>
      </c>
      <c r="J43" s="133" t="s">
        <v>3065</v>
      </c>
      <c r="K43" s="133" t="s">
        <v>3065</v>
      </c>
      <c r="L43" s="133" t="s">
        <v>3065</v>
      </c>
      <c r="M43" s="133" t="s">
        <v>3065</v>
      </c>
      <c r="N43" s="133" t="s">
        <v>3065</v>
      </c>
      <c r="O43" s="133" t="s">
        <v>3065</v>
      </c>
      <c r="P43" s="133" t="s">
        <v>3065</v>
      </c>
      <c r="Q43" s="133" t="s">
        <v>3065</v>
      </c>
      <c r="R43" s="133" t="s">
        <v>3065</v>
      </c>
    </row>
    <row r="44" spans="1:18">
      <c r="A44" s="90" t="s">
        <v>208</v>
      </c>
      <c r="B44" s="133" t="s">
        <v>3065</v>
      </c>
      <c r="C44" s="133" t="s">
        <v>3065</v>
      </c>
      <c r="D44" s="133" t="s">
        <v>3065</v>
      </c>
      <c r="E44" s="133" t="s">
        <v>3065</v>
      </c>
      <c r="F44" s="133" t="s">
        <v>3065</v>
      </c>
      <c r="G44" s="133" t="s">
        <v>3065</v>
      </c>
      <c r="H44" s="133" t="s">
        <v>3065</v>
      </c>
      <c r="I44" s="133" t="s">
        <v>3065</v>
      </c>
      <c r="J44" s="133" t="s">
        <v>3065</v>
      </c>
      <c r="K44" s="133" t="s">
        <v>3065</v>
      </c>
      <c r="L44" s="133" t="s">
        <v>3065</v>
      </c>
      <c r="M44" s="133" t="s">
        <v>3065</v>
      </c>
      <c r="N44" s="133" t="s">
        <v>3065</v>
      </c>
      <c r="O44" s="133" t="s">
        <v>3065</v>
      </c>
      <c r="P44" s="133" t="s">
        <v>3065</v>
      </c>
      <c r="Q44" s="133" t="s">
        <v>3065</v>
      </c>
      <c r="R44" s="133" t="s">
        <v>3065</v>
      </c>
    </row>
    <row r="45" spans="1:18">
      <c r="A45" s="90" t="s">
        <v>112</v>
      </c>
      <c r="B45" s="133" t="s">
        <v>3065</v>
      </c>
      <c r="C45" s="133" t="s">
        <v>3065</v>
      </c>
      <c r="D45" s="133" t="s">
        <v>3065</v>
      </c>
      <c r="E45" s="133" t="s">
        <v>3065</v>
      </c>
      <c r="F45" s="133" t="s">
        <v>3065</v>
      </c>
      <c r="G45" s="133" t="s">
        <v>3065</v>
      </c>
      <c r="H45" s="133" t="s">
        <v>3065</v>
      </c>
      <c r="I45" s="133" t="s">
        <v>3065</v>
      </c>
      <c r="J45" s="133" t="s">
        <v>3065</v>
      </c>
      <c r="K45" s="133" t="s">
        <v>3065</v>
      </c>
      <c r="L45" s="133" t="s">
        <v>3065</v>
      </c>
      <c r="M45" s="133" t="s">
        <v>3065</v>
      </c>
      <c r="N45" s="133" t="s">
        <v>3065</v>
      </c>
      <c r="O45" s="133" t="s">
        <v>3065</v>
      </c>
      <c r="P45" s="133" t="s">
        <v>3065</v>
      </c>
      <c r="Q45" s="133" t="s">
        <v>3065</v>
      </c>
      <c r="R45" s="133" t="s">
        <v>3065</v>
      </c>
    </row>
    <row r="46" spans="1:18">
      <c r="A46" s="90" t="s">
        <v>191</v>
      </c>
      <c r="B46" s="133" t="s">
        <v>3065</v>
      </c>
      <c r="C46" s="133" t="s">
        <v>3065</v>
      </c>
      <c r="D46" s="133" t="s">
        <v>3065</v>
      </c>
      <c r="E46" s="133" t="s">
        <v>3065</v>
      </c>
      <c r="F46" s="133" t="s">
        <v>3065</v>
      </c>
      <c r="G46" s="133" t="s">
        <v>3065</v>
      </c>
      <c r="H46" s="133" t="s">
        <v>3065</v>
      </c>
      <c r="I46" s="133" t="s">
        <v>3065</v>
      </c>
      <c r="J46" s="133" t="s">
        <v>3065</v>
      </c>
      <c r="K46" s="133" t="s">
        <v>3065</v>
      </c>
      <c r="L46" s="133" t="s">
        <v>3065</v>
      </c>
      <c r="M46" s="133" t="s">
        <v>3065</v>
      </c>
      <c r="N46" s="133" t="s">
        <v>3065</v>
      </c>
      <c r="O46" s="133" t="s">
        <v>3065</v>
      </c>
      <c r="P46" s="133" t="s">
        <v>3065</v>
      </c>
      <c r="Q46" s="133" t="s">
        <v>3065</v>
      </c>
      <c r="R46" s="133" t="s">
        <v>3065</v>
      </c>
    </row>
    <row r="47" spans="1:18">
      <c r="A47" s="90" t="s">
        <v>199</v>
      </c>
      <c r="B47" s="133" t="s">
        <v>3065</v>
      </c>
      <c r="C47" s="133" t="s">
        <v>3065</v>
      </c>
      <c r="D47" s="133" t="s">
        <v>3065</v>
      </c>
      <c r="E47" s="133" t="s">
        <v>3065</v>
      </c>
      <c r="F47" s="133" t="s">
        <v>3065</v>
      </c>
      <c r="G47" s="133" t="s">
        <v>3065</v>
      </c>
      <c r="H47" s="133" t="s">
        <v>3065</v>
      </c>
      <c r="I47" s="133" t="s">
        <v>3065</v>
      </c>
      <c r="J47" s="133" t="s">
        <v>3065</v>
      </c>
      <c r="K47" s="133" t="s">
        <v>3065</v>
      </c>
      <c r="L47" s="133" t="s">
        <v>3065</v>
      </c>
      <c r="M47" s="133" t="s">
        <v>3065</v>
      </c>
      <c r="N47" s="133" t="s">
        <v>3065</v>
      </c>
      <c r="O47" s="133" t="s">
        <v>3065</v>
      </c>
      <c r="P47" s="133" t="s">
        <v>3065</v>
      </c>
      <c r="Q47" s="133" t="s">
        <v>3065</v>
      </c>
      <c r="R47" s="133" t="s">
        <v>3065</v>
      </c>
    </row>
    <row r="48" spans="1:18" hidden="1">
      <c r="B48" s="1"/>
      <c r="C48" s="1"/>
      <c r="D48" s="1"/>
    </row>
    <row r="49" spans="2:4" hidden="1">
      <c r="B49" s="1"/>
      <c r="C49" s="1"/>
      <c r="D49" s="1"/>
    </row>
    <row r="50" spans="2:4" hidden="1">
      <c r="B50" s="1"/>
      <c r="C50" s="1"/>
      <c r="D50" s="1"/>
    </row>
    <row r="51" spans="2:4" hidden="1">
      <c r="B51" s="1"/>
      <c r="C51" s="1"/>
      <c r="D51" s="1"/>
    </row>
    <row r="52" spans="2:4" hidden="1">
      <c r="B52" s="1"/>
      <c r="C52" s="1"/>
      <c r="D52" s="1"/>
    </row>
    <row r="53" spans="2:4" hidden="1">
      <c r="B53" s="1"/>
      <c r="C53" s="1"/>
      <c r="D53" s="1"/>
    </row>
    <row r="54" spans="2:4" hidden="1">
      <c r="B54" s="1"/>
      <c r="C54" s="1"/>
      <c r="D54" s="1"/>
    </row>
    <row r="55" spans="2:4" hidden="1">
      <c r="B55" s="1"/>
      <c r="C55" s="1"/>
      <c r="D55" s="1"/>
    </row>
    <row r="56" spans="2:4" hidden="1">
      <c r="B56" s="1"/>
      <c r="C56" s="1"/>
      <c r="D56" s="1"/>
    </row>
    <row r="57" spans="2:4" hidden="1">
      <c r="B57" s="1"/>
      <c r="C57" s="1"/>
      <c r="D57" s="1"/>
    </row>
    <row r="58" spans="2:4" hidden="1">
      <c r="B58" s="1"/>
      <c r="C58" s="1"/>
      <c r="D58" s="1"/>
    </row>
    <row r="59" spans="2:4" hidden="1">
      <c r="B59" s="1"/>
      <c r="C59" s="1"/>
      <c r="D59" s="1"/>
    </row>
    <row r="60" spans="2:4" hidden="1">
      <c r="B60" s="1"/>
      <c r="C60" s="1"/>
      <c r="D60" s="1"/>
    </row>
    <row r="61" spans="2:4" hidden="1">
      <c r="B61" s="1"/>
      <c r="C61" s="1"/>
      <c r="D61" s="1"/>
    </row>
    <row r="62" spans="2:4" hidden="1">
      <c r="B62" s="1"/>
      <c r="C62" s="1"/>
      <c r="D62" s="1"/>
    </row>
    <row r="63" spans="2:4" hidden="1">
      <c r="B63" s="1"/>
      <c r="C63" s="1"/>
      <c r="D63" s="1"/>
    </row>
    <row r="64" spans="2:4" hidden="1">
      <c r="B64" s="1"/>
      <c r="C64" s="1"/>
      <c r="D64" s="1"/>
    </row>
    <row r="65" spans="2:4" hidden="1">
      <c r="B65" s="1"/>
      <c r="C65" s="1"/>
      <c r="D65" s="1"/>
    </row>
    <row r="66" spans="2:4" hidden="1">
      <c r="B66" s="1"/>
      <c r="C66" s="1"/>
      <c r="D66" s="1"/>
    </row>
    <row r="67" spans="2:4" hidden="1">
      <c r="B67" s="1"/>
      <c r="C67" s="1"/>
      <c r="D67" s="1"/>
    </row>
    <row r="68" spans="2:4" hidden="1">
      <c r="B68" s="1"/>
      <c r="C68" s="1"/>
      <c r="D68" s="1"/>
    </row>
    <row r="69" spans="2:4" hidden="1">
      <c r="B69" s="1"/>
      <c r="C69" s="1"/>
      <c r="D69" s="1"/>
    </row>
    <row r="70" spans="2:4" hidden="1">
      <c r="B70" s="1"/>
      <c r="C70" s="1"/>
      <c r="D70" s="1"/>
    </row>
    <row r="71" spans="2:4" hidden="1">
      <c r="B71" s="1"/>
      <c r="C71" s="1"/>
      <c r="D71" s="1"/>
    </row>
    <row r="72" spans="2:4" hidden="1">
      <c r="B72" s="1"/>
      <c r="C72" s="1"/>
      <c r="D72" s="1"/>
    </row>
    <row r="73" spans="2:4" hidden="1">
      <c r="B73" s="1"/>
      <c r="C73" s="1"/>
      <c r="D73" s="1"/>
    </row>
    <row r="74" spans="2:4" hidden="1">
      <c r="B74" s="1"/>
      <c r="C74" s="1"/>
      <c r="D74" s="1"/>
    </row>
    <row r="75" spans="2:4" hidden="1">
      <c r="B75" s="1"/>
      <c r="C75" s="1"/>
      <c r="D75" s="1"/>
    </row>
    <row r="76" spans="2:4" hidden="1">
      <c r="B76" s="1"/>
      <c r="C76" s="1"/>
      <c r="D76" s="1"/>
    </row>
    <row r="77" spans="2:4" hidden="1">
      <c r="B77" s="1"/>
      <c r="C77" s="1"/>
      <c r="D77" s="1"/>
    </row>
    <row r="78" spans="2:4" hidden="1">
      <c r="B78" s="1"/>
      <c r="C78" s="1"/>
      <c r="D78" s="1"/>
    </row>
    <row r="79" spans="2:4" hidden="1">
      <c r="B79" s="1"/>
      <c r="C79" s="1"/>
      <c r="D79" s="1"/>
    </row>
    <row r="80" spans="2:4" hidden="1">
      <c r="B80" s="1"/>
      <c r="C80" s="1"/>
      <c r="D80" s="1"/>
    </row>
    <row r="81" spans="2:4" hidden="1">
      <c r="B81" s="1"/>
      <c r="C81" s="1"/>
      <c r="D81" s="1"/>
    </row>
    <row r="82" spans="2:4" hidden="1">
      <c r="B82" s="1"/>
      <c r="C82" s="1"/>
      <c r="D82" s="1"/>
    </row>
    <row r="83" spans="2:4" hidden="1">
      <c r="B83" s="1"/>
      <c r="C83" s="1"/>
      <c r="D83" s="1"/>
    </row>
    <row r="84" spans="2:4" hidden="1">
      <c r="B84" s="1"/>
      <c r="C84" s="1"/>
      <c r="D84" s="1"/>
    </row>
    <row r="85" spans="2:4" hidden="1">
      <c r="B85" s="1"/>
      <c r="C85" s="1"/>
      <c r="D85" s="1"/>
    </row>
    <row r="86" spans="2:4" hidden="1">
      <c r="B86" s="1"/>
      <c r="C86" s="1"/>
      <c r="D86" s="1"/>
    </row>
    <row r="87" spans="2:4" hidden="1">
      <c r="B87" s="1"/>
      <c r="C87" s="1"/>
      <c r="D87" s="1"/>
    </row>
    <row r="88" spans="2:4" hidden="1">
      <c r="B88" s="1"/>
      <c r="C88" s="1"/>
      <c r="D88" s="1"/>
    </row>
    <row r="89" spans="2:4" hidden="1">
      <c r="B89" s="1"/>
      <c r="C89" s="1"/>
      <c r="D89" s="1"/>
    </row>
    <row r="90" spans="2:4" hidden="1">
      <c r="B90" s="1"/>
      <c r="C90" s="1"/>
      <c r="D90" s="1"/>
    </row>
    <row r="91" spans="2:4" hidden="1">
      <c r="B91" s="1"/>
      <c r="C91" s="1"/>
      <c r="D91" s="1"/>
    </row>
    <row r="92" spans="2:4" hidden="1">
      <c r="B92" s="1"/>
      <c r="C92" s="1"/>
      <c r="D92" s="1"/>
    </row>
    <row r="93" spans="2:4" hidden="1">
      <c r="B93" s="1"/>
      <c r="C93" s="1"/>
      <c r="D93" s="1"/>
    </row>
    <row r="94" spans="2:4" hidden="1">
      <c r="B94" s="1"/>
      <c r="C94" s="1"/>
      <c r="D94" s="1"/>
    </row>
    <row r="95" spans="2:4" hidden="1">
      <c r="B95" s="1"/>
      <c r="C95" s="1"/>
      <c r="D95" s="1"/>
    </row>
    <row r="96" spans="2:4" hidden="1">
      <c r="B96" s="1"/>
      <c r="C96" s="1"/>
      <c r="D96" s="1"/>
    </row>
    <row r="97" spans="2:4" hidden="1">
      <c r="B97" s="1"/>
      <c r="C97" s="1"/>
      <c r="D97" s="1"/>
    </row>
    <row r="98" spans="2:4" hidden="1">
      <c r="B98" s="1"/>
      <c r="C98" s="1"/>
      <c r="D98" s="1"/>
    </row>
    <row r="99" spans="2:4" hidden="1">
      <c r="B99" s="1"/>
      <c r="C99" s="1"/>
      <c r="D99" s="1"/>
    </row>
    <row r="100" spans="2:4" hidden="1">
      <c r="B100" s="1"/>
      <c r="C100" s="1"/>
      <c r="D100" s="1"/>
    </row>
    <row r="101" spans="2:4" hidden="1">
      <c r="B101" s="1"/>
      <c r="C101" s="1"/>
      <c r="D101" s="1"/>
    </row>
    <row r="102" spans="2:4" hidden="1">
      <c r="B102" s="1"/>
      <c r="C102" s="1"/>
      <c r="D102" s="1"/>
    </row>
    <row r="103" spans="2:4" hidden="1">
      <c r="B103" s="1"/>
      <c r="C103" s="1"/>
      <c r="D103" s="1"/>
    </row>
    <row r="104" spans="2:4" hidden="1">
      <c r="B104" s="1"/>
      <c r="C104" s="1"/>
      <c r="D104" s="1"/>
    </row>
    <row r="105" spans="2:4" hidden="1">
      <c r="B105" s="1"/>
      <c r="C105" s="1"/>
      <c r="D105" s="1"/>
    </row>
    <row r="106" spans="2:4" hidden="1">
      <c r="B106" s="1"/>
      <c r="C106" s="1"/>
      <c r="D106" s="1"/>
    </row>
    <row r="107" spans="2:4" hidden="1">
      <c r="B107" s="1"/>
      <c r="C107" s="1"/>
      <c r="D107" s="1"/>
    </row>
    <row r="108" spans="2:4" hidden="1">
      <c r="B108" s="1"/>
      <c r="C108" s="1"/>
      <c r="D108" s="1"/>
    </row>
    <row r="109" spans="2:4" hidden="1">
      <c r="B109" s="1"/>
      <c r="C109" s="1"/>
      <c r="D109" s="1"/>
    </row>
    <row r="110" spans="2:4" hidden="1">
      <c r="B110" s="1"/>
      <c r="C110" s="1"/>
      <c r="D110" s="1"/>
    </row>
    <row r="111" spans="2:4" hidden="1">
      <c r="B111" s="1"/>
      <c r="C111" s="1"/>
      <c r="D111" s="1"/>
    </row>
    <row r="112" spans="2:4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1:4" hidden="1">
      <c r="B529" s="1"/>
      <c r="C529" s="1"/>
      <c r="D529" s="1"/>
    </row>
    <row r="530" spans="1:4" hidden="1">
      <c r="B530" s="1"/>
      <c r="C530" s="1"/>
      <c r="D530" s="1"/>
    </row>
    <row r="531" spans="1:4" hidden="1">
      <c r="B531" s="1"/>
      <c r="C531" s="1"/>
      <c r="D531" s="1"/>
    </row>
    <row r="532" spans="1:4" hidden="1">
      <c r="B532" s="1"/>
      <c r="C532" s="1"/>
      <c r="D532" s="1"/>
    </row>
    <row r="533" spans="1:4" hidden="1">
      <c r="B533" s="1"/>
      <c r="C533" s="1"/>
      <c r="D533" s="1"/>
    </row>
    <row r="537" spans="1:4" hidden="1">
      <c r="A537" s="31"/>
    </row>
    <row r="538" spans="1:4" hidden="1">
      <c r="A538" s="31"/>
    </row>
    <row r="539" spans="1:4" hidden="1">
      <c r="A539" s="3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conditionalFormatting sqref="A10:A39">
    <cfRule type="cellIs" dxfId="6" priority="1" operator="equal">
      <formula>"NR3"</formula>
    </cfRule>
  </conditionalFormatting>
  <dataValidations count="1">
    <dataValidation allowBlank="1" showInputMessage="1" showErrorMessage="1" sqref="E27:E28 S40:XFD40 F23:XFD28 D23:D28 E23:E25 D29:E39 H29:XFD39 F29:G30 F32:G39 C1:XFD4 A1:A4 A31:R31 A32:C39 A23:C30 A5:XFD22 A41:AY1048576 BA41:XFD1048576 AZ41:AZ9999 AZ10001:AZ1048576" xr:uid="{00000000-0002-0000-0E00-000000000000}"/>
  </dataValidations>
  <pageMargins left="0" right="0" top="0.5" bottom="0.5" header="0" footer="0.25"/>
  <pageSetup paperSize="9" scale="4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36.140625" style="2" bestFit="1" customWidth="1"/>
    <col min="2" max="2" width="22" style="2" bestFit="1" customWidth="1"/>
    <col min="3" max="3" width="13.5703125" style="2" customWidth="1"/>
    <col min="4" max="4" width="14.42578125" style="2" customWidth="1"/>
    <col min="5" max="5" width="33.42578125" style="1" bestFit="1" customWidth="1"/>
    <col min="6" max="6" width="12" style="1" bestFit="1" customWidth="1"/>
    <col min="7" max="7" width="14.5703125" style="1" customWidth="1"/>
    <col min="8" max="8" width="9.7109375" style="1" customWidth="1"/>
    <col min="9" max="9" width="11.140625" style="1" customWidth="1"/>
    <col min="10" max="10" width="23.7109375" style="1" customWidth="1"/>
    <col min="11" max="11" width="28" style="1" customWidth="1"/>
    <col min="12" max="12" width="26.42578125" style="1" customWidth="1"/>
    <col min="13" max="13" width="9.140625" style="1" hidden="1" customWidth="1"/>
    <col min="14" max="52" width="0" style="1" hidden="1" customWidth="1"/>
    <col min="53" max="16384" width="9.140625" style="1" hidden="1"/>
  </cols>
  <sheetData>
    <row r="1" spans="1:27">
      <c r="A1" s="36" t="s">
        <v>145</v>
      </c>
      <c r="B1" s="36" t="s" vm="1">
        <v>216</v>
      </c>
    </row>
    <row r="2" spans="1:27">
      <c r="A2" s="36" t="s">
        <v>144</v>
      </c>
      <c r="B2" s="36" t="s">
        <v>2867</v>
      </c>
    </row>
    <row r="3" spans="1:27">
      <c r="A3" s="36" t="s">
        <v>146</v>
      </c>
      <c r="B3" s="36" t="s">
        <v>2868</v>
      </c>
    </row>
    <row r="4" spans="1:27">
      <c r="A4" s="36" t="s">
        <v>147</v>
      </c>
      <c r="B4" s="36" t="s">
        <v>2869</v>
      </c>
    </row>
    <row r="5" spans="1:27" ht="18.75">
      <c r="A5" s="155" t="s">
        <v>92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7"/>
    </row>
    <row r="6" spans="1:27" s="3" customFormat="1">
      <c r="A6" s="37" t="s">
        <v>116</v>
      </c>
      <c r="B6" s="38" t="s">
        <v>46</v>
      </c>
      <c r="C6" s="38" t="s">
        <v>118</v>
      </c>
      <c r="D6" s="38" t="s">
        <v>117</v>
      </c>
      <c r="E6" s="38" t="s">
        <v>68</v>
      </c>
      <c r="F6" s="38" t="s">
        <v>103</v>
      </c>
      <c r="G6" s="38" t="s">
        <v>193</v>
      </c>
      <c r="H6" s="38" t="s">
        <v>192</v>
      </c>
      <c r="I6" s="38" t="s">
        <v>111</v>
      </c>
      <c r="J6" s="38" t="s">
        <v>61</v>
      </c>
      <c r="K6" s="38" t="s">
        <v>148</v>
      </c>
      <c r="L6" s="40" t="s">
        <v>150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s="3" customFormat="1">
      <c r="A7" s="124" t="s">
        <v>3065</v>
      </c>
      <c r="B7" s="125" t="s">
        <v>3065</v>
      </c>
      <c r="C7" s="125" t="s">
        <v>3065</v>
      </c>
      <c r="D7" s="125" t="s">
        <v>3065</v>
      </c>
      <c r="E7" s="125" t="s">
        <v>3065</v>
      </c>
      <c r="F7" s="125" t="s">
        <v>3065</v>
      </c>
      <c r="G7" s="26" t="s">
        <v>200</v>
      </c>
      <c r="H7" s="125" t="s">
        <v>3065</v>
      </c>
      <c r="I7" s="26" t="s">
        <v>196</v>
      </c>
      <c r="J7" s="26" t="s">
        <v>19</v>
      </c>
      <c r="K7" s="26" t="s">
        <v>19</v>
      </c>
      <c r="L7" s="27" t="s">
        <v>19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4" customFormat="1" ht="20.25">
      <c r="A8" s="126" t="s">
        <v>3065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5" t="s">
        <v>10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4" customFormat="1" ht="20.25">
      <c r="A9" s="91" t="s">
        <v>29</v>
      </c>
      <c r="B9" s="145" t="s">
        <v>3065</v>
      </c>
      <c r="C9" s="145" t="s">
        <v>3065</v>
      </c>
      <c r="D9" s="145" t="s">
        <v>3065</v>
      </c>
      <c r="E9" s="145" t="s">
        <v>3065</v>
      </c>
      <c r="F9" s="145" t="s">
        <v>3065</v>
      </c>
      <c r="G9" s="145" t="s">
        <v>3065</v>
      </c>
      <c r="H9" s="145" t="s">
        <v>3065</v>
      </c>
      <c r="I9" s="92">
        <v>1616.330567022</v>
      </c>
      <c r="J9" s="145" t="s">
        <v>3065</v>
      </c>
      <c r="K9" s="93">
        <f>IFERROR(I9/$I$9,0)</f>
        <v>1</v>
      </c>
      <c r="L9" s="93">
        <f>I9/'סכום נכסי הקרן'!$C$41</f>
        <v>5.1948773317576609E-4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94" t="s">
        <v>186</v>
      </c>
      <c r="B10" s="145" t="s">
        <v>3065</v>
      </c>
      <c r="C10" s="145" t="s">
        <v>3065</v>
      </c>
      <c r="D10" s="145" t="s">
        <v>3065</v>
      </c>
      <c r="E10" s="145" t="s">
        <v>3065</v>
      </c>
      <c r="F10" s="145" t="s">
        <v>3065</v>
      </c>
      <c r="G10" s="145" t="s">
        <v>3065</v>
      </c>
      <c r="H10" s="145" t="s">
        <v>3065</v>
      </c>
      <c r="I10" s="92">
        <v>1042.534794749</v>
      </c>
      <c r="J10" s="145" t="s">
        <v>3065</v>
      </c>
      <c r="K10" s="93">
        <f t="shared" ref="K10:K27" si="0">IFERROR(I10/$I$9,0)</f>
        <v>0.64500097691638225</v>
      </c>
      <c r="L10" s="93">
        <f>I10/'סכום נכסי הקרן'!$C$41</f>
        <v>3.3507009539444601E-4</v>
      </c>
    </row>
    <row r="11" spans="1:27">
      <c r="A11" s="75" t="s">
        <v>1842</v>
      </c>
      <c r="B11" s="54">
        <v>9326</v>
      </c>
      <c r="C11" s="76" t="s">
        <v>27</v>
      </c>
      <c r="D11" s="54" t="s">
        <v>1843</v>
      </c>
      <c r="E11" s="76" t="s">
        <v>1427</v>
      </c>
      <c r="F11" s="76" t="s">
        <v>131</v>
      </c>
      <c r="G11" s="78">
        <v>4555.5954359999996</v>
      </c>
      <c r="H11" s="78">
        <v>100</v>
      </c>
      <c r="I11" s="78">
        <v>16.523144646000002</v>
      </c>
      <c r="J11" s="79">
        <v>2.277797718E-6</v>
      </c>
      <c r="K11" s="79">
        <f t="shared" si="0"/>
        <v>1.0222627093196032E-2</v>
      </c>
      <c r="L11" s="79">
        <f>I11/'סכום נכסי הקרן'!$C$41</f>
        <v>5.3105293757455776E-6</v>
      </c>
    </row>
    <row r="12" spans="1:27">
      <c r="A12" s="75" t="s">
        <v>1844</v>
      </c>
      <c r="B12" s="54">
        <v>9398</v>
      </c>
      <c r="C12" s="76" t="s">
        <v>27</v>
      </c>
      <c r="D12" s="54" t="s">
        <v>1845</v>
      </c>
      <c r="E12" s="76" t="s">
        <v>1427</v>
      </c>
      <c r="F12" s="76" t="s">
        <v>131</v>
      </c>
      <c r="G12" s="78">
        <v>4555.5954359999996</v>
      </c>
      <c r="H12" s="78">
        <v>100</v>
      </c>
      <c r="I12" s="78">
        <v>16.523144646000002</v>
      </c>
      <c r="J12" s="79">
        <v>2.277797718E-6</v>
      </c>
      <c r="K12" s="79">
        <f t="shared" si="0"/>
        <v>1.0222627093196032E-2</v>
      </c>
      <c r="L12" s="79">
        <f>I12/'סכום נכסי הקרן'!$C$41</f>
        <v>5.3105293757455776E-6</v>
      </c>
    </row>
    <row r="13" spans="1:27">
      <c r="A13" s="75" t="s">
        <v>1846</v>
      </c>
      <c r="B13" s="54">
        <v>9113</v>
      </c>
      <c r="C13" s="76" t="s">
        <v>27</v>
      </c>
      <c r="D13" s="54" t="s">
        <v>1847</v>
      </c>
      <c r="E13" s="76" t="s">
        <v>2890</v>
      </c>
      <c r="F13" s="76" t="s">
        <v>132</v>
      </c>
      <c r="G13" s="78">
        <v>13285.580512</v>
      </c>
      <c r="H13" s="78">
        <v>2251.7957999999999</v>
      </c>
      <c r="I13" s="78">
        <v>299.16414400399998</v>
      </c>
      <c r="J13" s="79">
        <v>5.2999069379400482E-4</v>
      </c>
      <c r="K13" s="79">
        <f t="shared" si="0"/>
        <v>0.1850884652606635</v>
      </c>
      <c r="L13" s="79">
        <f>I13/'סכום נכסי הקרן'!$C$41</f>
        <v>9.6151187255243614E-5</v>
      </c>
    </row>
    <row r="14" spans="1:27">
      <c r="A14" s="75" t="s">
        <v>1848</v>
      </c>
      <c r="B14" s="54">
        <v>9266</v>
      </c>
      <c r="C14" s="76" t="s">
        <v>27</v>
      </c>
      <c r="D14" s="54" t="s">
        <v>1847</v>
      </c>
      <c r="E14" s="76" t="s">
        <v>2890</v>
      </c>
      <c r="F14" s="76" t="s">
        <v>132</v>
      </c>
      <c r="G14" s="78">
        <v>338456.24156200001</v>
      </c>
      <c r="H14" s="78">
        <v>94.647599999999997</v>
      </c>
      <c r="I14" s="78">
        <v>320.34070968799995</v>
      </c>
      <c r="J14" s="79">
        <v>6.458964577415135E-4</v>
      </c>
      <c r="K14" s="79">
        <f t="shared" si="0"/>
        <v>0.19819009565488208</v>
      </c>
      <c r="L14" s="79">
        <f>I14/'סכום נכסי הקרן'!$C$41</f>
        <v>1.0295732352964293E-4</v>
      </c>
    </row>
    <row r="15" spans="1:27">
      <c r="A15" s="75" t="s">
        <v>1849</v>
      </c>
      <c r="B15" s="54">
        <v>9152</v>
      </c>
      <c r="C15" s="76" t="s">
        <v>27</v>
      </c>
      <c r="D15" s="54" t="s">
        <v>1850</v>
      </c>
      <c r="E15" s="76" t="s">
        <v>1427</v>
      </c>
      <c r="F15" s="76" t="s">
        <v>131</v>
      </c>
      <c r="G15" s="78">
        <v>4555.5954359999996</v>
      </c>
      <c r="H15" s="78">
        <v>100</v>
      </c>
      <c r="I15" s="78">
        <v>16.523144646000002</v>
      </c>
      <c r="J15" s="79">
        <v>2.277797718E-6</v>
      </c>
      <c r="K15" s="79">
        <f t="shared" si="0"/>
        <v>1.0222627093196032E-2</v>
      </c>
      <c r="L15" s="79">
        <f>I15/'סכום נכסי הקרן'!$C$41</f>
        <v>5.3105293757455776E-6</v>
      </c>
    </row>
    <row r="16" spans="1:27">
      <c r="A16" s="75" t="s">
        <v>1851</v>
      </c>
      <c r="B16" s="54">
        <v>9262</v>
      </c>
      <c r="C16" s="76" t="s">
        <v>27</v>
      </c>
      <c r="D16" s="54" t="s">
        <v>1852</v>
      </c>
      <c r="E16" s="76" t="s">
        <v>1427</v>
      </c>
      <c r="F16" s="76" t="s">
        <v>131</v>
      </c>
      <c r="G16" s="78">
        <v>4555.5954359999996</v>
      </c>
      <c r="H16" s="78">
        <v>100</v>
      </c>
      <c r="I16" s="78">
        <v>16.523144646000002</v>
      </c>
      <c r="J16" s="79">
        <v>2.277797718E-6</v>
      </c>
      <c r="K16" s="79">
        <f t="shared" si="0"/>
        <v>1.0222627093196032E-2</v>
      </c>
      <c r="L16" s="79">
        <f>I16/'סכום נכסי הקרן'!$C$41</f>
        <v>5.3105293757455776E-6</v>
      </c>
    </row>
    <row r="17" spans="1:12">
      <c r="A17" s="75" t="s">
        <v>1853</v>
      </c>
      <c r="B17" s="54">
        <v>8838</v>
      </c>
      <c r="C17" s="76" t="s">
        <v>27</v>
      </c>
      <c r="D17" s="54" t="s">
        <v>1854</v>
      </c>
      <c r="E17" s="76" t="s">
        <v>423</v>
      </c>
      <c r="F17" s="76" t="s">
        <v>131</v>
      </c>
      <c r="G17" s="78">
        <v>3264.9114549999999</v>
      </c>
      <c r="H17" s="78">
        <v>1196.0574999999999</v>
      </c>
      <c r="I17" s="78">
        <v>141.63514196200001</v>
      </c>
      <c r="J17" s="79">
        <v>1.3835051790052187E-4</v>
      </c>
      <c r="K17" s="79">
        <f t="shared" si="0"/>
        <v>8.7627583646428808E-2</v>
      </c>
      <c r="L17" s="79">
        <f>I17/'סכום נכסי הקרן'!$C$41</f>
        <v>4.5521454792153136E-5</v>
      </c>
    </row>
    <row r="18" spans="1:12">
      <c r="A18" s="75" t="s">
        <v>1855</v>
      </c>
      <c r="B18" s="54">
        <v>8824</v>
      </c>
      <c r="C18" s="76" t="s">
        <v>27</v>
      </c>
      <c r="D18" s="54" t="s">
        <v>1856</v>
      </c>
      <c r="E18" s="76" t="s">
        <v>1427</v>
      </c>
      <c r="F18" s="76" t="s">
        <v>132</v>
      </c>
      <c r="G18" s="78">
        <v>455.608048</v>
      </c>
      <c r="H18" s="78">
        <v>3904.375</v>
      </c>
      <c r="I18" s="78">
        <v>17.788646741000001</v>
      </c>
      <c r="J18" s="79">
        <v>5.4672960074012152E-4</v>
      </c>
      <c r="K18" s="79">
        <f t="shared" si="0"/>
        <v>1.1005574666433862E-2</v>
      </c>
      <c r="L18" s="79">
        <f>I18/'סכום נכסי הקרן'!$C$41</f>
        <v>5.7172610357623649E-6</v>
      </c>
    </row>
    <row r="19" spans="1:12">
      <c r="A19" s="75" t="s">
        <v>1857</v>
      </c>
      <c r="B19" s="54">
        <v>9527</v>
      </c>
      <c r="C19" s="76" t="s">
        <v>27</v>
      </c>
      <c r="D19" s="54" t="s">
        <v>1858</v>
      </c>
      <c r="E19" s="76" t="s">
        <v>624</v>
      </c>
      <c r="F19" s="76" t="s">
        <v>132</v>
      </c>
      <c r="G19" s="78">
        <v>122543.56710499999</v>
      </c>
      <c r="H19" s="78">
        <v>100</v>
      </c>
      <c r="I19" s="78">
        <v>122.54356710499999</v>
      </c>
      <c r="J19" s="79">
        <v>1.0534446995137724E-3</v>
      </c>
      <c r="K19" s="79">
        <f t="shared" si="0"/>
        <v>7.5815906476841402E-2</v>
      </c>
      <c r="L19" s="79">
        <f>I19/'סכום נכסי הקרן'!$C$41</f>
        <v>3.9385433394320225E-5</v>
      </c>
    </row>
    <row r="20" spans="1:12">
      <c r="A20" s="75" t="s">
        <v>1859</v>
      </c>
      <c r="B20" s="54">
        <v>9552</v>
      </c>
      <c r="C20" s="76" t="s">
        <v>27</v>
      </c>
      <c r="D20" s="54" t="s">
        <v>1858</v>
      </c>
      <c r="E20" s="76" t="s">
        <v>624</v>
      </c>
      <c r="F20" s="76" t="s">
        <v>132</v>
      </c>
      <c r="G20" s="78">
        <v>74970.006664999994</v>
      </c>
      <c r="H20" s="78">
        <v>100</v>
      </c>
      <c r="I20" s="78">
        <v>74.970006665</v>
      </c>
      <c r="J20" s="79">
        <v>1.9856920653116178E-4</v>
      </c>
      <c r="K20" s="79">
        <f t="shared" si="0"/>
        <v>4.6382842838348412E-2</v>
      </c>
      <c r="L20" s="79">
        <f>I20/'סכום נכסי הקרן'!$C$41</f>
        <v>2.4095317884341434E-5</v>
      </c>
    </row>
    <row r="21" spans="1:12">
      <c r="A21" s="130" t="s">
        <v>3065</v>
      </c>
      <c r="B21" s="129" t="s">
        <v>3065</v>
      </c>
      <c r="C21" s="129" t="s">
        <v>3065</v>
      </c>
      <c r="D21" s="129" t="s">
        <v>3065</v>
      </c>
      <c r="E21" s="129" t="s">
        <v>3065</v>
      </c>
      <c r="F21" s="129" t="s">
        <v>3065</v>
      </c>
      <c r="G21" s="129" t="s">
        <v>3065</v>
      </c>
      <c r="H21" s="129" t="s">
        <v>3065</v>
      </c>
      <c r="I21" s="129" t="s">
        <v>3065</v>
      </c>
      <c r="J21" s="129" t="s">
        <v>3065</v>
      </c>
      <c r="K21" s="129" t="s">
        <v>3065</v>
      </c>
      <c r="L21" s="129" t="s">
        <v>3065</v>
      </c>
    </row>
    <row r="22" spans="1:12">
      <c r="A22" s="94" t="s">
        <v>185</v>
      </c>
      <c r="B22" s="145" t="s">
        <v>3065</v>
      </c>
      <c r="C22" s="145" t="s">
        <v>3065</v>
      </c>
      <c r="D22" s="145" t="s">
        <v>3065</v>
      </c>
      <c r="E22" s="145" t="s">
        <v>3065</v>
      </c>
      <c r="F22" s="145" t="s">
        <v>3065</v>
      </c>
      <c r="G22" s="145" t="s">
        <v>3065</v>
      </c>
      <c r="H22" s="145" t="s">
        <v>3065</v>
      </c>
      <c r="I22" s="92">
        <v>573.79577227300001</v>
      </c>
      <c r="J22" s="145" t="s">
        <v>3065</v>
      </c>
      <c r="K22" s="93">
        <f t="shared" si="0"/>
        <v>0.3549990230836178</v>
      </c>
      <c r="L22" s="93">
        <f>I22/'סכום נכסי הקרן'!$C$41</f>
        <v>1.8441763778132009E-4</v>
      </c>
    </row>
    <row r="23" spans="1:12">
      <c r="A23" s="74" t="s">
        <v>66</v>
      </c>
      <c r="B23" s="128" t="s">
        <v>3065</v>
      </c>
      <c r="C23" s="128" t="s">
        <v>3065</v>
      </c>
      <c r="D23" s="128" t="s">
        <v>3065</v>
      </c>
      <c r="E23" s="128" t="s">
        <v>3065</v>
      </c>
      <c r="F23" s="128" t="s">
        <v>3065</v>
      </c>
      <c r="G23" s="128" t="s">
        <v>3065</v>
      </c>
      <c r="H23" s="128" t="s">
        <v>3065</v>
      </c>
      <c r="I23" s="72">
        <v>573.79577227300001</v>
      </c>
      <c r="J23" s="128" t="s">
        <v>3065</v>
      </c>
      <c r="K23" s="73">
        <f t="shared" si="0"/>
        <v>0.3549990230836178</v>
      </c>
      <c r="L23" s="73">
        <f>I23/'סכום נכסי הקרן'!$C$41</f>
        <v>1.8441763778132009E-4</v>
      </c>
    </row>
    <row r="24" spans="1:12">
      <c r="A24" s="75" t="s">
        <v>1860</v>
      </c>
      <c r="B24" s="54">
        <v>9116</v>
      </c>
      <c r="C24" s="76" t="s">
        <v>27</v>
      </c>
      <c r="D24" s="129" t="s">
        <v>3065</v>
      </c>
      <c r="E24" s="76" t="s">
        <v>2882</v>
      </c>
      <c r="F24" s="76" t="s">
        <v>133</v>
      </c>
      <c r="G24" s="78">
        <v>107427.38460799999</v>
      </c>
      <c r="H24" s="78">
        <v>90.532200000000003</v>
      </c>
      <c r="I24" s="78">
        <v>390.15367272999998</v>
      </c>
      <c r="J24" s="79">
        <v>1.4323478322201229E-3</v>
      </c>
      <c r="K24" s="79">
        <f t="shared" si="0"/>
        <v>0.24138235129020461</v>
      </c>
      <c r="L24" s="79">
        <f>I24/'סכום נכסי הקרן'!$C$41</f>
        <v>1.2539517050038485E-4</v>
      </c>
    </row>
    <row r="25" spans="1:12">
      <c r="A25" s="75" t="s">
        <v>1861</v>
      </c>
      <c r="B25" s="54">
        <v>9291</v>
      </c>
      <c r="C25" s="76" t="s">
        <v>27</v>
      </c>
      <c r="D25" s="129" t="s">
        <v>3065</v>
      </c>
      <c r="E25" s="76" t="s">
        <v>2882</v>
      </c>
      <c r="F25" s="76" t="s">
        <v>133</v>
      </c>
      <c r="G25" s="78">
        <v>39101.709569999999</v>
      </c>
      <c r="H25" s="78">
        <v>65.203800000000001</v>
      </c>
      <c r="I25" s="78">
        <v>102.27895308000001</v>
      </c>
      <c r="J25" s="79">
        <v>1.4340059534881566E-3</v>
      </c>
      <c r="K25" s="79">
        <f t="shared" si="0"/>
        <v>6.3278487189933771E-2</v>
      </c>
      <c r="L25" s="79">
        <f>I25/'סכום נכסי הקרן'!$C$41</f>
        <v>3.287239786909045E-5</v>
      </c>
    </row>
    <row r="26" spans="1:12">
      <c r="A26" s="75" t="s">
        <v>1862</v>
      </c>
      <c r="B26" s="54">
        <v>9300</v>
      </c>
      <c r="C26" s="76" t="s">
        <v>27</v>
      </c>
      <c r="D26" s="129" t="s">
        <v>3065</v>
      </c>
      <c r="E26" s="76" t="s">
        <v>2882</v>
      </c>
      <c r="F26" s="76" t="s">
        <v>133</v>
      </c>
      <c r="G26" s="78">
        <v>18408.910004000001</v>
      </c>
      <c r="H26" s="78">
        <v>107.37439999999999</v>
      </c>
      <c r="I26" s="78">
        <v>79.295117595999997</v>
      </c>
      <c r="J26" s="79">
        <v>1.4323513084546875E-3</v>
      </c>
      <c r="K26" s="79">
        <f t="shared" si="0"/>
        <v>4.9058725494560737E-2</v>
      </c>
      <c r="L26" s="79">
        <f>I26/'סכום נכסי הקרן'!$C$41</f>
        <v>2.5485406099661522E-5</v>
      </c>
    </row>
    <row r="27" spans="1:12">
      <c r="A27" s="75" t="s">
        <v>1863</v>
      </c>
      <c r="B27" s="54">
        <v>9720</v>
      </c>
      <c r="C27" s="76" t="s">
        <v>27</v>
      </c>
      <c r="D27" s="129" t="s">
        <v>3065</v>
      </c>
      <c r="E27" s="76" t="s">
        <v>2880</v>
      </c>
      <c r="F27" s="76" t="s">
        <v>131</v>
      </c>
      <c r="G27" s="78">
        <v>566.69278399999996</v>
      </c>
      <c r="H27" s="78">
        <v>100.6147</v>
      </c>
      <c r="I27" s="78">
        <v>2.0680288669999998</v>
      </c>
      <c r="J27" s="79">
        <v>1.5867397958346959E-4</v>
      </c>
      <c r="K27" s="79">
        <f t="shared" si="0"/>
        <v>1.2794591089186843E-3</v>
      </c>
      <c r="L27" s="79">
        <f>I27/'סכום נכסי הקרן'!$C$41</f>
        <v>6.646633121832529E-7</v>
      </c>
    </row>
    <row r="28" spans="1:12">
      <c r="A28" s="130" t="s">
        <v>3065</v>
      </c>
      <c r="B28" s="129" t="s">
        <v>3065</v>
      </c>
      <c r="C28" s="129" t="s">
        <v>3065</v>
      </c>
      <c r="D28" s="129" t="s">
        <v>3065</v>
      </c>
      <c r="E28" s="129" t="s">
        <v>3065</v>
      </c>
      <c r="F28" s="129" t="s">
        <v>3065</v>
      </c>
      <c r="G28" s="129" t="s">
        <v>3065</v>
      </c>
      <c r="H28" s="129" t="s">
        <v>3065</v>
      </c>
      <c r="I28" s="129" t="s">
        <v>3065</v>
      </c>
      <c r="J28" s="129" t="s">
        <v>3065</v>
      </c>
      <c r="K28" s="129" t="s">
        <v>3065</v>
      </c>
      <c r="L28" s="129" t="s">
        <v>3065</v>
      </c>
    </row>
    <row r="29" spans="1:12">
      <c r="A29" s="129" t="s">
        <v>3065</v>
      </c>
      <c r="B29" s="129" t="s">
        <v>3065</v>
      </c>
      <c r="C29" s="129" t="s">
        <v>3065</v>
      </c>
      <c r="D29" s="129" t="s">
        <v>3065</v>
      </c>
      <c r="E29" s="129" t="s">
        <v>3065</v>
      </c>
      <c r="F29" s="129" t="s">
        <v>3065</v>
      </c>
      <c r="G29" s="129" t="s">
        <v>3065</v>
      </c>
      <c r="H29" s="129" t="s">
        <v>3065</v>
      </c>
      <c r="I29" s="129" t="s">
        <v>3065</v>
      </c>
      <c r="J29" s="129" t="s">
        <v>3065</v>
      </c>
      <c r="K29" s="129" t="s">
        <v>3065</v>
      </c>
      <c r="L29" s="129" t="s">
        <v>3065</v>
      </c>
    </row>
    <row r="30" spans="1:12">
      <c r="A30" s="129" t="s">
        <v>3065</v>
      </c>
      <c r="B30" s="129" t="s">
        <v>3065</v>
      </c>
      <c r="C30" s="129" t="s">
        <v>3065</v>
      </c>
      <c r="D30" s="129" t="s">
        <v>3065</v>
      </c>
      <c r="E30" s="129" t="s">
        <v>3065</v>
      </c>
      <c r="F30" s="129" t="s">
        <v>3065</v>
      </c>
      <c r="G30" s="129" t="s">
        <v>3065</v>
      </c>
      <c r="H30" s="129" t="s">
        <v>3065</v>
      </c>
      <c r="I30" s="129" t="s">
        <v>3065</v>
      </c>
      <c r="J30" s="129" t="s">
        <v>3065</v>
      </c>
      <c r="K30" s="129" t="s">
        <v>3065</v>
      </c>
      <c r="L30" s="129" t="s">
        <v>3065</v>
      </c>
    </row>
    <row r="31" spans="1:12">
      <c r="A31" s="90" t="s">
        <v>208</v>
      </c>
      <c r="B31" s="129" t="s">
        <v>3065</v>
      </c>
      <c r="C31" s="129" t="s">
        <v>3065</v>
      </c>
      <c r="D31" s="129" t="s">
        <v>3065</v>
      </c>
      <c r="E31" s="129" t="s">
        <v>3065</v>
      </c>
      <c r="F31" s="129" t="s">
        <v>3065</v>
      </c>
      <c r="G31" s="129" t="s">
        <v>3065</v>
      </c>
      <c r="H31" s="129" t="s">
        <v>3065</v>
      </c>
      <c r="I31" s="129" t="s">
        <v>3065</v>
      </c>
      <c r="J31" s="129" t="s">
        <v>3065</v>
      </c>
      <c r="K31" s="129" t="s">
        <v>3065</v>
      </c>
      <c r="L31" s="129" t="s">
        <v>3065</v>
      </c>
    </row>
    <row r="32" spans="1:12">
      <c r="A32" s="90" t="s">
        <v>112</v>
      </c>
      <c r="B32" s="129" t="s">
        <v>3065</v>
      </c>
      <c r="C32" s="129" t="s">
        <v>3065</v>
      </c>
      <c r="D32" s="129" t="s">
        <v>3065</v>
      </c>
      <c r="E32" s="129" t="s">
        <v>3065</v>
      </c>
      <c r="F32" s="129" t="s">
        <v>3065</v>
      </c>
      <c r="G32" s="129" t="s">
        <v>3065</v>
      </c>
      <c r="H32" s="129" t="s">
        <v>3065</v>
      </c>
      <c r="I32" s="129" t="s">
        <v>3065</v>
      </c>
      <c r="J32" s="129" t="s">
        <v>3065</v>
      </c>
      <c r="K32" s="129" t="s">
        <v>3065</v>
      </c>
      <c r="L32" s="129" t="s">
        <v>3065</v>
      </c>
    </row>
    <row r="33" spans="1:12">
      <c r="A33" s="90" t="s">
        <v>191</v>
      </c>
      <c r="B33" s="129" t="s">
        <v>3065</v>
      </c>
      <c r="C33" s="129" t="s">
        <v>3065</v>
      </c>
      <c r="D33" s="129" t="s">
        <v>3065</v>
      </c>
      <c r="E33" s="129" t="s">
        <v>3065</v>
      </c>
      <c r="F33" s="129" t="s">
        <v>3065</v>
      </c>
      <c r="G33" s="129" t="s">
        <v>3065</v>
      </c>
      <c r="H33" s="129" t="s">
        <v>3065</v>
      </c>
      <c r="I33" s="129" t="s">
        <v>3065</v>
      </c>
      <c r="J33" s="129" t="s">
        <v>3065</v>
      </c>
      <c r="K33" s="129" t="s">
        <v>3065</v>
      </c>
      <c r="L33" s="129" t="s">
        <v>3065</v>
      </c>
    </row>
    <row r="34" spans="1:12">
      <c r="A34" s="90" t="s">
        <v>199</v>
      </c>
      <c r="B34" s="129" t="s">
        <v>3065</v>
      </c>
      <c r="C34" s="129" t="s">
        <v>3065</v>
      </c>
      <c r="D34" s="129" t="s">
        <v>3065</v>
      </c>
      <c r="E34" s="129" t="s">
        <v>3065</v>
      </c>
      <c r="F34" s="129" t="s">
        <v>3065</v>
      </c>
      <c r="G34" s="129" t="s">
        <v>3065</v>
      </c>
      <c r="H34" s="129" t="s">
        <v>3065</v>
      </c>
      <c r="I34" s="129" t="s">
        <v>3065</v>
      </c>
      <c r="J34" s="129" t="s">
        <v>3065</v>
      </c>
      <c r="K34" s="129" t="s">
        <v>3065</v>
      </c>
      <c r="L34" s="129" t="s">
        <v>3065</v>
      </c>
    </row>
    <row r="35" spans="1:12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1:12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</row>
    <row r="38" spans="1:12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</row>
    <row r="39" spans="1:12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</row>
    <row r="40" spans="1:12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</row>
    <row r="41" spans="1:12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2" spans="1:12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2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  <row r="44" spans="1:12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1:12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1:12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</row>
    <row r="47" spans="1:12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</row>
    <row r="48" spans="1:12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</row>
    <row r="49" spans="1:12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</row>
    <row r="50" spans="1:12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</row>
    <row r="51" spans="1:12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</row>
    <row r="52" spans="1:12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</row>
    <row r="53" spans="1:12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</row>
    <row r="54" spans="1:12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</row>
    <row r="55" spans="1:12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</row>
    <row r="56" spans="1:12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</row>
    <row r="57" spans="1:12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</row>
    <row r="58" spans="1:12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</row>
    <row r="59" spans="1:12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</row>
    <row r="60" spans="1:12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</row>
    <row r="61" spans="1:12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</row>
    <row r="62" spans="1:12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</row>
    <row r="63" spans="1:12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</row>
    <row r="64" spans="1:12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</row>
    <row r="65" spans="1:12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</row>
    <row r="66" spans="1:12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</row>
    <row r="67" spans="1:12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</row>
    <row r="68" spans="1:12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</row>
    <row r="69" spans="1:12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</row>
    <row r="70" spans="1:12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1:12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</row>
    <row r="72" spans="1:12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</row>
    <row r="73" spans="1:12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1:12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</row>
    <row r="75" spans="1:12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</row>
    <row r="76" spans="1:12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</row>
    <row r="77" spans="1:12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</row>
    <row r="78" spans="1:12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</row>
    <row r="79" spans="1:12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</row>
    <row r="80" spans="1:12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</row>
    <row r="81" spans="1:12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</row>
    <row r="82" spans="1:12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</row>
    <row r="83" spans="1:12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</row>
    <row r="84" spans="1:12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</row>
    <row r="85" spans="1:12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</row>
    <row r="86" spans="1:12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</row>
    <row r="87" spans="1:12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</row>
    <row r="88" spans="1:12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</row>
    <row r="89" spans="1:12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</row>
    <row r="90" spans="1:12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</row>
    <row r="91" spans="1:12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</row>
    <row r="92" spans="1:12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</row>
    <row r="93" spans="1:12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</row>
    <row r="94" spans="1:12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</row>
    <row r="95" spans="1:12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</row>
    <row r="96" spans="1:12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</row>
    <row r="97" spans="1:12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</row>
    <row r="98" spans="1:12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</row>
    <row r="99" spans="1:12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</row>
    <row r="100" spans="1:12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</row>
    <row r="101" spans="1:12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</row>
    <row r="102" spans="1:12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</row>
    <row r="103" spans="1:12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</row>
    <row r="110" spans="1:12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</row>
    <row r="111" spans="1:12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</row>
    <row r="112" spans="1:12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</row>
    <row r="113" spans="1:12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</row>
    <row r="114" spans="1:12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</row>
    <row r="115" spans="1:12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</row>
    <row r="116" spans="1:12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</row>
    <row r="117" spans="1:12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</row>
    <row r="118" spans="1:12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</row>
    <row r="119" spans="1:12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</row>
    <row r="120" spans="1:12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</row>
    <row r="121" spans="1:12" hidden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</row>
    <row r="122" spans="1:12" hidden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</row>
    <row r="123" spans="1:12" hidden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</row>
    <row r="124" spans="1:12" hidden="1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</row>
    <row r="125" spans="1:12" hidden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</row>
    <row r="126" spans="1:12" hidden="1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</row>
    <row r="127" spans="1:12" hidden="1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</row>
    <row r="128" spans="1:12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1:4" hidden="1">
      <c r="B385" s="1"/>
      <c r="C385" s="1"/>
      <c r="D385" s="1"/>
    </row>
    <row r="386" spans="1:4" hidden="1">
      <c r="B386" s="1"/>
      <c r="C386" s="1"/>
      <c r="D386" s="1"/>
    </row>
    <row r="387" spans="1:4" hidden="1">
      <c r="B387" s="1"/>
      <c r="C387" s="1"/>
      <c r="D387" s="1"/>
    </row>
    <row r="388" spans="1:4" hidden="1">
      <c r="B388" s="1"/>
      <c r="C388" s="1"/>
      <c r="D388" s="1"/>
    </row>
    <row r="389" spans="1:4" hidden="1">
      <c r="B389" s="1"/>
      <c r="C389" s="1"/>
      <c r="D389" s="1"/>
    </row>
    <row r="390" spans="1:4" hidden="1">
      <c r="B390" s="1"/>
      <c r="C390" s="1"/>
      <c r="D390" s="1"/>
    </row>
    <row r="391" spans="1:4" hidden="1">
      <c r="B391" s="1"/>
      <c r="C391" s="1"/>
      <c r="D391" s="1"/>
    </row>
    <row r="392" spans="1:4" hidden="1">
      <c r="B392" s="1"/>
      <c r="C392" s="1"/>
      <c r="D392" s="1"/>
    </row>
    <row r="393" spans="1:4" hidden="1">
      <c r="B393" s="1"/>
      <c r="C393" s="1"/>
      <c r="D393" s="1"/>
    </row>
    <row r="394" spans="1:4" hidden="1">
      <c r="B394" s="1"/>
      <c r="C394" s="1"/>
      <c r="D394" s="1"/>
    </row>
    <row r="395" spans="1:4" hidden="1">
      <c r="B395" s="1"/>
      <c r="C395" s="1"/>
      <c r="D395" s="1"/>
    </row>
    <row r="396" spans="1:4" hidden="1">
      <c r="B396" s="1"/>
      <c r="C396" s="1"/>
      <c r="D396" s="1"/>
    </row>
    <row r="397" spans="1:4" hidden="1">
      <c r="B397" s="1"/>
      <c r="C397" s="1"/>
      <c r="D397" s="1"/>
    </row>
    <row r="398" spans="1:4" hidden="1">
      <c r="B398" s="1"/>
      <c r="C398" s="1"/>
      <c r="D398" s="1"/>
    </row>
    <row r="399" spans="1:4" hidden="1">
      <c r="B399" s="1"/>
      <c r="C399" s="1"/>
      <c r="D399" s="1"/>
    </row>
    <row r="400" spans="1:4" hidden="1">
      <c r="A400" s="31"/>
      <c r="B400" s="1"/>
      <c r="C400" s="1"/>
      <c r="D400" s="1"/>
    </row>
    <row r="401" spans="1:4" hidden="1">
      <c r="A401" s="31"/>
      <c r="B401" s="1"/>
      <c r="C401" s="1"/>
      <c r="D401" s="1"/>
    </row>
    <row r="402" spans="1:4" hidden="1">
      <c r="A402" s="3"/>
      <c r="B402" s="1"/>
      <c r="C402" s="1"/>
      <c r="D402" s="1"/>
    </row>
    <row r="10000" spans="52:52" hidden="1">
      <c r="AZ10000"/>
    </row>
  </sheetData>
  <sheetProtection sheet="1" objects="1" scenarios="1"/>
  <mergeCells count="1">
    <mergeCell ref="A5:L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F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7109375" style="2" bestFit="1" customWidth="1"/>
    <col min="2" max="2" width="22" style="2" bestFit="1" customWidth="1"/>
    <col min="3" max="3" width="12.28515625" style="1" bestFit="1" customWidth="1"/>
    <col min="4" max="4" width="15.140625" style="1" customWidth="1"/>
    <col min="5" max="5" width="14.28515625" style="1" customWidth="1"/>
    <col min="6" max="6" width="13.140625" style="1" bestFit="1" customWidth="1"/>
    <col min="7" max="7" width="10.42578125" style="1" customWidth="1"/>
    <col min="8" max="8" width="22.710937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145</v>
      </c>
      <c r="B1" s="36" t="s" vm="1">
        <v>216</v>
      </c>
    </row>
    <row r="2" spans="1:10">
      <c r="A2" s="36" t="s">
        <v>144</v>
      </c>
      <c r="B2" s="36" t="s">
        <v>2867</v>
      </c>
    </row>
    <row r="3" spans="1:10">
      <c r="A3" s="36" t="s">
        <v>146</v>
      </c>
      <c r="B3" s="36" t="s">
        <v>2868</v>
      </c>
    </row>
    <row r="4" spans="1:10">
      <c r="A4" s="36" t="s">
        <v>147</v>
      </c>
      <c r="B4" s="36" t="s">
        <v>2869</v>
      </c>
    </row>
    <row r="5" spans="1:10" ht="18.75">
      <c r="A5" s="155" t="s">
        <v>98</v>
      </c>
      <c r="B5" s="156"/>
      <c r="C5" s="156"/>
      <c r="D5" s="156"/>
      <c r="E5" s="156"/>
      <c r="F5" s="156"/>
      <c r="G5" s="156"/>
      <c r="H5" s="156"/>
      <c r="I5" s="156"/>
      <c r="J5" s="157"/>
    </row>
    <row r="6" spans="1:10" s="3" customFormat="1">
      <c r="A6" s="37" t="s">
        <v>116</v>
      </c>
      <c r="B6" s="38" t="s">
        <v>46</v>
      </c>
      <c r="C6" s="38" t="s">
        <v>103</v>
      </c>
      <c r="D6" s="38" t="s">
        <v>104</v>
      </c>
      <c r="E6" s="38" t="s">
        <v>193</v>
      </c>
      <c r="F6" s="38" t="s">
        <v>192</v>
      </c>
      <c r="G6" s="38" t="s">
        <v>111</v>
      </c>
      <c r="H6" s="38" t="s">
        <v>61</v>
      </c>
      <c r="I6" s="38" t="s">
        <v>148</v>
      </c>
      <c r="J6" s="40" t="s">
        <v>150</v>
      </c>
    </row>
    <row r="7" spans="1:10" s="3" customFormat="1">
      <c r="A7" s="124" t="s">
        <v>3065</v>
      </c>
      <c r="B7" s="125" t="s">
        <v>3065</v>
      </c>
      <c r="C7" s="125" t="s">
        <v>3065</v>
      </c>
      <c r="D7" s="26" t="s">
        <v>21</v>
      </c>
      <c r="E7" s="26" t="s">
        <v>200</v>
      </c>
      <c r="F7" s="125" t="s">
        <v>3065</v>
      </c>
      <c r="G7" s="26" t="s">
        <v>196</v>
      </c>
      <c r="H7" s="26" t="s">
        <v>19</v>
      </c>
      <c r="I7" s="26" t="s">
        <v>19</v>
      </c>
      <c r="J7" s="27" t="s">
        <v>19</v>
      </c>
    </row>
    <row r="8" spans="1:10" s="4" customFormat="1" ht="20.25">
      <c r="A8" s="126" t="s">
        <v>3065</v>
      </c>
      <c r="B8" s="14" t="s">
        <v>0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s="4" customFormat="1" ht="20.25">
      <c r="A9" s="65" t="s">
        <v>1864</v>
      </c>
      <c r="B9" s="127" t="s">
        <v>3065</v>
      </c>
      <c r="C9" s="127" t="s">
        <v>3065</v>
      </c>
      <c r="D9" s="127" t="s">
        <v>3065</v>
      </c>
      <c r="E9" s="127" t="s">
        <v>3065</v>
      </c>
      <c r="F9" s="127" t="s">
        <v>3065</v>
      </c>
      <c r="G9" s="67">
        <v>68349.348681602001</v>
      </c>
      <c r="H9" s="127" t="s">
        <v>3065</v>
      </c>
      <c r="I9" s="68">
        <f>IFERROR(G9/$G$9,0)</f>
        <v>1</v>
      </c>
      <c r="J9" s="68">
        <f>G9/'סכום נכסי הקרן'!$C$41</f>
        <v>2.1967442140294672E-2</v>
      </c>
    </row>
    <row r="10" spans="1:10">
      <c r="A10" s="69" t="s">
        <v>1865</v>
      </c>
      <c r="B10" s="128" t="s">
        <v>3065</v>
      </c>
      <c r="C10" s="128" t="s">
        <v>3065</v>
      </c>
      <c r="D10" s="128" t="s">
        <v>3065</v>
      </c>
      <c r="E10" s="128" t="s">
        <v>3065</v>
      </c>
      <c r="F10" s="128" t="s">
        <v>3065</v>
      </c>
      <c r="G10" s="72">
        <v>3203.8407371600001</v>
      </c>
      <c r="H10" s="128" t="s">
        <v>3065</v>
      </c>
      <c r="I10" s="73">
        <f t="shared" ref="I10:I68" si="0">IFERROR(G10/$G$9,0)</f>
        <v>4.6874488184002208E-2</v>
      </c>
      <c r="J10" s="73">
        <f>G10/'סכום נכסי הקרן'!$C$41</f>
        <v>1.0297126070379949E-3</v>
      </c>
    </row>
    <row r="11" spans="1:10">
      <c r="A11" s="74" t="s">
        <v>180</v>
      </c>
      <c r="B11" s="128" t="s">
        <v>3065</v>
      </c>
      <c r="C11" s="128" t="s">
        <v>3065</v>
      </c>
      <c r="D11" s="128" t="s">
        <v>3065</v>
      </c>
      <c r="E11" s="128" t="s">
        <v>3065</v>
      </c>
      <c r="F11" s="128" t="s">
        <v>3065</v>
      </c>
      <c r="G11" s="72">
        <v>622.55564678000007</v>
      </c>
      <c r="H11" s="128" t="s">
        <v>3065</v>
      </c>
      <c r="I11" s="73">
        <f t="shared" si="0"/>
        <v>9.1084356879552394E-3</v>
      </c>
      <c r="J11" s="73">
        <f>G11/'סכום נכסי הקרן'!$C$41</f>
        <v>2.0008903396375182E-4</v>
      </c>
    </row>
    <row r="12" spans="1:10">
      <c r="A12" s="75" t="s">
        <v>1866</v>
      </c>
      <c r="B12" s="54">
        <v>5224</v>
      </c>
      <c r="C12" s="76" t="s">
        <v>131</v>
      </c>
      <c r="D12" s="85">
        <v>40801</v>
      </c>
      <c r="E12" s="78">
        <v>62153.30021500001</v>
      </c>
      <c r="F12" s="86">
        <v>120.56959999999999</v>
      </c>
      <c r="G12" s="78">
        <v>271.80007351299997</v>
      </c>
      <c r="H12" s="79">
        <v>8.0000000000000004E-4</v>
      </c>
      <c r="I12" s="79">
        <f t="shared" si="0"/>
        <v>3.9766300448472597E-3</v>
      </c>
      <c r="J12" s="79">
        <f>G12/'סכום נכסי הקרן'!$C$41</f>
        <v>8.7356390423539589E-5</v>
      </c>
    </row>
    <row r="13" spans="1:10">
      <c r="A13" s="75" t="s">
        <v>1867</v>
      </c>
      <c r="B13" s="54">
        <v>7034</v>
      </c>
      <c r="C13" s="76" t="s">
        <v>131</v>
      </c>
      <c r="D13" s="85">
        <v>43850</v>
      </c>
      <c r="E13" s="78">
        <v>81732.907042000006</v>
      </c>
      <c r="F13" s="86">
        <v>66</v>
      </c>
      <c r="G13" s="78">
        <v>195.65386754100001</v>
      </c>
      <c r="H13" s="79">
        <v>1.1000000000000001E-3</v>
      </c>
      <c r="I13" s="79">
        <f t="shared" si="0"/>
        <v>2.8625564297976307E-3</v>
      </c>
      <c r="J13" s="79">
        <f>G13/'סכום נכסי הקרן'!$C$41</f>
        <v>6.2883042744907929E-5</v>
      </c>
    </row>
    <row r="14" spans="1:10">
      <c r="A14" s="75" t="s">
        <v>1868</v>
      </c>
      <c r="B14" s="54">
        <v>8401</v>
      </c>
      <c r="C14" s="76" t="s">
        <v>131</v>
      </c>
      <c r="D14" s="85">
        <v>44621</v>
      </c>
      <c r="E14" s="78">
        <v>13008.722755999997</v>
      </c>
      <c r="F14" s="86">
        <v>81.944800000000001</v>
      </c>
      <c r="G14" s="78">
        <v>38.663717945999998</v>
      </c>
      <c r="H14" s="79">
        <v>4.0000000000000002E-4</v>
      </c>
      <c r="I14" s="79">
        <f t="shared" si="0"/>
        <v>5.6567792805328288E-4</v>
      </c>
      <c r="J14" s="79">
        <f>G14/'סכום נכסי הקרן'!$C$41</f>
        <v>1.2426497154552261E-5</v>
      </c>
    </row>
    <row r="15" spans="1:10">
      <c r="A15" s="75" t="s">
        <v>1869</v>
      </c>
      <c r="B15" s="54">
        <v>8507</v>
      </c>
      <c r="C15" s="76" t="s">
        <v>131</v>
      </c>
      <c r="D15" s="85">
        <v>44621</v>
      </c>
      <c r="E15" s="78">
        <v>11100.776141000002</v>
      </c>
      <c r="F15" s="86">
        <v>100.4772</v>
      </c>
      <c r="G15" s="78">
        <v>40.454647858999998</v>
      </c>
      <c r="H15" s="79">
        <v>2.0000000000000001E-4</v>
      </c>
      <c r="I15" s="79">
        <f t="shared" si="0"/>
        <v>5.9188051736167328E-4</v>
      </c>
      <c r="J15" s="79">
        <f>G15/'סכום נכסי הקרן'!$C$41</f>
        <v>1.3002101019110234E-5</v>
      </c>
    </row>
    <row r="16" spans="1:10">
      <c r="A16" s="75" t="s">
        <v>2892</v>
      </c>
      <c r="B16" s="54">
        <v>9867</v>
      </c>
      <c r="C16" s="76" t="s">
        <v>131</v>
      </c>
      <c r="D16" s="85">
        <v>45222</v>
      </c>
      <c r="E16" s="78">
        <v>13572.007924</v>
      </c>
      <c r="F16" s="86">
        <v>102</v>
      </c>
      <c r="G16" s="78">
        <v>50.210186227999998</v>
      </c>
      <c r="H16" s="79">
        <v>0</v>
      </c>
      <c r="I16" s="79">
        <f t="shared" si="0"/>
        <v>7.3461104160478085E-4</v>
      </c>
      <c r="J16" s="79">
        <f>G16/'סכום נכסי הקרן'!$C$41</f>
        <v>1.6137525552074622E-5</v>
      </c>
    </row>
    <row r="17" spans="1:10">
      <c r="A17" s="75" t="s">
        <v>1870</v>
      </c>
      <c r="B17" s="54">
        <v>8402</v>
      </c>
      <c r="C17" s="76" t="s">
        <v>131</v>
      </c>
      <c r="D17" s="85">
        <v>44560</v>
      </c>
      <c r="E17" s="78">
        <v>7107.1871899999996</v>
      </c>
      <c r="F17" s="86">
        <v>99.982100000000003</v>
      </c>
      <c r="G17" s="78">
        <v>25.773153693000001</v>
      </c>
      <c r="H17" s="79">
        <v>2.0000000000000001E-4</v>
      </c>
      <c r="I17" s="79">
        <f t="shared" si="0"/>
        <v>3.7707972629061077E-4</v>
      </c>
      <c r="J17" s="79">
        <f>G17/'סכום נכסי הקרן'!$C$41</f>
        <v>8.2834770695671429E-6</v>
      </c>
    </row>
    <row r="18" spans="1:10">
      <c r="A18" s="130" t="s">
        <v>3065</v>
      </c>
      <c r="B18" s="129" t="s">
        <v>3065</v>
      </c>
      <c r="C18" s="129" t="s">
        <v>3065</v>
      </c>
      <c r="D18" s="129" t="s">
        <v>3065</v>
      </c>
      <c r="E18" s="129" t="s">
        <v>3065</v>
      </c>
      <c r="F18" s="129" t="s">
        <v>3065</v>
      </c>
      <c r="G18" s="129" t="s">
        <v>3065</v>
      </c>
      <c r="H18" s="129" t="s">
        <v>3065</v>
      </c>
      <c r="I18" s="129" t="s">
        <v>3065</v>
      </c>
      <c r="J18" s="129" t="s">
        <v>3065</v>
      </c>
    </row>
    <row r="19" spans="1:10">
      <c r="A19" s="99" t="s">
        <v>182</v>
      </c>
      <c r="B19" s="145" t="s">
        <v>3065</v>
      </c>
      <c r="C19" s="145" t="s">
        <v>3065</v>
      </c>
      <c r="D19" s="145" t="s">
        <v>3065</v>
      </c>
      <c r="E19" s="145" t="s">
        <v>3065</v>
      </c>
      <c r="F19" s="145" t="s">
        <v>3065</v>
      </c>
      <c r="G19" s="92">
        <v>953.58412832599993</v>
      </c>
      <c r="H19" s="145" t="s">
        <v>3065</v>
      </c>
      <c r="I19" s="93">
        <f t="shared" si="0"/>
        <v>1.3951619828422473E-2</v>
      </c>
      <c r="J19" s="93">
        <f>G19/'סכום נכסי הקרן'!$C$41</f>
        <v>3.0648140134425855E-4</v>
      </c>
    </row>
    <row r="20" spans="1:10">
      <c r="A20" s="75" t="s">
        <v>1871</v>
      </c>
      <c r="B20" s="54">
        <v>992880</v>
      </c>
      <c r="C20" s="76" t="s">
        <v>132</v>
      </c>
      <c r="D20" s="85">
        <v>45158</v>
      </c>
      <c r="E20" s="78">
        <v>579.28804700000001</v>
      </c>
      <c r="F20" s="86">
        <v>164613.12</v>
      </c>
      <c r="G20" s="78">
        <v>953.58412832599993</v>
      </c>
      <c r="H20" s="79">
        <v>4.3918729871114482E-7</v>
      </c>
      <c r="I20" s="79">
        <f t="shared" si="0"/>
        <v>1.3951619828422473E-2</v>
      </c>
      <c r="J20" s="79">
        <f>G20/'סכום נכסי הקרן'!$C$41</f>
        <v>3.0648140134425855E-4</v>
      </c>
    </row>
    <row r="21" spans="1:10">
      <c r="A21" s="130" t="s">
        <v>3065</v>
      </c>
      <c r="B21" s="129" t="s">
        <v>3065</v>
      </c>
      <c r="C21" s="129" t="s">
        <v>3065</v>
      </c>
      <c r="D21" s="129" t="s">
        <v>3065</v>
      </c>
      <c r="E21" s="129" t="s">
        <v>3065</v>
      </c>
      <c r="F21" s="129" t="s">
        <v>3065</v>
      </c>
      <c r="G21" s="129" t="s">
        <v>3065</v>
      </c>
      <c r="H21" s="129" t="s">
        <v>3065</v>
      </c>
      <c r="I21" s="129" t="s">
        <v>3065</v>
      </c>
      <c r="J21" s="129" t="s">
        <v>3065</v>
      </c>
    </row>
    <row r="22" spans="1:10">
      <c r="A22" s="74" t="s">
        <v>184</v>
      </c>
      <c r="B22" s="128" t="s">
        <v>3065</v>
      </c>
      <c r="C22" s="128" t="s">
        <v>3065</v>
      </c>
      <c r="D22" s="128" t="s">
        <v>3065</v>
      </c>
      <c r="E22" s="128" t="s">
        <v>3065</v>
      </c>
      <c r="F22" s="128" t="s">
        <v>3065</v>
      </c>
      <c r="G22" s="72">
        <v>1627.700962054</v>
      </c>
      <c r="H22" s="128" t="s">
        <v>3065</v>
      </c>
      <c r="I22" s="73">
        <f t="shared" si="0"/>
        <v>2.3814432667624497E-2</v>
      </c>
      <c r="J22" s="73">
        <f>G22/'סכום נכסי הקרן'!$C$41</f>
        <v>5.2314217172998439E-4</v>
      </c>
    </row>
    <row r="23" spans="1:10">
      <c r="A23" s="75" t="s">
        <v>1872</v>
      </c>
      <c r="B23" s="54">
        <v>5272</v>
      </c>
      <c r="C23" s="76" t="s">
        <v>131</v>
      </c>
      <c r="D23" s="85">
        <v>42403</v>
      </c>
      <c r="E23" s="78">
        <v>87625.291773000004</v>
      </c>
      <c r="F23" s="86">
        <v>113.42319999999999</v>
      </c>
      <c r="G23" s="78">
        <v>360.47813573999997</v>
      </c>
      <c r="H23" s="79">
        <v>1E-4</v>
      </c>
      <c r="I23" s="79">
        <f t="shared" si="0"/>
        <v>5.2740537063381268E-3</v>
      </c>
      <c r="J23" s="79">
        <f>G23/'סכום נכסי הקרן'!$C$41</f>
        <v>1.1585746963878946E-4</v>
      </c>
    </row>
    <row r="24" spans="1:10">
      <c r="A24" s="75" t="s">
        <v>1873</v>
      </c>
      <c r="B24" s="54">
        <v>7038</v>
      </c>
      <c r="C24" s="76" t="s">
        <v>131</v>
      </c>
      <c r="D24" s="85">
        <v>43556</v>
      </c>
      <c r="E24" s="78">
        <v>130626.280306</v>
      </c>
      <c r="F24" s="86">
        <v>117.4562</v>
      </c>
      <c r="G24" s="78">
        <v>556.485768183</v>
      </c>
      <c r="H24" s="79">
        <v>2.0000000000000001E-4</v>
      </c>
      <c r="I24" s="79">
        <f t="shared" si="0"/>
        <v>8.1417859704169E-3</v>
      </c>
      <c r="J24" s="79">
        <f>G24/'סכום נכסי הקרן'!$C$41</f>
        <v>1.7885421222379615E-4</v>
      </c>
    </row>
    <row r="25" spans="1:10">
      <c r="A25" s="75" t="s">
        <v>1874</v>
      </c>
      <c r="B25" s="54">
        <v>9290</v>
      </c>
      <c r="C25" s="76" t="s">
        <v>131</v>
      </c>
      <c r="D25" s="85">
        <v>44853</v>
      </c>
      <c r="E25" s="78">
        <v>11926.897854000003</v>
      </c>
      <c r="F25" s="86">
        <v>111.11109999999999</v>
      </c>
      <c r="G25" s="78">
        <v>48.065393641</v>
      </c>
      <c r="H25" s="79">
        <v>1E-4</v>
      </c>
      <c r="I25" s="79">
        <f t="shared" si="0"/>
        <v>7.0323118754075334E-4</v>
      </c>
      <c r="J25" s="79">
        <f>G25/'סכום נכסי הקרן'!$C$41</f>
        <v>1.544819042355221E-5</v>
      </c>
    </row>
    <row r="26" spans="1:10">
      <c r="A26" s="75" t="s">
        <v>1875</v>
      </c>
      <c r="B26" s="54">
        <v>6662</v>
      </c>
      <c r="C26" s="76" t="s">
        <v>131</v>
      </c>
      <c r="D26" s="85">
        <v>43556</v>
      </c>
      <c r="E26" s="78">
        <v>70424.084099</v>
      </c>
      <c r="F26" s="86">
        <v>133.20480000000001</v>
      </c>
      <c r="G26" s="78">
        <v>340.24256052299995</v>
      </c>
      <c r="H26" s="79">
        <v>5.0000000000000001E-4</v>
      </c>
      <c r="I26" s="79">
        <f t="shared" si="0"/>
        <v>4.9779927254022987E-3</v>
      </c>
      <c r="J26" s="79">
        <f>G26/'סכום נכסי הקרן'!$C$41</f>
        <v>1.0935376717008277E-4</v>
      </c>
    </row>
    <row r="27" spans="1:10">
      <c r="A27" s="75" t="s">
        <v>1876</v>
      </c>
      <c r="B27" s="54">
        <v>5289</v>
      </c>
      <c r="C27" s="76" t="s">
        <v>131</v>
      </c>
      <c r="D27" s="85">
        <v>42736</v>
      </c>
      <c r="E27" s="78">
        <v>63250.100529000003</v>
      </c>
      <c r="F27" s="86">
        <v>112.22150000000001</v>
      </c>
      <c r="G27" s="78">
        <v>257.44522730299997</v>
      </c>
      <c r="H27" s="79">
        <v>4.0000000000000002E-4</v>
      </c>
      <c r="I27" s="79">
        <f t="shared" si="0"/>
        <v>3.7666083476856601E-3</v>
      </c>
      <c r="J27" s="79">
        <f>G27/'סכום נכסי הקרן'!$C$41</f>
        <v>8.2742750942935657E-5</v>
      </c>
    </row>
    <row r="28" spans="1:10">
      <c r="A28" s="75" t="s">
        <v>1877</v>
      </c>
      <c r="B28" s="54">
        <v>8405</v>
      </c>
      <c r="C28" s="76" t="s">
        <v>131</v>
      </c>
      <c r="D28" s="85">
        <v>44581</v>
      </c>
      <c r="E28" s="78">
        <v>10585.626062999998</v>
      </c>
      <c r="F28" s="86">
        <v>108.9652</v>
      </c>
      <c r="G28" s="78">
        <v>41.836170596999999</v>
      </c>
      <c r="H28" s="79">
        <v>2.9999999999999997E-4</v>
      </c>
      <c r="I28" s="79">
        <f t="shared" si="0"/>
        <v>6.1209318602126325E-4</v>
      </c>
      <c r="J28" s="79">
        <f>G28/'סכום נכסי הקרן'!$C$41</f>
        <v>1.3446121648390723E-5</v>
      </c>
    </row>
    <row r="29" spans="1:10">
      <c r="A29" s="75" t="s">
        <v>1878</v>
      </c>
      <c r="B29" s="54">
        <v>5230</v>
      </c>
      <c r="C29" s="76" t="s">
        <v>131</v>
      </c>
      <c r="D29" s="85">
        <v>40372</v>
      </c>
      <c r="E29" s="78">
        <v>34195.736905999998</v>
      </c>
      <c r="F29" s="86">
        <v>18.6633</v>
      </c>
      <c r="G29" s="78">
        <v>23.147706066999998</v>
      </c>
      <c r="H29" s="79">
        <v>2.9999999999999997E-4</v>
      </c>
      <c r="I29" s="79">
        <f t="shared" si="0"/>
        <v>3.3866754421949311E-4</v>
      </c>
      <c r="J29" s="79">
        <f>G29/'סכום נכסי הקרן'!$C$41</f>
        <v>7.4396596824374012E-6</v>
      </c>
    </row>
    <row r="30" spans="1:10">
      <c r="A30" s="130" t="s">
        <v>3065</v>
      </c>
      <c r="B30" s="129" t="s">
        <v>3065</v>
      </c>
      <c r="C30" s="129" t="s">
        <v>3065</v>
      </c>
      <c r="D30" s="129" t="s">
        <v>3065</v>
      </c>
      <c r="E30" s="129" t="s">
        <v>3065</v>
      </c>
      <c r="F30" s="129" t="s">
        <v>3065</v>
      </c>
      <c r="G30" s="129" t="s">
        <v>3065</v>
      </c>
      <c r="H30" s="129" t="s">
        <v>3065</v>
      </c>
      <c r="I30" s="129" t="s">
        <v>3065</v>
      </c>
      <c r="J30" s="129" t="s">
        <v>3065</v>
      </c>
    </row>
    <row r="31" spans="1:10">
      <c r="A31" s="69" t="s">
        <v>1879</v>
      </c>
      <c r="B31" s="128" t="s">
        <v>3065</v>
      </c>
      <c r="C31" s="128" t="s">
        <v>3065</v>
      </c>
      <c r="D31" s="128" t="s">
        <v>3065</v>
      </c>
      <c r="E31" s="128" t="s">
        <v>3065</v>
      </c>
      <c r="F31" s="128" t="s">
        <v>3065</v>
      </c>
      <c r="G31" s="72">
        <v>65145.507944441997</v>
      </c>
      <c r="H31" s="128" t="s">
        <v>3065</v>
      </c>
      <c r="I31" s="73">
        <f t="shared" si="0"/>
        <v>0.95312551181599769</v>
      </c>
      <c r="J31" s="73">
        <f>G31/'סכום נכסי הקרן'!$C$41</f>
        <v>2.0937729533256674E-2</v>
      </c>
    </row>
    <row r="32" spans="1:10">
      <c r="A32" s="74" t="s">
        <v>180</v>
      </c>
      <c r="B32" s="128" t="s">
        <v>3065</v>
      </c>
      <c r="C32" s="128" t="s">
        <v>3065</v>
      </c>
      <c r="D32" s="128" t="s">
        <v>3065</v>
      </c>
      <c r="E32" s="128" t="s">
        <v>3065</v>
      </c>
      <c r="F32" s="128" t="s">
        <v>3065</v>
      </c>
      <c r="G32" s="72">
        <v>667.43655149600011</v>
      </c>
      <c r="H32" s="128" t="s">
        <v>3065</v>
      </c>
      <c r="I32" s="73">
        <f t="shared" si="0"/>
        <v>9.7650755182054558E-3</v>
      </c>
      <c r="J32" s="73">
        <f>G32/'סכום נכסי הקרן'!$C$41</f>
        <v>2.1451373144178637E-4</v>
      </c>
    </row>
    <row r="33" spans="1:10">
      <c r="A33" s="75" t="s">
        <v>1880</v>
      </c>
      <c r="B33" s="54">
        <v>8888</v>
      </c>
      <c r="C33" s="76" t="s">
        <v>131</v>
      </c>
      <c r="D33" s="85">
        <v>44476</v>
      </c>
      <c r="E33" s="78">
        <v>7321.3102580000004</v>
      </c>
      <c r="F33" s="86">
        <v>89.915700000000001</v>
      </c>
      <c r="G33" s="78">
        <v>23.876567651000002</v>
      </c>
      <c r="H33" s="79">
        <v>6.9999999999999999E-4</v>
      </c>
      <c r="I33" s="79">
        <f t="shared" si="0"/>
        <v>3.4933131202502591E-4</v>
      </c>
      <c r="J33" s="79">
        <f>G33/'סכום נכסי הקרן'!$C$41</f>
        <v>7.67391538470298E-6</v>
      </c>
    </row>
    <row r="34" spans="1:10">
      <c r="A34" s="75" t="s">
        <v>1881</v>
      </c>
      <c r="B34" s="54">
        <v>84032</v>
      </c>
      <c r="C34" s="76" t="s">
        <v>131</v>
      </c>
      <c r="D34" s="85">
        <v>44314</v>
      </c>
      <c r="E34" s="78">
        <v>34612.160000000003</v>
      </c>
      <c r="F34" s="86">
        <v>100</v>
      </c>
      <c r="G34" s="78">
        <v>125.53830000000001</v>
      </c>
      <c r="H34" s="79">
        <v>0</v>
      </c>
      <c r="I34" s="79">
        <f t="shared" si="0"/>
        <v>1.836715380929327E-3</v>
      </c>
      <c r="J34" s="79">
        <f>G34/'סכום נכסי הקרן'!$C$41</f>
        <v>4.0347938858754275E-5</v>
      </c>
    </row>
    <row r="35" spans="1:10">
      <c r="A35" s="75" t="s">
        <v>1882</v>
      </c>
      <c r="B35" s="54">
        <v>84034</v>
      </c>
      <c r="C35" s="76" t="s">
        <v>131</v>
      </c>
      <c r="D35" s="85">
        <v>44314</v>
      </c>
      <c r="E35" s="78">
        <v>19916.849999999999</v>
      </c>
      <c r="F35" s="86">
        <v>100</v>
      </c>
      <c r="G35" s="78">
        <v>72.238420000000005</v>
      </c>
      <c r="H35" s="79">
        <v>0</v>
      </c>
      <c r="I35" s="79">
        <f t="shared" si="0"/>
        <v>1.0568999031214594E-3</v>
      </c>
      <c r="J35" s="79">
        <f>G35/'סכום נכסי הקרן'!$C$41</f>
        <v>2.3217387469903701E-5</v>
      </c>
    </row>
    <row r="36" spans="1:10">
      <c r="A36" s="75" t="s">
        <v>1883</v>
      </c>
      <c r="B36" s="54">
        <v>9239</v>
      </c>
      <c r="C36" s="76" t="s">
        <v>131</v>
      </c>
      <c r="D36" s="85">
        <v>44742</v>
      </c>
      <c r="E36" s="78">
        <v>16569.070151</v>
      </c>
      <c r="F36" s="86">
        <v>106.13509999999999</v>
      </c>
      <c r="G36" s="78">
        <v>63.782968237000006</v>
      </c>
      <c r="H36" s="79">
        <v>1E-4</v>
      </c>
      <c r="I36" s="79">
        <f t="shared" si="0"/>
        <v>9.3319057851049935E-4</v>
      </c>
      <c r="J36" s="79">
        <f>G36/'סכום נכסי הקרן'!$C$41</f>
        <v>2.0499810039297505E-5</v>
      </c>
    </row>
    <row r="37" spans="1:10">
      <c r="A37" s="75" t="s">
        <v>1884</v>
      </c>
      <c r="B37" s="54">
        <v>97211</v>
      </c>
      <c r="C37" s="76" t="s">
        <v>131</v>
      </c>
      <c r="D37" s="85">
        <v>45166</v>
      </c>
      <c r="E37" s="78">
        <v>11491.72</v>
      </c>
      <c r="F37" s="86">
        <v>100</v>
      </c>
      <c r="G37" s="78">
        <v>41.680459999999997</v>
      </c>
      <c r="H37" s="79">
        <v>1E-4</v>
      </c>
      <c r="I37" s="79">
        <f t="shared" si="0"/>
        <v>6.0981502829184054E-4</v>
      </c>
      <c r="J37" s="79">
        <f>G37/'סכום נכסי הקרן'!$C$41</f>
        <v>1.3396076350283163E-5</v>
      </c>
    </row>
    <row r="38" spans="1:10">
      <c r="A38" s="75" t="s">
        <v>1885</v>
      </c>
      <c r="B38" s="54">
        <v>9616</v>
      </c>
      <c r="C38" s="76" t="s">
        <v>131</v>
      </c>
      <c r="D38" s="85">
        <v>45093</v>
      </c>
      <c r="E38" s="78">
        <v>3631.2999540000001</v>
      </c>
      <c r="F38" s="86">
        <v>98.447900000000004</v>
      </c>
      <c r="G38" s="78">
        <v>12.966302019999997</v>
      </c>
      <c r="H38" s="79">
        <v>6.9999999999999999E-4</v>
      </c>
      <c r="I38" s="79">
        <f t="shared" si="0"/>
        <v>1.8970629962257728E-4</v>
      </c>
      <c r="J38" s="79">
        <f>G38/'סכום נכסי הקרן'!$C$41</f>
        <v>4.1673621606083713E-6</v>
      </c>
    </row>
    <row r="39" spans="1:10">
      <c r="A39" s="75" t="s">
        <v>1886</v>
      </c>
      <c r="B39" s="54">
        <v>8338</v>
      </c>
      <c r="C39" s="76" t="s">
        <v>131</v>
      </c>
      <c r="D39" s="85">
        <v>44561</v>
      </c>
      <c r="E39" s="78">
        <v>11496.23299</v>
      </c>
      <c r="F39" s="86">
        <v>80.141499999999994</v>
      </c>
      <c r="G39" s="78">
        <v>33.416470607000001</v>
      </c>
      <c r="H39" s="79">
        <v>5.0000000000000001E-4</v>
      </c>
      <c r="I39" s="79">
        <f t="shared" si="0"/>
        <v>4.8890693549498172E-4</v>
      </c>
      <c r="J39" s="79">
        <f>G39/'סכום נכסי הקרן'!$C$41</f>
        <v>1.0740034817474789E-5</v>
      </c>
    </row>
    <row r="40" spans="1:10">
      <c r="A40" s="75" t="s">
        <v>1887</v>
      </c>
      <c r="B40" s="54">
        <v>84031</v>
      </c>
      <c r="C40" s="76" t="s">
        <v>131</v>
      </c>
      <c r="D40" s="85">
        <v>44314</v>
      </c>
      <c r="E40" s="78">
        <v>20831.310000000001</v>
      </c>
      <c r="F40" s="86">
        <v>100</v>
      </c>
      <c r="G40" s="78">
        <v>75.555149999999998</v>
      </c>
      <c r="H40" s="79">
        <v>0</v>
      </c>
      <c r="I40" s="79">
        <f t="shared" si="0"/>
        <v>1.1054260421992524E-3</v>
      </c>
      <c r="J40" s="79">
        <f>G40/'סכום נכסי הקרן'!$C$41</f>
        <v>2.4283382622387015E-5</v>
      </c>
    </row>
    <row r="41" spans="1:10">
      <c r="A41" s="75" t="s">
        <v>1888</v>
      </c>
      <c r="B41" s="54">
        <v>84033</v>
      </c>
      <c r="C41" s="76" t="s">
        <v>131</v>
      </c>
      <c r="D41" s="85">
        <v>44314</v>
      </c>
      <c r="E41" s="78">
        <v>20408.37</v>
      </c>
      <c r="F41" s="86">
        <v>100</v>
      </c>
      <c r="G41" s="78">
        <v>74.021160000000009</v>
      </c>
      <c r="H41" s="79">
        <v>0</v>
      </c>
      <c r="I41" s="79">
        <f t="shared" si="0"/>
        <v>1.0829826681278197E-3</v>
      </c>
      <c r="J41" s="79">
        <f>G41/'סכום נכסי הקרן'!$C$41</f>
        <v>2.3790359101039822E-5</v>
      </c>
    </row>
    <row r="42" spans="1:10">
      <c r="A42" s="75" t="s">
        <v>1889</v>
      </c>
      <c r="B42" s="54">
        <v>84036</v>
      </c>
      <c r="C42" s="76" t="s">
        <v>131</v>
      </c>
      <c r="D42" s="85">
        <v>44314</v>
      </c>
      <c r="E42" s="78">
        <v>31148.66</v>
      </c>
      <c r="F42" s="86">
        <v>100</v>
      </c>
      <c r="G42" s="78">
        <v>112.97618</v>
      </c>
      <c r="H42" s="79">
        <v>0</v>
      </c>
      <c r="I42" s="79">
        <f t="shared" si="0"/>
        <v>1.6529225541897588E-3</v>
      </c>
      <c r="J42" s="79">
        <f>G42/'סכום נכסי הקרן'!$C$41</f>
        <v>3.6310480571551605E-5</v>
      </c>
    </row>
    <row r="43" spans="1:10">
      <c r="A43" s="75" t="s">
        <v>1890</v>
      </c>
      <c r="B43" s="54">
        <v>84035</v>
      </c>
      <c r="C43" s="76" t="s">
        <v>131</v>
      </c>
      <c r="D43" s="85">
        <v>44314</v>
      </c>
      <c r="E43" s="78">
        <v>8653.0400000000009</v>
      </c>
      <c r="F43" s="86">
        <v>100</v>
      </c>
      <c r="G43" s="78">
        <v>31.38457</v>
      </c>
      <c r="H43" s="79">
        <v>0</v>
      </c>
      <c r="I43" s="79">
        <f t="shared" si="0"/>
        <v>4.5917877207874509E-4</v>
      </c>
      <c r="J43" s="79">
        <f>G43/'סכום נכסי הקרן'!$C$41</f>
        <v>1.0086983107691386E-5</v>
      </c>
    </row>
    <row r="44" spans="1:10">
      <c r="A44" s="130" t="s">
        <v>3065</v>
      </c>
      <c r="B44" s="129" t="s">
        <v>3065</v>
      </c>
      <c r="C44" s="129" t="s">
        <v>3065</v>
      </c>
      <c r="D44" s="129" t="s">
        <v>3065</v>
      </c>
      <c r="E44" s="129" t="s">
        <v>3065</v>
      </c>
      <c r="F44" s="129" t="s">
        <v>3065</v>
      </c>
      <c r="G44" s="129" t="s">
        <v>3065</v>
      </c>
      <c r="H44" s="129" t="s">
        <v>3065</v>
      </c>
      <c r="I44" s="129" t="s">
        <v>3065</v>
      </c>
      <c r="J44" s="129" t="s">
        <v>3065</v>
      </c>
    </row>
    <row r="45" spans="1:10">
      <c r="A45" s="74" t="s">
        <v>1891</v>
      </c>
      <c r="B45" s="129" t="s">
        <v>3065</v>
      </c>
      <c r="C45" s="129" t="s">
        <v>3065</v>
      </c>
      <c r="D45" s="129" t="s">
        <v>3065</v>
      </c>
      <c r="E45" s="129" t="s">
        <v>3065</v>
      </c>
      <c r="F45" s="129" t="s">
        <v>3065</v>
      </c>
      <c r="G45" s="92">
        <v>1639.623981214</v>
      </c>
      <c r="H45" s="145" t="s">
        <v>3065</v>
      </c>
      <c r="I45" s="93">
        <f t="shared" si="0"/>
        <v>2.3988874990630998E-2</v>
      </c>
      <c r="J45" s="93">
        <f>G45/'סכום נכסי הקרן'!$C$41</f>
        <v>5.2697422336744828E-4</v>
      </c>
    </row>
    <row r="46" spans="1:10">
      <c r="A46" s="75" t="s">
        <v>1892</v>
      </c>
      <c r="B46" s="54" t="s">
        <v>1893</v>
      </c>
      <c r="C46" s="76" t="s">
        <v>131</v>
      </c>
      <c r="D46" s="85">
        <v>44616</v>
      </c>
      <c r="E46" s="78">
        <v>248.983824</v>
      </c>
      <c r="F46" s="86">
        <v>100927.1</v>
      </c>
      <c r="G46" s="78">
        <v>911.43663896500004</v>
      </c>
      <c r="H46" s="79">
        <v>3.2320448190248228E-4</v>
      </c>
      <c r="I46" s="79">
        <f t="shared" si="0"/>
        <v>1.3334971825566743E-2</v>
      </c>
      <c r="J46" s="79">
        <f>G46/'סכום נכסי הקרן'!$C$41</f>
        <v>2.9293522202059703E-4</v>
      </c>
    </row>
    <row r="47" spans="1:10">
      <c r="A47" s="75" t="s">
        <v>1894</v>
      </c>
      <c r="B47" s="54">
        <v>9628</v>
      </c>
      <c r="C47" s="76" t="s">
        <v>131</v>
      </c>
      <c r="D47" s="85">
        <v>45103</v>
      </c>
      <c r="E47" s="78">
        <v>84.050298999999995</v>
      </c>
      <c r="F47" s="86">
        <v>130547.18</v>
      </c>
      <c r="G47" s="78">
        <v>397.97343101399997</v>
      </c>
      <c r="H47" s="79">
        <v>2.7031674904802586E-3</v>
      </c>
      <c r="I47" s="79">
        <f t="shared" si="0"/>
        <v>5.8226367725596898E-3</v>
      </c>
      <c r="J47" s="79">
        <f>G47/'סכום נכסי הקרן'!$C$41</f>
        <v>1.2790843640515708E-4</v>
      </c>
    </row>
    <row r="48" spans="1:10">
      <c r="A48" s="75" t="s">
        <v>1895</v>
      </c>
      <c r="B48" s="54">
        <v>9768</v>
      </c>
      <c r="C48" s="76" t="s">
        <v>131</v>
      </c>
      <c r="D48" s="85">
        <v>45103</v>
      </c>
      <c r="E48" s="78">
        <v>69.678122999999999</v>
      </c>
      <c r="F48" s="86">
        <v>130662.52</v>
      </c>
      <c r="G48" s="78">
        <v>330.21391123500001</v>
      </c>
      <c r="H48" s="79">
        <v>2.2429223666526246E-3</v>
      </c>
      <c r="I48" s="79">
        <f t="shared" si="0"/>
        <v>4.831266392504566E-3</v>
      </c>
      <c r="J48" s="79">
        <f>G48/'סכום נכסי הקרן'!$C$41</f>
        <v>1.0613056494169422E-4</v>
      </c>
    </row>
    <row r="49" spans="1:10">
      <c r="A49" s="130" t="s">
        <v>3065</v>
      </c>
      <c r="B49" s="129" t="s">
        <v>3065</v>
      </c>
      <c r="C49" s="129" t="s">
        <v>3065</v>
      </c>
      <c r="D49" s="129" t="s">
        <v>3065</v>
      </c>
      <c r="E49" s="129" t="s">
        <v>3065</v>
      </c>
      <c r="F49" s="129" t="s">
        <v>3065</v>
      </c>
      <c r="G49" s="129" t="s">
        <v>3065</v>
      </c>
      <c r="H49" s="129" t="s">
        <v>3065</v>
      </c>
      <c r="I49" s="129" t="s">
        <v>3065</v>
      </c>
      <c r="J49" s="129" t="s">
        <v>3065</v>
      </c>
    </row>
    <row r="50" spans="1:10">
      <c r="A50" s="74" t="s">
        <v>183</v>
      </c>
      <c r="B50" s="128" t="s">
        <v>3065</v>
      </c>
      <c r="C50" s="128" t="s">
        <v>3065</v>
      </c>
      <c r="D50" s="128" t="s">
        <v>3065</v>
      </c>
      <c r="E50" s="128" t="s">
        <v>3065</v>
      </c>
      <c r="F50" s="128" t="s">
        <v>3065</v>
      </c>
      <c r="G50" s="72">
        <v>1300.8487600000001</v>
      </c>
      <c r="H50" s="128" t="s">
        <v>3065</v>
      </c>
      <c r="I50" s="73">
        <f t="shared" si="0"/>
        <v>1.9032350491880505E-2</v>
      </c>
      <c r="J50" s="73">
        <f>G50/'סכום נכסי הקרן'!$C$41</f>
        <v>4.1809205822419381E-4</v>
      </c>
    </row>
    <row r="51" spans="1:10">
      <c r="A51" s="75" t="s">
        <v>1896</v>
      </c>
      <c r="B51" s="54">
        <v>9783</v>
      </c>
      <c r="C51" s="76" t="s">
        <v>133</v>
      </c>
      <c r="D51" s="85">
        <v>44643</v>
      </c>
      <c r="E51" s="78">
        <v>298745.21999999997</v>
      </c>
      <c r="F51" s="86">
        <v>108.5446</v>
      </c>
      <c r="G51" s="78">
        <v>1300.8487600000001</v>
      </c>
      <c r="H51" s="79">
        <v>1.4E-3</v>
      </c>
      <c r="I51" s="79">
        <f t="shared" si="0"/>
        <v>1.9032350491880505E-2</v>
      </c>
      <c r="J51" s="79">
        <f>G51/'סכום נכסי הקרן'!$C$41</f>
        <v>4.1809205822419381E-4</v>
      </c>
    </row>
    <row r="52" spans="1:10">
      <c r="A52" s="130" t="s">
        <v>3065</v>
      </c>
      <c r="B52" s="129" t="s">
        <v>3065</v>
      </c>
      <c r="C52" s="129" t="s">
        <v>3065</v>
      </c>
      <c r="D52" s="129" t="s">
        <v>3065</v>
      </c>
      <c r="E52" s="129" t="s">
        <v>3065</v>
      </c>
      <c r="F52" s="129" t="s">
        <v>3065</v>
      </c>
      <c r="G52" s="129" t="s">
        <v>3065</v>
      </c>
      <c r="H52" s="129" t="s">
        <v>3065</v>
      </c>
      <c r="I52" s="129" t="s">
        <v>3065</v>
      </c>
      <c r="J52" s="129" t="s">
        <v>3065</v>
      </c>
    </row>
    <row r="53" spans="1:10">
      <c r="A53" s="74" t="s">
        <v>184</v>
      </c>
      <c r="B53" s="128" t="s">
        <v>3065</v>
      </c>
      <c r="C53" s="128" t="s">
        <v>3065</v>
      </c>
      <c r="D53" s="128" t="s">
        <v>3065</v>
      </c>
      <c r="E53" s="128" t="s">
        <v>3065</v>
      </c>
      <c r="F53" s="128" t="s">
        <v>3065</v>
      </c>
      <c r="G53" s="72">
        <v>61537.598651731998</v>
      </c>
      <c r="H53" s="128" t="s">
        <v>3065</v>
      </c>
      <c r="I53" s="73">
        <f t="shared" si="0"/>
        <v>0.90033921081528079</v>
      </c>
      <c r="J53" s="73">
        <f>G53/'סכום נכסי הקרן'!$C$41</f>
        <v>1.9778149520223245E-2</v>
      </c>
    </row>
    <row r="54" spans="1:10">
      <c r="A54" s="75" t="s">
        <v>1897</v>
      </c>
      <c r="B54" s="54">
        <v>7055</v>
      </c>
      <c r="C54" s="76" t="s">
        <v>131</v>
      </c>
      <c r="D54" s="85">
        <v>43914</v>
      </c>
      <c r="E54" s="78">
        <v>137311.329172</v>
      </c>
      <c r="F54" s="86">
        <v>113.4684</v>
      </c>
      <c r="G54" s="78">
        <v>565.10461972299993</v>
      </c>
      <c r="H54" s="79">
        <v>6.9999999999999999E-4</v>
      </c>
      <c r="I54" s="79">
        <f t="shared" si="0"/>
        <v>8.2678859509763333E-3</v>
      </c>
      <c r="J54" s="79">
        <f>G54/'סכום נכסי הקרן'!$C$41</f>
        <v>1.8162430625062777E-4</v>
      </c>
    </row>
    <row r="55" spans="1:10">
      <c r="A55" s="75" t="s">
        <v>1898</v>
      </c>
      <c r="B55" s="54">
        <v>5271</v>
      </c>
      <c r="C55" s="76" t="s">
        <v>131</v>
      </c>
      <c r="D55" s="85">
        <v>42352</v>
      </c>
      <c r="E55" s="78">
        <v>88420.603103000001</v>
      </c>
      <c r="F55" s="86">
        <v>84.997500000000002</v>
      </c>
      <c r="G55" s="78">
        <v>272.58828066500001</v>
      </c>
      <c r="H55" s="79">
        <v>6.9999999999999999E-4</v>
      </c>
      <c r="I55" s="79">
        <f t="shared" si="0"/>
        <v>3.9881620808827727E-3</v>
      </c>
      <c r="J55" s="79">
        <f>G55/'סכום נכסי הקרן'!$C$41</f>
        <v>8.7609719757909504E-5</v>
      </c>
    </row>
    <row r="56" spans="1:10">
      <c r="A56" s="75" t="s">
        <v>1899</v>
      </c>
      <c r="B56" s="54">
        <v>5238</v>
      </c>
      <c r="C56" s="76" t="s">
        <v>133</v>
      </c>
      <c r="D56" s="85">
        <v>43221</v>
      </c>
      <c r="E56" s="78">
        <v>402027.66552600003</v>
      </c>
      <c r="F56" s="86">
        <v>89.927700000000002</v>
      </c>
      <c r="G56" s="78">
        <v>1450.330729107</v>
      </c>
      <c r="H56" s="79">
        <v>1E-4</v>
      </c>
      <c r="I56" s="79">
        <f t="shared" si="0"/>
        <v>2.1219378927269779E-2</v>
      </c>
      <c r="J56" s="79">
        <f>G56/'סכום נכסי הקרן'!$C$41</f>
        <v>4.6613547883778687E-4</v>
      </c>
    </row>
    <row r="57" spans="1:10">
      <c r="A57" s="75" t="s">
        <v>1900</v>
      </c>
      <c r="B57" s="54">
        <v>7070</v>
      </c>
      <c r="C57" s="76" t="s">
        <v>133</v>
      </c>
      <c r="D57" s="85">
        <v>44075</v>
      </c>
      <c r="E57" s="78">
        <v>974793.34216500004</v>
      </c>
      <c r="F57" s="86">
        <v>101.8006</v>
      </c>
      <c r="G57" s="78">
        <v>3980.893091937</v>
      </c>
      <c r="H57" s="79">
        <v>1E-4</v>
      </c>
      <c r="I57" s="79">
        <f t="shared" si="0"/>
        <v>5.824332153451172E-2</v>
      </c>
      <c r="J57" s="79">
        <f>G57/'סכום נכסי הקרן'!$C$41</f>
        <v>1.2794567958679648E-3</v>
      </c>
    </row>
    <row r="58" spans="1:10">
      <c r="A58" s="75" t="s">
        <v>1901</v>
      </c>
      <c r="B58" s="54">
        <v>5339</v>
      </c>
      <c r="C58" s="76" t="s">
        <v>131</v>
      </c>
      <c r="D58" s="85">
        <v>42916</v>
      </c>
      <c r="E58" s="78">
        <v>574170.50753800001</v>
      </c>
      <c r="F58" s="86">
        <v>77.599299999999999</v>
      </c>
      <c r="G58" s="78">
        <v>1616.0181725510001</v>
      </c>
      <c r="H58" s="79">
        <v>4.0000000000000002E-4</v>
      </c>
      <c r="I58" s="79">
        <f t="shared" si="0"/>
        <v>2.3643505076822967E-2</v>
      </c>
      <c r="J58" s="79">
        <f>G58/'סכום נכסי הקרן'!$C$41</f>
        <v>5.1938732976887188E-4</v>
      </c>
    </row>
    <row r="59" spans="1:10">
      <c r="A59" s="75" t="s">
        <v>1902</v>
      </c>
      <c r="B59" s="54">
        <v>60831</v>
      </c>
      <c r="C59" s="76" t="s">
        <v>131</v>
      </c>
      <c r="D59" s="85">
        <v>42555</v>
      </c>
      <c r="E59" s="78">
        <v>13749.28</v>
      </c>
      <c r="F59" s="86">
        <v>100</v>
      </c>
      <c r="G59" s="78">
        <v>49.868629999999996</v>
      </c>
      <c r="H59" s="79">
        <v>0</v>
      </c>
      <c r="I59" s="79">
        <f t="shared" si="0"/>
        <v>7.2961382898186172E-4</v>
      </c>
      <c r="J59" s="79">
        <f>G59/'סכום נכסי הקרן'!$C$41</f>
        <v>1.6027749572917896E-5</v>
      </c>
    </row>
    <row r="60" spans="1:10">
      <c r="A60" s="75" t="s">
        <v>1903</v>
      </c>
      <c r="B60" s="54">
        <v>8400</v>
      </c>
      <c r="C60" s="76" t="s">
        <v>131</v>
      </c>
      <c r="D60" s="85">
        <v>44544</v>
      </c>
      <c r="E60" s="78">
        <v>84423.961521000005</v>
      </c>
      <c r="F60" s="86">
        <v>115.3809</v>
      </c>
      <c r="G60" s="78">
        <v>353.302902039</v>
      </c>
      <c r="H60" s="79">
        <v>2.0000000000000001E-4</v>
      </c>
      <c r="I60" s="79">
        <f t="shared" si="0"/>
        <v>5.1690748903083644E-3</v>
      </c>
      <c r="J60" s="79">
        <f>G60/'סכום נכסי הקרן'!$C$41</f>
        <v>1.1355135357169902E-4</v>
      </c>
    </row>
    <row r="61" spans="1:10">
      <c r="A61" s="75" t="s">
        <v>1904</v>
      </c>
      <c r="B61" s="54">
        <v>8843</v>
      </c>
      <c r="C61" s="76" t="s">
        <v>131</v>
      </c>
      <c r="D61" s="85">
        <v>44562</v>
      </c>
      <c r="E61" s="78">
        <v>24602.077464999998</v>
      </c>
      <c r="F61" s="86">
        <v>109.55670000000001</v>
      </c>
      <c r="G61" s="78">
        <v>97.759344056999993</v>
      </c>
      <c r="H61" s="79">
        <v>0</v>
      </c>
      <c r="I61" s="79">
        <f t="shared" si="0"/>
        <v>1.4302893289064283E-3</v>
      </c>
      <c r="J61" s="79">
        <f>G61/'סכום נכסי הקרן'!$C$41</f>
        <v>3.1419798076632854E-5</v>
      </c>
    </row>
    <row r="62" spans="1:10">
      <c r="A62" s="75" t="s">
        <v>1905</v>
      </c>
      <c r="B62" s="54">
        <v>5291</v>
      </c>
      <c r="C62" s="76" t="s">
        <v>131</v>
      </c>
      <c r="D62" s="85">
        <v>42787</v>
      </c>
      <c r="E62" s="78">
        <v>332239.84819599998</v>
      </c>
      <c r="F62" s="86">
        <v>63.939500000000002</v>
      </c>
      <c r="G62" s="78">
        <v>770.49266928100008</v>
      </c>
      <c r="H62" s="79">
        <v>1E-4</v>
      </c>
      <c r="I62" s="79">
        <f t="shared" si="0"/>
        <v>1.127286044626784E-2</v>
      </c>
      <c r="J62" s="79">
        <f>G62/'סכום נכסי הקרן'!$C$41</f>
        <v>2.476359096090051E-4</v>
      </c>
    </row>
    <row r="63" spans="1:10">
      <c r="A63" s="75" t="s">
        <v>1906</v>
      </c>
      <c r="B63" s="54">
        <v>7045</v>
      </c>
      <c r="C63" s="76" t="s">
        <v>133</v>
      </c>
      <c r="D63" s="85">
        <v>43909</v>
      </c>
      <c r="E63" s="78">
        <v>735549.98199100001</v>
      </c>
      <c r="F63" s="86">
        <v>97.9345</v>
      </c>
      <c r="G63" s="78">
        <v>2889.7849320100004</v>
      </c>
      <c r="H63" s="79">
        <v>2.9999999999999997E-4</v>
      </c>
      <c r="I63" s="79">
        <f t="shared" si="0"/>
        <v>4.2279626474156305E-2</v>
      </c>
      <c r="J63" s="79">
        <f>G63/'סכום נכסי הקרן'!$C$41</f>
        <v>9.2877524828429944E-4</v>
      </c>
    </row>
    <row r="64" spans="1:10">
      <c r="A64" s="75" t="s">
        <v>1907</v>
      </c>
      <c r="B64" s="54">
        <v>879510</v>
      </c>
      <c r="C64" s="76" t="s">
        <v>133</v>
      </c>
      <c r="D64" s="85">
        <v>44895</v>
      </c>
      <c r="E64" s="78">
        <v>27345.42</v>
      </c>
      <c r="F64" s="86">
        <v>100</v>
      </c>
      <c r="G64" s="78">
        <v>109.69887</v>
      </c>
      <c r="H64" s="79">
        <v>0</v>
      </c>
      <c r="I64" s="79">
        <f t="shared" si="0"/>
        <v>1.60497315798897E-3</v>
      </c>
      <c r="J64" s="79">
        <f>G64/'סכום נכסי הקרן'!$C$41</f>
        <v>3.525715498484871E-5</v>
      </c>
    </row>
    <row r="65" spans="1:10">
      <c r="A65" s="75" t="s">
        <v>1908</v>
      </c>
      <c r="B65" s="54">
        <v>9817</v>
      </c>
      <c r="C65" s="76" t="s">
        <v>133</v>
      </c>
      <c r="D65" s="85">
        <v>44776</v>
      </c>
      <c r="E65" s="78">
        <v>40192.625513999999</v>
      </c>
      <c r="F65" s="86">
        <v>100</v>
      </c>
      <c r="G65" s="78">
        <v>161.23673644600001</v>
      </c>
      <c r="H65" s="79">
        <v>0</v>
      </c>
      <c r="I65" s="79">
        <f t="shared" si="0"/>
        <v>2.359009113563083E-3</v>
      </c>
      <c r="J65" s="79">
        <f>G65/'סכום נכסי הקרן'!$C$41</f>
        <v>5.1821396210624846E-5</v>
      </c>
    </row>
    <row r="66" spans="1:10">
      <c r="A66" s="75" t="s">
        <v>1909</v>
      </c>
      <c r="B66" s="54">
        <v>7086</v>
      </c>
      <c r="C66" s="76" t="s">
        <v>131</v>
      </c>
      <c r="D66" s="85">
        <v>44160</v>
      </c>
      <c r="E66" s="78">
        <v>504404.70596299996</v>
      </c>
      <c r="F66" s="86">
        <v>101.47490000000001</v>
      </c>
      <c r="G66" s="78">
        <v>1856.4588082729997</v>
      </c>
      <c r="H66" s="79">
        <v>2.0000000000000001E-4</v>
      </c>
      <c r="I66" s="79">
        <f t="shared" si="0"/>
        <v>2.7161324051837143E-2</v>
      </c>
      <c r="J66" s="79">
        <f>G66/'סכום נכסי הקרן'!$C$41</f>
        <v>5.9666481456252638E-4</v>
      </c>
    </row>
    <row r="67" spans="1:10">
      <c r="A67" s="75" t="s">
        <v>1910</v>
      </c>
      <c r="B67" s="54">
        <v>87952</v>
      </c>
      <c r="C67" s="76" t="s">
        <v>133</v>
      </c>
      <c r="D67" s="85">
        <v>44819</v>
      </c>
      <c r="E67" s="78">
        <v>18148.55</v>
      </c>
      <c r="F67" s="86">
        <v>100</v>
      </c>
      <c r="G67" s="78">
        <v>72.80474000000001</v>
      </c>
      <c r="H67" s="79">
        <v>0</v>
      </c>
      <c r="I67" s="79">
        <f t="shared" si="0"/>
        <v>1.0651855709577127E-3</v>
      </c>
      <c r="J67" s="79">
        <f>G67/'סכום נכסי הקרן'!$C$41</f>
        <v>2.3399402398690294E-5</v>
      </c>
    </row>
    <row r="68" spans="1:10">
      <c r="A68" s="75" t="s">
        <v>1911</v>
      </c>
      <c r="B68" s="54">
        <v>9391</v>
      </c>
      <c r="C68" s="76" t="s">
        <v>133</v>
      </c>
      <c r="D68" s="85">
        <v>44608</v>
      </c>
      <c r="E68" s="78">
        <v>68247.690466999993</v>
      </c>
      <c r="F68" s="86">
        <v>96.610600000000005</v>
      </c>
      <c r="G68" s="78">
        <v>264.50285321899997</v>
      </c>
      <c r="H68" s="79">
        <v>0</v>
      </c>
      <c r="I68" s="79">
        <f t="shared" si="0"/>
        <v>3.869866477457711E-3</v>
      </c>
      <c r="J68" s="79">
        <f>G68/'סכום נכסי הקרן'!$C$41</f>
        <v>8.5011067934218218E-5</v>
      </c>
    </row>
    <row r="69" spans="1:10">
      <c r="A69" s="75" t="s">
        <v>1912</v>
      </c>
      <c r="B69" s="54">
        <v>8314</v>
      </c>
      <c r="C69" s="76" t="s">
        <v>131</v>
      </c>
      <c r="D69" s="85">
        <v>44264</v>
      </c>
      <c r="E69" s="78">
        <v>133100.58719699999</v>
      </c>
      <c r="F69" s="86">
        <v>101.6375</v>
      </c>
      <c r="G69" s="78">
        <v>490.66095630800004</v>
      </c>
      <c r="H69" s="79">
        <v>1E-4</v>
      </c>
      <c r="I69" s="79">
        <f t="shared" ref="I69:I130" si="1">IFERROR(G69/$G$9,0)</f>
        <v>7.1787217548142362E-3</v>
      </c>
      <c r="J69" s="79">
        <f>G69/'סכום נכסי הקרן'!$C$41</f>
        <v>1.5769815479015637E-4</v>
      </c>
    </row>
    <row r="70" spans="1:10">
      <c r="A70" s="75" t="s">
        <v>1913</v>
      </c>
      <c r="B70" s="54">
        <v>8337</v>
      </c>
      <c r="C70" s="76" t="s">
        <v>131</v>
      </c>
      <c r="D70" s="85">
        <v>44470</v>
      </c>
      <c r="E70" s="78">
        <v>52476.314243000001</v>
      </c>
      <c r="F70" s="86">
        <v>151.66829999999999</v>
      </c>
      <c r="G70" s="78">
        <v>288.672689542</v>
      </c>
      <c r="H70" s="79">
        <v>1E-4</v>
      </c>
      <c r="I70" s="79">
        <f t="shared" si="1"/>
        <v>4.2234885205234404E-3</v>
      </c>
      <c r="J70" s="79">
        <f>G70/'סכום נכסי הקרן'!$C$41</f>
        <v>9.2779239704797421E-5</v>
      </c>
    </row>
    <row r="71" spans="1:10">
      <c r="A71" s="75" t="s">
        <v>1914</v>
      </c>
      <c r="B71" s="54">
        <v>7042</v>
      </c>
      <c r="C71" s="76" t="s">
        <v>131</v>
      </c>
      <c r="D71" s="85">
        <v>43558</v>
      </c>
      <c r="E71" s="78">
        <v>315325.99479999999</v>
      </c>
      <c r="F71" s="86">
        <v>100.9816</v>
      </c>
      <c r="G71" s="78">
        <v>1154.9138183550001</v>
      </c>
      <c r="H71" s="79">
        <v>5.0000000000000001E-4</v>
      </c>
      <c r="I71" s="79">
        <f t="shared" si="1"/>
        <v>1.689721761263652E-2</v>
      </c>
      <c r="J71" s="79">
        <f>G71/'סכום נכסי הקרן'!$C$41</f>
        <v>3.7118865023756084E-4</v>
      </c>
    </row>
    <row r="72" spans="1:10">
      <c r="A72" s="75" t="s">
        <v>1915</v>
      </c>
      <c r="B72" s="54">
        <v>7057</v>
      </c>
      <c r="C72" s="76" t="s">
        <v>131</v>
      </c>
      <c r="D72" s="85">
        <v>43917</v>
      </c>
      <c r="E72" s="78">
        <v>41356.622814000002</v>
      </c>
      <c r="F72" s="86">
        <v>117.6644</v>
      </c>
      <c r="G72" s="78">
        <v>176.49715390100002</v>
      </c>
      <c r="H72" s="79">
        <v>1.1999999999999999E-3</v>
      </c>
      <c r="I72" s="79">
        <f t="shared" si="1"/>
        <v>2.5822799676291398E-3</v>
      </c>
      <c r="J72" s="79">
        <f>G72/'סכום נכסי הקרן'!$C$41</f>
        <v>5.6726085778935128E-5</v>
      </c>
    </row>
    <row r="73" spans="1:10">
      <c r="A73" s="75" t="s">
        <v>1916</v>
      </c>
      <c r="B73" s="54">
        <v>87954</v>
      </c>
      <c r="C73" s="76" t="s">
        <v>133</v>
      </c>
      <c r="D73" s="85">
        <v>44837</v>
      </c>
      <c r="E73" s="78">
        <v>22122.23</v>
      </c>
      <c r="F73" s="86">
        <v>100</v>
      </c>
      <c r="G73" s="78">
        <v>88.745519999999999</v>
      </c>
      <c r="H73" s="79">
        <v>1E-4</v>
      </c>
      <c r="I73" s="79">
        <f t="shared" si="1"/>
        <v>1.2984106170990939E-3</v>
      </c>
      <c r="J73" s="79">
        <f>G73/'סכום נכסי הקרן'!$C$41</f>
        <v>2.8522760105468644E-5</v>
      </c>
    </row>
    <row r="74" spans="1:10">
      <c r="A74" s="75" t="s">
        <v>1917</v>
      </c>
      <c r="B74" s="54">
        <v>87953</v>
      </c>
      <c r="C74" s="76" t="s">
        <v>133</v>
      </c>
      <c r="D74" s="85">
        <v>44792</v>
      </c>
      <c r="E74" s="78">
        <v>27888</v>
      </c>
      <c r="F74" s="86">
        <v>100</v>
      </c>
      <c r="G74" s="78">
        <v>111.8755</v>
      </c>
      <c r="H74" s="79">
        <v>1E-4</v>
      </c>
      <c r="I74" s="79">
        <f t="shared" si="1"/>
        <v>1.6368188162430024E-3</v>
      </c>
      <c r="J74" s="79">
        <f>G74/'סכום נכסי הקרן'!$C$41</f>
        <v>3.5956722639963771E-5</v>
      </c>
    </row>
    <row r="75" spans="1:10">
      <c r="A75" s="75" t="s">
        <v>1918</v>
      </c>
      <c r="B75" s="54">
        <v>5237</v>
      </c>
      <c r="C75" s="76" t="s">
        <v>131</v>
      </c>
      <c r="D75" s="85">
        <v>43007</v>
      </c>
      <c r="E75" s="78">
        <v>674309.17320399999</v>
      </c>
      <c r="F75" s="86">
        <v>34.284599999999998</v>
      </c>
      <c r="G75" s="78">
        <v>838.50510342099994</v>
      </c>
      <c r="H75" s="79">
        <v>2.9999999999999997E-4</v>
      </c>
      <c r="I75" s="79">
        <f t="shared" si="1"/>
        <v>1.2267931144846525E-2</v>
      </c>
      <c r="J75" s="79">
        <f>G75/'סכום נכסי הקרן'!$C$41</f>
        <v>2.6949506760553501E-4</v>
      </c>
    </row>
    <row r="76" spans="1:10">
      <c r="A76" s="75" t="s">
        <v>1919</v>
      </c>
      <c r="B76" s="54">
        <v>87343</v>
      </c>
      <c r="C76" s="76" t="s">
        <v>131</v>
      </c>
      <c r="D76" s="85">
        <v>44421</v>
      </c>
      <c r="E76" s="78">
        <v>37240.54</v>
      </c>
      <c r="F76" s="86">
        <v>100</v>
      </c>
      <c r="G76" s="78">
        <v>135.07142999999999</v>
      </c>
      <c r="H76" s="79">
        <v>0</v>
      </c>
      <c r="I76" s="79">
        <f t="shared" si="1"/>
        <v>1.9761919111945829E-3</v>
      </c>
      <c r="J76" s="79">
        <f>G76/'סכום נכסי הקרן'!$C$41</f>
        <v>4.3411881467285341E-5</v>
      </c>
    </row>
    <row r="77" spans="1:10">
      <c r="A77" s="75" t="s">
        <v>1920</v>
      </c>
      <c r="B77" s="54">
        <v>87342</v>
      </c>
      <c r="C77" s="76" t="s">
        <v>131</v>
      </c>
      <c r="D77" s="85">
        <v>44421</v>
      </c>
      <c r="E77" s="78">
        <v>17462.8</v>
      </c>
      <c r="F77" s="86">
        <v>100</v>
      </c>
      <c r="G77" s="78">
        <v>63.337559999999996</v>
      </c>
      <c r="H77" s="79">
        <v>0</v>
      </c>
      <c r="I77" s="79">
        <f t="shared" si="1"/>
        <v>9.2667393650012857E-4</v>
      </c>
      <c r="J77" s="79">
        <f>G77/'סכום נכסי הקרן'!$C$41</f>
        <v>2.0356656082985672E-5</v>
      </c>
    </row>
    <row r="78" spans="1:10">
      <c r="A78" s="75" t="s">
        <v>1921</v>
      </c>
      <c r="B78" s="54">
        <v>9730</v>
      </c>
      <c r="C78" s="76" t="s">
        <v>134</v>
      </c>
      <c r="D78" s="85">
        <v>45146</v>
      </c>
      <c r="E78" s="78">
        <v>69123.343095999997</v>
      </c>
      <c r="F78" s="86">
        <v>100.5967</v>
      </c>
      <c r="G78" s="78">
        <v>321.31798771000001</v>
      </c>
      <c r="H78" s="79">
        <v>2.9999999999999997E-4</v>
      </c>
      <c r="I78" s="79">
        <f t="shared" si="1"/>
        <v>4.7011126500535487E-3</v>
      </c>
      <c r="J78" s="79">
        <f>G78/'סכום נכסי הקרן'!$C$41</f>
        <v>1.0327142013505868E-4</v>
      </c>
    </row>
    <row r="79" spans="1:10">
      <c r="A79" s="75" t="s">
        <v>1922</v>
      </c>
      <c r="B79" s="54">
        <v>9011</v>
      </c>
      <c r="C79" s="76" t="s">
        <v>134</v>
      </c>
      <c r="D79" s="85">
        <v>44644</v>
      </c>
      <c r="E79" s="78">
        <v>365361.172349</v>
      </c>
      <c r="F79" s="86">
        <v>107.1643</v>
      </c>
      <c r="G79" s="78">
        <v>1809.252134699</v>
      </c>
      <c r="H79" s="79">
        <v>4.0000000000000002E-4</v>
      </c>
      <c r="I79" s="79">
        <f t="shared" si="1"/>
        <v>2.6470656554859126E-2</v>
      </c>
      <c r="J79" s="79">
        <f>G79/'סכום נכסי הקרן'!$C$41</f>
        <v>5.8149261628447969E-4</v>
      </c>
    </row>
    <row r="80" spans="1:10">
      <c r="A80" s="75" t="s">
        <v>1923</v>
      </c>
      <c r="B80" s="54">
        <v>5290</v>
      </c>
      <c r="C80" s="76" t="s">
        <v>131</v>
      </c>
      <c r="D80" s="85">
        <v>42359</v>
      </c>
      <c r="E80" s="78">
        <v>407085.48859700002</v>
      </c>
      <c r="F80" s="86">
        <v>52.264800000000001</v>
      </c>
      <c r="G80" s="78">
        <v>771.68928439100011</v>
      </c>
      <c r="H80" s="79">
        <v>1E-4</v>
      </c>
      <c r="I80" s="79">
        <f t="shared" si="1"/>
        <v>1.1290367783690677E-2</v>
      </c>
      <c r="J80" s="79">
        <f>G80/'סכום נכסי הקרן'!$C$41</f>
        <v>2.4802050103087196E-4</v>
      </c>
    </row>
    <row r="81" spans="1:10">
      <c r="A81" s="75" t="s">
        <v>1924</v>
      </c>
      <c r="B81" s="54">
        <v>8323</v>
      </c>
      <c r="C81" s="76" t="s">
        <v>131</v>
      </c>
      <c r="D81" s="85">
        <v>44406</v>
      </c>
      <c r="E81" s="78">
        <v>463433.19795</v>
      </c>
      <c r="F81" s="86">
        <v>83.801400000000001</v>
      </c>
      <c r="G81" s="78">
        <v>1408.5944437250002</v>
      </c>
      <c r="H81" s="79">
        <v>2.0000000000000001E-4</v>
      </c>
      <c r="I81" s="79">
        <f t="shared" si="1"/>
        <v>2.0608747133594264E-2</v>
      </c>
      <c r="J81" s="79">
        <f>G81/'סכום נכסי הקרן'!$C$41</f>
        <v>4.5272146024119569E-4</v>
      </c>
    </row>
    <row r="82" spans="1:10">
      <c r="A82" s="75" t="s">
        <v>1925</v>
      </c>
      <c r="B82" s="54">
        <v>60832</v>
      </c>
      <c r="C82" s="76" t="s">
        <v>131</v>
      </c>
      <c r="D82" s="85">
        <v>42555</v>
      </c>
      <c r="E82" s="78">
        <v>1166</v>
      </c>
      <c r="F82" s="86">
        <v>100</v>
      </c>
      <c r="G82" s="78">
        <v>4.2290799999999997</v>
      </c>
      <c r="H82" s="79">
        <v>1E-4</v>
      </c>
      <c r="I82" s="79">
        <f t="shared" si="1"/>
        <v>6.1874474030479919E-5</v>
      </c>
      <c r="J82" s="79">
        <f>G82/'סכום נכסי הקרן'!$C$41</f>
        <v>1.3592239282257328E-6</v>
      </c>
    </row>
    <row r="83" spans="1:10">
      <c r="A83" s="75" t="s">
        <v>1926</v>
      </c>
      <c r="B83" s="54">
        <v>9697</v>
      </c>
      <c r="C83" s="76" t="s">
        <v>131</v>
      </c>
      <c r="D83" s="85">
        <v>45014</v>
      </c>
      <c r="E83" s="78">
        <v>21445.916033000001</v>
      </c>
      <c r="F83" s="86">
        <v>104.8687</v>
      </c>
      <c r="G83" s="78">
        <v>81.571423328999998</v>
      </c>
      <c r="H83" s="79">
        <v>1E-4</v>
      </c>
      <c r="I83" s="79">
        <f t="shared" si="1"/>
        <v>1.1934484366338527E-3</v>
      </c>
      <c r="J83" s="79">
        <f>G83/'סכום נכסי הקרן'!$C$41</f>
        <v>2.6217009479179292E-5</v>
      </c>
    </row>
    <row r="84" spans="1:10">
      <c r="A84" s="75" t="s">
        <v>1927</v>
      </c>
      <c r="B84" s="54">
        <v>9704</v>
      </c>
      <c r="C84" s="76" t="s">
        <v>131</v>
      </c>
      <c r="D84" s="85">
        <v>44760</v>
      </c>
      <c r="E84" s="78">
        <v>151016.096319</v>
      </c>
      <c r="F84" s="86">
        <v>99.445899999999995</v>
      </c>
      <c r="G84" s="78">
        <v>544.70037970199996</v>
      </c>
      <c r="H84" s="79">
        <v>1E-4</v>
      </c>
      <c r="I84" s="79">
        <f t="shared" si="1"/>
        <v>7.969357282970279E-3</v>
      </c>
      <c r="J84" s="79">
        <f>G84/'סכום נכסי הקרן'!$C$41</f>
        <v>1.7506639500898554E-4</v>
      </c>
    </row>
    <row r="85" spans="1:10">
      <c r="A85" s="75" t="s">
        <v>1928</v>
      </c>
      <c r="B85" s="54">
        <v>9649</v>
      </c>
      <c r="C85" s="76" t="s">
        <v>133</v>
      </c>
      <c r="D85" s="85">
        <v>44743</v>
      </c>
      <c r="E85" s="78">
        <v>38839.133915999999</v>
      </c>
      <c r="F85" s="86">
        <v>108.01560000000001</v>
      </c>
      <c r="G85" s="78">
        <v>168.29594122700004</v>
      </c>
      <c r="H85" s="79">
        <v>0</v>
      </c>
      <c r="I85" s="79">
        <f t="shared" si="1"/>
        <v>2.4622903432626455E-3</v>
      </c>
      <c r="J85" s="79">
        <f>G85/'סכום נכסי הקרן'!$C$41</f>
        <v>5.4090220648228467E-5</v>
      </c>
    </row>
    <row r="86" spans="1:10">
      <c r="A86" s="75" t="s">
        <v>1929</v>
      </c>
      <c r="B86" s="54">
        <v>9648</v>
      </c>
      <c r="C86" s="76" t="s">
        <v>133</v>
      </c>
      <c r="D86" s="85">
        <v>44743</v>
      </c>
      <c r="E86" s="78">
        <v>49728.245504999999</v>
      </c>
      <c r="F86" s="86">
        <v>105.0476</v>
      </c>
      <c r="G86" s="78">
        <v>209.55927819499999</v>
      </c>
      <c r="H86" s="79">
        <v>2.9999999999999997E-4</v>
      </c>
      <c r="I86" s="79">
        <f t="shared" si="1"/>
        <v>3.0660025623829874E-3</v>
      </c>
      <c r="J86" s="79">
        <f>G86/'סכום נכסי הקרן'!$C$41</f>
        <v>6.7352233891143474E-5</v>
      </c>
    </row>
    <row r="87" spans="1:10">
      <c r="A87" s="75" t="s">
        <v>1930</v>
      </c>
      <c r="B87" s="54">
        <v>9317</v>
      </c>
      <c r="C87" s="76" t="s">
        <v>133</v>
      </c>
      <c r="D87" s="85">
        <v>44545</v>
      </c>
      <c r="E87" s="78">
        <v>372982.17325400002</v>
      </c>
      <c r="F87" s="86">
        <v>106.4143</v>
      </c>
      <c r="G87" s="78">
        <v>1592.2295887299999</v>
      </c>
      <c r="H87" s="79">
        <v>1E-4</v>
      </c>
      <c r="I87" s="79">
        <f t="shared" si="1"/>
        <v>2.3295461031343959E-2</v>
      </c>
      <c r="J87" s="79">
        <f>G87/'סכום נכסי הקרן'!$C$41</f>
        <v>5.1174169233753758E-4</v>
      </c>
    </row>
    <row r="88" spans="1:10">
      <c r="A88" s="75" t="s">
        <v>1931</v>
      </c>
      <c r="B88" s="54">
        <v>60833</v>
      </c>
      <c r="C88" s="76" t="s">
        <v>131</v>
      </c>
      <c r="D88" s="85">
        <v>42555</v>
      </c>
      <c r="E88" s="78">
        <v>90306.32</v>
      </c>
      <c r="F88" s="86">
        <v>100</v>
      </c>
      <c r="G88" s="78">
        <v>327.54103000000003</v>
      </c>
      <c r="H88" s="79">
        <v>0</v>
      </c>
      <c r="I88" s="79">
        <f t="shared" si="1"/>
        <v>4.7921602227084014E-3</v>
      </c>
      <c r="J88" s="79">
        <f>G88/'סכום נכסי הקרן'!$C$41</f>
        <v>1.0527150241936843E-4</v>
      </c>
    </row>
    <row r="89" spans="1:10">
      <c r="A89" s="75" t="s">
        <v>1932</v>
      </c>
      <c r="B89" s="54">
        <v>60834</v>
      </c>
      <c r="C89" s="76" t="s">
        <v>131</v>
      </c>
      <c r="D89" s="85">
        <v>42555</v>
      </c>
      <c r="E89" s="78">
        <v>9347.75</v>
      </c>
      <c r="F89" s="86">
        <v>100</v>
      </c>
      <c r="G89" s="78">
        <v>33.904290000000003</v>
      </c>
      <c r="H89" s="79">
        <v>0</v>
      </c>
      <c r="I89" s="79">
        <f t="shared" si="1"/>
        <v>4.9604408314027175E-4</v>
      </c>
      <c r="J89" s="79">
        <f>G89/'סכום נכסי הקרן'!$C$41</f>
        <v>1.0896819695419438E-5</v>
      </c>
    </row>
    <row r="90" spans="1:10">
      <c r="A90" s="75" t="s">
        <v>1933</v>
      </c>
      <c r="B90" s="54">
        <v>87957</v>
      </c>
      <c r="C90" s="76" t="s">
        <v>133</v>
      </c>
      <c r="D90" s="85">
        <v>44895</v>
      </c>
      <c r="E90" s="78">
        <v>39370.97</v>
      </c>
      <c r="F90" s="86">
        <v>100</v>
      </c>
      <c r="G90" s="78">
        <v>157.94057000000001</v>
      </c>
      <c r="H90" s="79">
        <v>1E-4</v>
      </c>
      <c r="I90" s="79">
        <f t="shared" si="1"/>
        <v>2.3107838340310888E-3</v>
      </c>
      <c r="J90" s="79">
        <f>G90/'סכום נכסי הקרן'!$C$41</f>
        <v>5.0762010172806221E-5</v>
      </c>
    </row>
    <row r="91" spans="1:10">
      <c r="A91" s="75" t="s">
        <v>1934</v>
      </c>
      <c r="B91" s="54">
        <v>87958</v>
      </c>
      <c r="C91" s="76" t="s">
        <v>133</v>
      </c>
      <c r="D91" s="85">
        <v>44895</v>
      </c>
      <c r="E91" s="78">
        <v>52939.22</v>
      </c>
      <c r="F91" s="86">
        <v>100</v>
      </c>
      <c r="G91" s="78">
        <v>212.37098</v>
      </c>
      <c r="H91" s="79">
        <v>1E-4</v>
      </c>
      <c r="I91" s="79">
        <f t="shared" si="1"/>
        <v>3.1071397766979036E-3</v>
      </c>
      <c r="J91" s="79">
        <f>G91/'סכום נכסי הקרן'!$C$41</f>
        <v>6.8255913266419306E-5</v>
      </c>
    </row>
    <row r="92" spans="1:10">
      <c r="A92" s="75" t="s">
        <v>1935</v>
      </c>
      <c r="B92" s="54">
        <v>87959</v>
      </c>
      <c r="C92" s="76" t="s">
        <v>133</v>
      </c>
      <c r="D92" s="85">
        <v>44895</v>
      </c>
      <c r="E92" s="78">
        <v>22434.7</v>
      </c>
      <c r="F92" s="86">
        <v>100</v>
      </c>
      <c r="G92" s="78">
        <v>89.999030000000005</v>
      </c>
      <c r="H92" s="79">
        <v>1E-4</v>
      </c>
      <c r="I92" s="79">
        <f t="shared" si="1"/>
        <v>1.3167503675748351E-3</v>
      </c>
      <c r="J92" s="79">
        <f>G92/'סכום נכסי הקרן'!$C$41</f>
        <v>2.8925637512911929E-5</v>
      </c>
    </row>
    <row r="93" spans="1:10">
      <c r="A93" s="75" t="s">
        <v>1936</v>
      </c>
      <c r="B93" s="54">
        <v>9600</v>
      </c>
      <c r="C93" s="76" t="s">
        <v>131</v>
      </c>
      <c r="D93" s="85">
        <v>44967</v>
      </c>
      <c r="E93" s="78">
        <v>194645.81534599996</v>
      </c>
      <c r="F93" s="86">
        <v>98.753500000000003</v>
      </c>
      <c r="G93" s="78">
        <v>697.18032701799984</v>
      </c>
      <c r="H93" s="79">
        <v>8.0000000000000004E-4</v>
      </c>
      <c r="I93" s="79">
        <f t="shared" si="1"/>
        <v>1.0200248290085959E-2</v>
      </c>
      <c r="J93" s="79">
        <f>G93/'סכום נכסי הקרן'!$C$41</f>
        <v>2.2407336412910296E-4</v>
      </c>
    </row>
    <row r="94" spans="1:10">
      <c r="A94" s="75" t="s">
        <v>1937</v>
      </c>
      <c r="B94" s="54">
        <v>9534</v>
      </c>
      <c r="C94" s="76" t="s">
        <v>133</v>
      </c>
      <c r="D94" s="85">
        <v>45007</v>
      </c>
      <c r="E94" s="78">
        <v>77402.539787999995</v>
      </c>
      <c r="F94" s="86">
        <v>100.85209999999999</v>
      </c>
      <c r="G94" s="78">
        <v>313.153867467</v>
      </c>
      <c r="H94" s="79">
        <v>8.0000000000000004E-4</v>
      </c>
      <c r="I94" s="79">
        <f t="shared" si="1"/>
        <v>4.5816657145599619E-3</v>
      </c>
      <c r="J94" s="79">
        <f>G94/'סכום נכסי הקרן'!$C$41</f>
        <v>1.006474764907678E-4</v>
      </c>
    </row>
    <row r="95" spans="1:10">
      <c r="A95" s="75" t="s">
        <v>1938</v>
      </c>
      <c r="B95" s="54">
        <v>62171</v>
      </c>
      <c r="C95" s="76" t="s">
        <v>131</v>
      </c>
      <c r="D95" s="85">
        <v>42549</v>
      </c>
      <c r="E95" s="78">
        <v>12571.7</v>
      </c>
      <c r="F95" s="86">
        <v>100</v>
      </c>
      <c r="G95" s="78">
        <v>45.597569999999997</v>
      </c>
      <c r="H95" s="79">
        <v>0</v>
      </c>
      <c r="I95" s="79">
        <f t="shared" si="1"/>
        <v>6.67125157438022E-4</v>
      </c>
      <c r="J95" s="79">
        <f>G95/'סכום נכסי הקרן'!$C$41</f>
        <v>1.4655033296354722E-5</v>
      </c>
    </row>
    <row r="96" spans="1:10">
      <c r="A96" s="75" t="s">
        <v>1939</v>
      </c>
      <c r="B96" s="54">
        <v>62172</v>
      </c>
      <c r="C96" s="76" t="s">
        <v>131</v>
      </c>
      <c r="D96" s="85">
        <v>42549</v>
      </c>
      <c r="E96" s="78">
        <v>35064.629999999997</v>
      </c>
      <c r="F96" s="86">
        <v>100</v>
      </c>
      <c r="G96" s="78">
        <v>127.17943</v>
      </c>
      <c r="H96" s="79">
        <v>0</v>
      </c>
      <c r="I96" s="79">
        <f t="shared" si="1"/>
        <v>1.8607262900551039E-3</v>
      </c>
      <c r="J96" s="79">
        <f>G96/'סכום נכסי הקרן'!$C$41</f>
        <v>4.0875397115710654E-5</v>
      </c>
    </row>
    <row r="97" spans="1:10">
      <c r="A97" s="75" t="s">
        <v>1940</v>
      </c>
      <c r="B97" s="54">
        <v>62173</v>
      </c>
      <c r="C97" s="76" t="s">
        <v>131</v>
      </c>
      <c r="D97" s="85">
        <v>42549</v>
      </c>
      <c r="E97" s="78">
        <v>88651.43</v>
      </c>
      <c r="F97" s="86">
        <v>100</v>
      </c>
      <c r="G97" s="78">
        <v>321.53874999999999</v>
      </c>
      <c r="H97" s="79">
        <v>1E-4</v>
      </c>
      <c r="I97" s="79">
        <f t="shared" si="1"/>
        <v>4.7043425607148541E-3</v>
      </c>
      <c r="J97" s="79">
        <f>G97/'סכום נכסי הקרן'!$C$41</f>
        <v>1.0334237301062922E-4</v>
      </c>
    </row>
    <row r="98" spans="1:10">
      <c r="A98" s="75" t="s">
        <v>1941</v>
      </c>
      <c r="B98" s="54">
        <v>87956</v>
      </c>
      <c r="C98" s="76" t="s">
        <v>133</v>
      </c>
      <c r="D98" s="85">
        <v>44837</v>
      </c>
      <c r="E98" s="78">
        <v>27181.19</v>
      </c>
      <c r="F98" s="86">
        <v>100</v>
      </c>
      <c r="G98" s="78">
        <v>109.04005000000001</v>
      </c>
      <c r="H98" s="79">
        <v>0</v>
      </c>
      <c r="I98" s="79">
        <f t="shared" si="1"/>
        <v>1.5953341488000304E-3</v>
      </c>
      <c r="J98" s="79">
        <f>G98/'סכום נכסי הקרן'!$C$41</f>
        <v>3.5045410608200917E-5</v>
      </c>
    </row>
    <row r="99" spans="1:10">
      <c r="A99" s="75" t="s">
        <v>1942</v>
      </c>
      <c r="B99" s="54">
        <v>9157</v>
      </c>
      <c r="C99" s="76" t="s">
        <v>133</v>
      </c>
      <c r="D99" s="85">
        <v>44763</v>
      </c>
      <c r="E99" s="78">
        <v>246987.99316799999</v>
      </c>
      <c r="F99" s="86">
        <v>98.095699999999994</v>
      </c>
      <c r="G99" s="78">
        <v>971.94890440100005</v>
      </c>
      <c r="H99" s="79">
        <v>1E-4</v>
      </c>
      <c r="I99" s="79">
        <f t="shared" si="1"/>
        <v>1.4220309675937341E-2</v>
      </c>
      <c r="J99" s="79">
        <f>G99/'סכום נכסי הקרן'!$C$41</f>
        <v>3.1238383002322599E-4</v>
      </c>
    </row>
    <row r="100" spans="1:10">
      <c r="A100" s="75" t="s">
        <v>1943</v>
      </c>
      <c r="B100" s="54">
        <v>62174</v>
      </c>
      <c r="C100" s="76" t="s">
        <v>131</v>
      </c>
      <c r="D100" s="85">
        <v>42549</v>
      </c>
      <c r="E100" s="78">
        <v>24601.24</v>
      </c>
      <c r="F100" s="86">
        <v>100</v>
      </c>
      <c r="G100" s="78">
        <v>89.228679999999997</v>
      </c>
      <c r="H100" s="79">
        <v>0</v>
      </c>
      <c r="I100" s="79">
        <f t="shared" si="1"/>
        <v>1.3054795944824886E-3</v>
      </c>
      <c r="J100" s="79">
        <f>G100/'סכום נכסי הקרן'!$C$41</f>
        <v>2.8678047457129418E-5</v>
      </c>
    </row>
    <row r="101" spans="1:10">
      <c r="A101" s="75" t="s">
        <v>1944</v>
      </c>
      <c r="B101" s="54">
        <v>60837</v>
      </c>
      <c r="C101" s="76" t="s">
        <v>131</v>
      </c>
      <c r="D101" s="85">
        <v>42555</v>
      </c>
      <c r="E101" s="78">
        <v>10760.49</v>
      </c>
      <c r="F101" s="86">
        <v>100</v>
      </c>
      <c r="G101" s="78">
        <v>39.028289999999998</v>
      </c>
      <c r="H101" s="79">
        <v>0</v>
      </c>
      <c r="I101" s="79">
        <f t="shared" si="1"/>
        <v>5.7101187872044012E-4</v>
      </c>
      <c r="J101" s="79">
        <f>G101/'סכום נכסי הקרן'!$C$41</f>
        <v>1.2543670407212227E-5</v>
      </c>
    </row>
    <row r="102" spans="1:10">
      <c r="A102" s="75" t="s">
        <v>1945</v>
      </c>
      <c r="B102" s="54">
        <v>87344</v>
      </c>
      <c r="C102" s="76" t="s">
        <v>131</v>
      </c>
      <c r="D102" s="85">
        <v>44421</v>
      </c>
      <c r="E102" s="78">
        <v>21053.25</v>
      </c>
      <c r="F102" s="86">
        <v>100</v>
      </c>
      <c r="G102" s="78">
        <v>76.360129999999998</v>
      </c>
      <c r="H102" s="79">
        <v>2.0000000000000001E-4</v>
      </c>
      <c r="I102" s="79">
        <f t="shared" si="1"/>
        <v>1.11720347703261E-3</v>
      </c>
      <c r="J102" s="79">
        <f>G102/'סכום נכסי הקרן'!$C$41</f>
        <v>2.4542102740649887E-5</v>
      </c>
    </row>
    <row r="103" spans="1:10">
      <c r="A103" s="75" t="s">
        <v>1946</v>
      </c>
      <c r="B103" s="54">
        <v>62175</v>
      </c>
      <c r="C103" s="76" t="s">
        <v>131</v>
      </c>
      <c r="D103" s="85">
        <v>42549</v>
      </c>
      <c r="E103" s="78">
        <v>75057.850000000006</v>
      </c>
      <c r="F103" s="86">
        <v>100</v>
      </c>
      <c r="G103" s="78">
        <v>272.23484000000002</v>
      </c>
      <c r="H103" s="79">
        <v>0</v>
      </c>
      <c r="I103" s="79">
        <f t="shared" si="1"/>
        <v>3.9829909904215239E-3</v>
      </c>
      <c r="J103" s="79">
        <f>G103/'סכום נכסי הקרן'!$C$41</f>
        <v>8.7496124127399782E-5</v>
      </c>
    </row>
    <row r="104" spans="1:10">
      <c r="A104" s="75" t="s">
        <v>1947</v>
      </c>
      <c r="B104" s="54">
        <v>87346</v>
      </c>
      <c r="C104" s="76" t="s">
        <v>131</v>
      </c>
      <c r="D104" s="85">
        <v>44421</v>
      </c>
      <c r="E104" s="78">
        <v>28946.13</v>
      </c>
      <c r="F104" s="86">
        <v>100</v>
      </c>
      <c r="G104" s="78">
        <v>104.98761999999999</v>
      </c>
      <c r="H104" s="79">
        <v>2.9999999999999997E-4</v>
      </c>
      <c r="I104" s="79">
        <f t="shared" si="1"/>
        <v>1.5360441909852483E-3</v>
      </c>
      <c r="J104" s="79">
        <f>G104/'סכום נכסי הקרן'!$C$41</f>
        <v>3.3742961890404177E-5</v>
      </c>
    </row>
    <row r="105" spans="1:10">
      <c r="A105" s="75" t="s">
        <v>1948</v>
      </c>
      <c r="B105" s="54">
        <v>62176</v>
      </c>
      <c r="C105" s="76" t="s">
        <v>131</v>
      </c>
      <c r="D105" s="85">
        <v>42549</v>
      </c>
      <c r="E105" s="78">
        <v>21915.53</v>
      </c>
      <c r="F105" s="86">
        <v>100</v>
      </c>
      <c r="G105" s="78">
        <v>79.487619999999993</v>
      </c>
      <c r="H105" s="79">
        <v>0</v>
      </c>
      <c r="I105" s="79">
        <f t="shared" si="1"/>
        <v>1.1629608991635665E-3</v>
      </c>
      <c r="J105" s="79">
        <f>G105/'סכום נכסי הקרן'!$C$41</f>
        <v>2.5547276263800713E-5</v>
      </c>
    </row>
    <row r="106" spans="1:10">
      <c r="A106" s="75" t="s">
        <v>1949</v>
      </c>
      <c r="B106" s="54">
        <v>9457</v>
      </c>
      <c r="C106" s="76" t="s">
        <v>131</v>
      </c>
      <c r="D106" s="85">
        <v>44893</v>
      </c>
      <c r="E106" s="78">
        <v>2327.1423629999999</v>
      </c>
      <c r="F106" s="86">
        <v>82.376199999999997</v>
      </c>
      <c r="G106" s="78">
        <v>6.9530005259999994</v>
      </c>
      <c r="H106" s="79">
        <v>1.1000000000000001E-3</v>
      </c>
      <c r="I106" s="79">
        <f t="shared" si="1"/>
        <v>1.0172738526580253E-4</v>
      </c>
      <c r="J106" s="79">
        <f>G106/'סכום נכסי הקרן'!$C$41</f>
        <v>2.2346904499099818E-6</v>
      </c>
    </row>
    <row r="107" spans="1:10">
      <c r="A107" s="75" t="s">
        <v>1950</v>
      </c>
      <c r="B107" s="54">
        <v>87955</v>
      </c>
      <c r="C107" s="76" t="s">
        <v>133</v>
      </c>
      <c r="D107" s="85">
        <v>44827</v>
      </c>
      <c r="E107" s="78">
        <v>52432.18</v>
      </c>
      <c r="F107" s="86">
        <v>100</v>
      </c>
      <c r="G107" s="78">
        <v>210.33695</v>
      </c>
      <c r="H107" s="79">
        <v>1E-4</v>
      </c>
      <c r="I107" s="79">
        <f t="shared" si="1"/>
        <v>3.0773804587346074E-3</v>
      </c>
      <c r="J107" s="79">
        <f>G107/'סכום נכסי הקרן'!$C$41</f>
        <v>6.7602177170925955E-5</v>
      </c>
    </row>
    <row r="108" spans="1:10">
      <c r="A108" s="75" t="s">
        <v>1951</v>
      </c>
      <c r="B108" s="54">
        <v>8410</v>
      </c>
      <c r="C108" s="76" t="s">
        <v>133</v>
      </c>
      <c r="D108" s="85">
        <v>44651</v>
      </c>
      <c r="E108" s="78">
        <v>97076.781914000007</v>
      </c>
      <c r="F108" s="86">
        <v>119.0085</v>
      </c>
      <c r="G108" s="78">
        <v>463.45863161600005</v>
      </c>
      <c r="H108" s="79">
        <v>2.9999999999999997E-4</v>
      </c>
      <c r="I108" s="79">
        <f t="shared" si="1"/>
        <v>6.7807322316262532E-3</v>
      </c>
      <c r="J108" s="79">
        <f>G108/'סכום נכסי הקרן'!$C$41</f>
        <v>1.4895534296708088E-4</v>
      </c>
    </row>
    <row r="109" spans="1:10">
      <c r="A109" s="75" t="s">
        <v>1952</v>
      </c>
      <c r="B109" s="54">
        <v>7001</v>
      </c>
      <c r="C109" s="76" t="s">
        <v>133</v>
      </c>
      <c r="D109" s="85">
        <v>43602</v>
      </c>
      <c r="E109" s="78">
        <v>171184.23350900001</v>
      </c>
      <c r="F109" s="86">
        <v>63.311199999999999</v>
      </c>
      <c r="G109" s="78">
        <v>434.77236396600006</v>
      </c>
      <c r="H109" s="79">
        <v>2.9999999999999997E-4</v>
      </c>
      <c r="I109" s="79">
        <f t="shared" si="1"/>
        <v>6.3610315584913587E-3</v>
      </c>
      <c r="J109" s="79">
        <f>G109/'סכום נכסי הקרן'!$C$41</f>
        <v>1.3973559271374735E-4</v>
      </c>
    </row>
    <row r="110" spans="1:10">
      <c r="A110" s="75" t="s">
        <v>1953</v>
      </c>
      <c r="B110" s="54">
        <v>8319</v>
      </c>
      <c r="C110" s="76" t="s">
        <v>133</v>
      </c>
      <c r="D110" s="85">
        <v>44377</v>
      </c>
      <c r="E110" s="78">
        <v>119833.789563</v>
      </c>
      <c r="F110" s="86">
        <v>94.475399999999993</v>
      </c>
      <c r="G110" s="78">
        <v>454.16708392499999</v>
      </c>
      <c r="H110" s="79">
        <v>1E-4</v>
      </c>
      <c r="I110" s="79">
        <f t="shared" si="1"/>
        <v>6.6447902238350202E-3</v>
      </c>
      <c r="J110" s="79">
        <f>G110/'סכום נכסי הקרן'!$C$41</f>
        <v>1.4596904477649149E-4</v>
      </c>
    </row>
    <row r="111" spans="1:10">
      <c r="A111" s="75" t="s">
        <v>1954</v>
      </c>
      <c r="B111" s="54">
        <v>8411</v>
      </c>
      <c r="C111" s="76" t="s">
        <v>133</v>
      </c>
      <c r="D111" s="85">
        <v>44651</v>
      </c>
      <c r="E111" s="78">
        <v>131053.650051</v>
      </c>
      <c r="F111" s="86">
        <v>103.7527</v>
      </c>
      <c r="G111" s="78">
        <v>545.46407336000004</v>
      </c>
      <c r="H111" s="79">
        <v>2.9999999999999997E-4</v>
      </c>
      <c r="I111" s="79">
        <f t="shared" si="1"/>
        <v>7.9805306690043966E-3</v>
      </c>
      <c r="J111" s="79">
        <f>G111/'סכום נכסי הקרן'!$C$41</f>
        <v>1.7531184572020122E-4</v>
      </c>
    </row>
    <row r="112" spans="1:10">
      <c r="A112" s="75" t="s">
        <v>1955</v>
      </c>
      <c r="B112" s="54">
        <v>9384</v>
      </c>
      <c r="C112" s="76" t="s">
        <v>133</v>
      </c>
      <c r="D112" s="85">
        <v>44910</v>
      </c>
      <c r="E112" s="78">
        <v>19758.261613999999</v>
      </c>
      <c r="F112" s="86">
        <v>101.1901</v>
      </c>
      <c r="G112" s="78">
        <v>80.205542404000013</v>
      </c>
      <c r="H112" s="79">
        <v>1E-4</v>
      </c>
      <c r="I112" s="79">
        <f t="shared" si="1"/>
        <v>1.1734646189187376E-3</v>
      </c>
      <c r="J112" s="79">
        <f>G112/'סכום נכסי הקרן'!$C$41</f>
        <v>2.5778016119780305E-5</v>
      </c>
    </row>
    <row r="113" spans="1:10">
      <c r="A113" s="75" t="s">
        <v>1956</v>
      </c>
      <c r="B113" s="54">
        <v>5303</v>
      </c>
      <c r="C113" s="76" t="s">
        <v>133</v>
      </c>
      <c r="D113" s="85">
        <v>42788</v>
      </c>
      <c r="E113" s="78">
        <v>354444.78234499996</v>
      </c>
      <c r="F113" s="86">
        <v>53.851300000000002</v>
      </c>
      <c r="G113" s="78">
        <v>765.70662060000006</v>
      </c>
      <c r="H113" s="79">
        <v>4.0000000000000002E-4</v>
      </c>
      <c r="I113" s="79">
        <f t="shared" si="1"/>
        <v>1.1202837120906023E-2</v>
      </c>
      <c r="J113" s="79">
        <f>G113/'סכום נכסי הקרן'!$C$41</f>
        <v>2.4609767626064842E-4</v>
      </c>
    </row>
    <row r="114" spans="1:10">
      <c r="A114" s="75" t="s">
        <v>1957</v>
      </c>
      <c r="B114" s="54">
        <v>7011</v>
      </c>
      <c r="C114" s="76" t="s">
        <v>133</v>
      </c>
      <c r="D114" s="85">
        <v>43651</v>
      </c>
      <c r="E114" s="78">
        <v>572891.23355700006</v>
      </c>
      <c r="F114" s="86">
        <v>92.157700000000006</v>
      </c>
      <c r="G114" s="78">
        <v>2117.9779122539999</v>
      </c>
      <c r="H114" s="79">
        <v>5.0000000000000001E-4</v>
      </c>
      <c r="I114" s="79">
        <f t="shared" si="1"/>
        <v>3.0987536137620994E-2</v>
      </c>
      <c r="J114" s="79">
        <f>G114/'סכום נכסי הקרן'!$C$41</f>
        <v>6.807169071734794E-4</v>
      </c>
    </row>
    <row r="115" spans="1:10">
      <c r="A115" s="75" t="s">
        <v>1958</v>
      </c>
      <c r="B115" s="54">
        <v>62177</v>
      </c>
      <c r="C115" s="76" t="s">
        <v>131</v>
      </c>
      <c r="D115" s="85">
        <v>42549</v>
      </c>
      <c r="E115" s="78">
        <v>56328.800000000003</v>
      </c>
      <c r="F115" s="86">
        <v>100</v>
      </c>
      <c r="G115" s="78">
        <v>204.30454999999998</v>
      </c>
      <c r="H115" s="79">
        <v>0</v>
      </c>
      <c r="I115" s="79">
        <f t="shared" si="1"/>
        <v>2.9891221195351911E-3</v>
      </c>
      <c r="J115" s="79">
        <f>G115/'סכום נכסי הקרן'!$C$41</f>
        <v>6.5663367211164279E-5</v>
      </c>
    </row>
    <row r="116" spans="1:10">
      <c r="A116" s="75" t="s">
        <v>1959</v>
      </c>
      <c r="B116" s="54">
        <v>8502</v>
      </c>
      <c r="C116" s="76" t="s">
        <v>131</v>
      </c>
      <c r="D116" s="85">
        <v>44621</v>
      </c>
      <c r="E116" s="78">
        <v>252681.89694899999</v>
      </c>
      <c r="F116" s="86">
        <v>102.521</v>
      </c>
      <c r="G116" s="78">
        <v>939.58163154299996</v>
      </c>
      <c r="H116" s="79">
        <v>2.0000000000000001E-4</v>
      </c>
      <c r="I116" s="79">
        <f t="shared" si="1"/>
        <v>1.374675325612741E-2</v>
      </c>
      <c r="J116" s="79">
        <f>G116/'סכום נכסי הקרן'!$C$41</f>
        <v>3.019810067708862E-4</v>
      </c>
    </row>
    <row r="117" spans="1:10">
      <c r="A117" s="75" t="s">
        <v>1960</v>
      </c>
      <c r="B117" s="54">
        <v>7017</v>
      </c>
      <c r="C117" s="76" t="s">
        <v>132</v>
      </c>
      <c r="D117" s="85">
        <v>43709</v>
      </c>
      <c r="E117" s="78">
        <v>959364.18630600011</v>
      </c>
      <c r="F117" s="86">
        <v>95.538200000000003</v>
      </c>
      <c r="G117" s="78">
        <v>916.55927491099987</v>
      </c>
      <c r="H117" s="79">
        <v>5.0000000000000001E-4</v>
      </c>
      <c r="I117" s="79">
        <f t="shared" si="1"/>
        <v>1.3409919664058417E-2</v>
      </c>
      <c r="J117" s="79">
        <f>G117/'סכום נכסי הקרן'!$C$41</f>
        <v>2.9458163432620303E-4</v>
      </c>
    </row>
    <row r="118" spans="1:10">
      <c r="A118" s="75" t="s">
        <v>1961</v>
      </c>
      <c r="B118" s="54">
        <v>9536</v>
      </c>
      <c r="C118" s="76" t="s">
        <v>132</v>
      </c>
      <c r="D118" s="85">
        <v>45015</v>
      </c>
      <c r="E118" s="78">
        <v>381711.30145500007</v>
      </c>
      <c r="F118" s="86">
        <v>106.45387700000001</v>
      </c>
      <c r="G118" s="78">
        <v>406.34656708099993</v>
      </c>
      <c r="H118" s="79">
        <v>5.9999999999999995E-4</v>
      </c>
      <c r="I118" s="79">
        <f t="shared" si="1"/>
        <v>5.945141759490952E-3</v>
      </c>
      <c r="J118" s="79">
        <f>G118/'סכום נכסי הקרן'!$C$41</f>
        <v>1.3059955761746716E-4</v>
      </c>
    </row>
    <row r="119" spans="1:10">
      <c r="A119" s="75" t="s">
        <v>1962</v>
      </c>
      <c r="B119" s="54">
        <v>6885</v>
      </c>
      <c r="C119" s="76" t="s">
        <v>133</v>
      </c>
      <c r="D119" s="85">
        <v>43602</v>
      </c>
      <c r="E119" s="78">
        <v>253045.10583399999</v>
      </c>
      <c r="F119" s="86">
        <v>92.204800000000006</v>
      </c>
      <c r="G119" s="78">
        <v>935.98544387800018</v>
      </c>
      <c r="H119" s="79">
        <v>2.9999999999999997E-4</v>
      </c>
      <c r="I119" s="79">
        <f t="shared" si="1"/>
        <v>1.3694138450948325E-2</v>
      </c>
      <c r="J119" s="79">
        <f>G119/'סכום נכסי הקרן'!$C$41</f>
        <v>3.0082519408239182E-4</v>
      </c>
    </row>
    <row r="120" spans="1:10">
      <c r="A120" s="75" t="s">
        <v>1963</v>
      </c>
      <c r="B120" s="54">
        <v>60838</v>
      </c>
      <c r="C120" s="76" t="s">
        <v>131</v>
      </c>
      <c r="D120" s="85">
        <v>42555</v>
      </c>
      <c r="E120" s="78">
        <v>12437.59</v>
      </c>
      <c r="F120" s="86">
        <v>100</v>
      </c>
      <c r="G120" s="78">
        <v>45.111150000000002</v>
      </c>
      <c r="H120" s="79">
        <v>0</v>
      </c>
      <c r="I120" s="79">
        <f t="shared" si="1"/>
        <v>6.6000848391614361E-4</v>
      </c>
      <c r="J120" s="79">
        <f>G120/'סכום נכסי הקרן'!$C$41</f>
        <v>1.4498698182531489E-5</v>
      </c>
    </row>
    <row r="121" spans="1:10">
      <c r="A121" s="75" t="s">
        <v>1964</v>
      </c>
      <c r="B121" s="54">
        <v>87345</v>
      </c>
      <c r="C121" s="76" t="s">
        <v>131</v>
      </c>
      <c r="D121" s="85">
        <v>44421</v>
      </c>
      <c r="E121" s="78">
        <v>19901.599999999999</v>
      </c>
      <c r="F121" s="86">
        <v>100</v>
      </c>
      <c r="G121" s="78">
        <v>72.18310000000001</v>
      </c>
      <c r="H121" s="79">
        <v>1E-4</v>
      </c>
      <c r="I121" s="79">
        <f t="shared" si="1"/>
        <v>1.0560905318389663E-3</v>
      </c>
      <c r="J121" s="79">
        <f>G121/'סכום נכסי הקרן'!$C$41</f>
        <v>2.3199607653085519E-5</v>
      </c>
    </row>
    <row r="122" spans="1:10">
      <c r="A122" s="75" t="s">
        <v>1965</v>
      </c>
      <c r="B122" s="54">
        <v>7077</v>
      </c>
      <c r="C122" s="76" t="s">
        <v>131</v>
      </c>
      <c r="D122" s="85">
        <v>44012</v>
      </c>
      <c r="E122" s="78">
        <v>710322.91911999998</v>
      </c>
      <c r="F122" s="86">
        <v>117.1358</v>
      </c>
      <c r="G122" s="78">
        <v>3017.8179074610002</v>
      </c>
      <c r="H122" s="79">
        <v>2.9999999999999997E-4</v>
      </c>
      <c r="I122" s="79">
        <f t="shared" si="1"/>
        <v>4.4152840746430173E-2</v>
      </c>
      <c r="J122" s="79">
        <f>G122/'סכום נכסי הקרן'!$C$41</f>
        <v>9.699249744268498E-4</v>
      </c>
    </row>
    <row r="123" spans="1:10">
      <c r="A123" s="75" t="s">
        <v>1966</v>
      </c>
      <c r="B123" s="54">
        <v>9172</v>
      </c>
      <c r="C123" s="76" t="s">
        <v>133</v>
      </c>
      <c r="D123" s="85">
        <v>44743</v>
      </c>
      <c r="E123" s="78">
        <v>19388.939958999999</v>
      </c>
      <c r="F123" s="86">
        <v>89.972800000000007</v>
      </c>
      <c r="G123" s="78">
        <v>69.981448197000006</v>
      </c>
      <c r="H123" s="79">
        <v>2.9999999999999997E-4</v>
      </c>
      <c r="I123" s="79">
        <f t="shared" si="1"/>
        <v>1.0238787866582455E-3</v>
      </c>
      <c r="J123" s="79">
        <f>G123/'סכום נכסי הקרן'!$C$41</f>
        <v>2.2491998004590118E-5</v>
      </c>
    </row>
    <row r="124" spans="1:10">
      <c r="A124" s="75" t="s">
        <v>1889</v>
      </c>
      <c r="B124" s="54">
        <v>83111</v>
      </c>
      <c r="C124" s="76" t="s">
        <v>131</v>
      </c>
      <c r="D124" s="85">
        <v>44256</v>
      </c>
      <c r="E124" s="78">
        <v>31479.38</v>
      </c>
      <c r="F124" s="86">
        <v>100</v>
      </c>
      <c r="G124" s="78">
        <v>114.17572</v>
      </c>
      <c r="H124" s="79">
        <v>0</v>
      </c>
      <c r="I124" s="79">
        <f t="shared" si="1"/>
        <v>1.6704726848513973E-3</v>
      </c>
      <c r="J124" s="79">
        <f>G124/'סכום נכסי הקרן'!$C$41</f>
        <v>3.6696012051415762E-5</v>
      </c>
    </row>
    <row r="125" spans="1:10">
      <c r="A125" s="75" t="s">
        <v>1967</v>
      </c>
      <c r="B125" s="54">
        <v>9667</v>
      </c>
      <c r="C125" s="76" t="s">
        <v>131</v>
      </c>
      <c r="D125" s="85">
        <v>44959</v>
      </c>
      <c r="E125" s="78">
        <v>272012.50683700002</v>
      </c>
      <c r="F125" s="86">
        <v>103.92870000000001</v>
      </c>
      <c r="G125" s="78">
        <v>1025.3494983200001</v>
      </c>
      <c r="H125" s="79">
        <v>2.0000000000000001E-4</v>
      </c>
      <c r="I125" s="79">
        <f t="shared" si="1"/>
        <v>1.5001598670624925E-2</v>
      </c>
      <c r="J125" s="79">
        <f>G125/'סכום נכסי הקרן'!$C$41</f>
        <v>3.295467508088745E-4</v>
      </c>
    </row>
    <row r="126" spans="1:10">
      <c r="A126" s="75" t="s">
        <v>1968</v>
      </c>
      <c r="B126" s="54">
        <v>6651</v>
      </c>
      <c r="C126" s="76" t="s">
        <v>133</v>
      </c>
      <c r="D126" s="85">
        <v>43465</v>
      </c>
      <c r="E126" s="78">
        <v>419856.73100700008</v>
      </c>
      <c r="F126" s="86">
        <v>103.34990000000001</v>
      </c>
      <c r="G126" s="78">
        <v>1740.719536348</v>
      </c>
      <c r="H126" s="79">
        <v>1.6999999999999999E-3</v>
      </c>
      <c r="I126" s="79">
        <f t="shared" si="1"/>
        <v>2.546797548074602E-2</v>
      </c>
      <c r="J126" s="79">
        <f>G126/'סכום נכסי הקרן'!$C$41</f>
        <v>5.5946627780373152E-4</v>
      </c>
    </row>
    <row r="127" spans="1:10">
      <c r="A127" s="75" t="s">
        <v>1969</v>
      </c>
      <c r="B127" s="54">
        <v>87341</v>
      </c>
      <c r="C127" s="76" t="s">
        <v>131</v>
      </c>
      <c r="D127" s="85">
        <v>44421</v>
      </c>
      <c r="E127" s="78">
        <v>17493.060000000001</v>
      </c>
      <c r="F127" s="86">
        <v>100</v>
      </c>
      <c r="G127" s="78">
        <v>63.447309999999995</v>
      </c>
      <c r="H127" s="79">
        <v>1E-4</v>
      </c>
      <c r="I127" s="79">
        <f t="shared" si="1"/>
        <v>9.2827965772669435E-4</v>
      </c>
      <c r="J127" s="79">
        <f>G127/'סכום נכסי הקרן'!$C$41</f>
        <v>2.0391929671123699E-5</v>
      </c>
    </row>
    <row r="128" spans="1:10">
      <c r="A128" s="75" t="s">
        <v>1970</v>
      </c>
      <c r="B128" s="54">
        <v>9695</v>
      </c>
      <c r="C128" s="76" t="s">
        <v>131</v>
      </c>
      <c r="D128" s="85">
        <v>45108</v>
      </c>
      <c r="E128" s="78">
        <v>566692.78819800005</v>
      </c>
      <c r="F128" s="86">
        <v>99.217799999999997</v>
      </c>
      <c r="G128" s="78">
        <v>2039.3174451699999</v>
      </c>
      <c r="H128" s="79">
        <v>2.0000000000000001E-4</v>
      </c>
      <c r="I128" s="79">
        <f t="shared" si="1"/>
        <v>2.9836677078957083E-2</v>
      </c>
      <c r="J128" s="79">
        <f>G128/'סכום נכסי הקרן'!$C$41</f>
        <v>6.554354773906459E-4</v>
      </c>
    </row>
    <row r="129" spans="1:10">
      <c r="A129" s="75" t="s">
        <v>1971</v>
      </c>
      <c r="B129" s="54">
        <v>87951</v>
      </c>
      <c r="C129" s="76" t="s">
        <v>133</v>
      </c>
      <c r="D129" s="85">
        <v>44771</v>
      </c>
      <c r="E129" s="78">
        <v>40335.9</v>
      </c>
      <c r="F129" s="86">
        <v>100</v>
      </c>
      <c r="G129" s="78">
        <v>161.8115</v>
      </c>
      <c r="H129" s="79">
        <v>1E-4</v>
      </c>
      <c r="I129" s="79">
        <f t="shared" si="1"/>
        <v>2.3674183166511394E-3</v>
      </c>
      <c r="J129" s="79">
        <f>G129/'סכום נכסי הקרן'!$C$41</f>
        <v>5.2006124892907719E-5</v>
      </c>
    </row>
    <row r="130" spans="1:10">
      <c r="A130" s="75" t="s">
        <v>1972</v>
      </c>
      <c r="B130" s="54">
        <v>7085</v>
      </c>
      <c r="C130" s="76" t="s">
        <v>131</v>
      </c>
      <c r="D130" s="85">
        <v>43983</v>
      </c>
      <c r="E130" s="78">
        <v>665011.66520499997</v>
      </c>
      <c r="F130" s="86">
        <v>99.367400000000004</v>
      </c>
      <c r="G130" s="78">
        <v>2396.7390148590002</v>
      </c>
      <c r="H130" s="79">
        <v>2.0000000000000001E-4</v>
      </c>
      <c r="I130" s="79">
        <f t="shared" si="1"/>
        <v>3.5066011031413748E-2</v>
      </c>
      <c r="J130" s="79">
        <f>G130/'סכום נכסי הקרן'!$C$41</f>
        <v>7.7031056842351612E-4</v>
      </c>
    </row>
    <row r="131" spans="1:10">
      <c r="A131" s="75" t="s">
        <v>1973</v>
      </c>
      <c r="B131" s="54">
        <v>608311</v>
      </c>
      <c r="C131" s="76" t="s">
        <v>131</v>
      </c>
      <c r="D131" s="85">
        <v>42555</v>
      </c>
      <c r="E131" s="78">
        <v>18903.560000000001</v>
      </c>
      <c r="F131" s="86">
        <v>100</v>
      </c>
      <c r="G131" s="78">
        <v>68.563210000000012</v>
      </c>
      <c r="H131" s="79">
        <v>0</v>
      </c>
      <c r="I131" s="79">
        <f t="shared" ref="I131:I154" si="2">IFERROR(G131/$G$9,0)</f>
        <v>1.0031289444965199E-3</v>
      </c>
      <c r="J131" s="79">
        <f>G131/'סכום נכסי הקרן'!$C$41</f>
        <v>2.2036177047482161E-5</v>
      </c>
    </row>
    <row r="132" spans="1:10">
      <c r="A132" s="75" t="s">
        <v>1974</v>
      </c>
      <c r="B132" s="54">
        <v>9828</v>
      </c>
      <c r="C132" s="76" t="s">
        <v>131</v>
      </c>
      <c r="D132" s="85">
        <v>44256</v>
      </c>
      <c r="E132" s="78">
        <v>25677.173697999999</v>
      </c>
      <c r="F132" s="86">
        <v>143.2039</v>
      </c>
      <c r="G132" s="78">
        <v>133.36738016999999</v>
      </c>
      <c r="H132" s="79">
        <v>1E-4</v>
      </c>
      <c r="I132" s="79">
        <f t="shared" si="2"/>
        <v>1.9512604398218541E-3</v>
      </c>
      <c r="J132" s="79">
        <f>G132/'סכום נכסי הקרן'!$C$41</f>
        <v>4.2864200812432514E-5</v>
      </c>
    </row>
    <row r="133" spans="1:10">
      <c r="A133" s="75" t="s">
        <v>1975</v>
      </c>
      <c r="B133" s="54">
        <v>62178</v>
      </c>
      <c r="C133" s="76" t="s">
        <v>131</v>
      </c>
      <c r="D133" s="85">
        <v>42549</v>
      </c>
      <c r="E133" s="78">
        <v>15565.29</v>
      </c>
      <c r="F133" s="86">
        <v>100</v>
      </c>
      <c r="G133" s="78">
        <v>56.45532</v>
      </c>
      <c r="H133" s="79">
        <v>0</v>
      </c>
      <c r="I133" s="79">
        <f t="shared" si="2"/>
        <v>8.2598182848809523E-4</v>
      </c>
      <c r="J133" s="79">
        <f>G133/'סכום נכסי הקרן'!$C$41</f>
        <v>1.8144708026247028E-5</v>
      </c>
    </row>
    <row r="134" spans="1:10">
      <c r="A134" s="75" t="s">
        <v>1976</v>
      </c>
      <c r="B134" s="54">
        <v>5287</v>
      </c>
      <c r="C134" s="76" t="s">
        <v>133</v>
      </c>
      <c r="D134" s="85">
        <v>42735</v>
      </c>
      <c r="E134" s="78">
        <v>278248.01304500003</v>
      </c>
      <c r="F134" s="86">
        <v>25.1159</v>
      </c>
      <c r="G134" s="78">
        <v>280.34863089999999</v>
      </c>
      <c r="H134" s="79">
        <v>2.0000000000000001E-4</v>
      </c>
      <c r="I134" s="79">
        <f t="shared" si="2"/>
        <v>4.1017015715244572E-3</v>
      </c>
      <c r="J134" s="79">
        <f>G134/'סכום נכסי הקרן'!$C$41</f>
        <v>9.0103891949219224E-5</v>
      </c>
    </row>
    <row r="135" spans="1:10">
      <c r="A135" s="75" t="s">
        <v>1977</v>
      </c>
      <c r="B135" s="54">
        <v>8339</v>
      </c>
      <c r="C135" s="76" t="s">
        <v>131</v>
      </c>
      <c r="D135" s="85">
        <v>44539</v>
      </c>
      <c r="E135" s="78">
        <v>63361.190971000011</v>
      </c>
      <c r="F135" s="86">
        <v>98.227999999999994</v>
      </c>
      <c r="G135" s="78">
        <v>225.73878795499996</v>
      </c>
      <c r="H135" s="79">
        <v>2.0000000000000001E-4</v>
      </c>
      <c r="I135" s="79">
        <f t="shared" si="2"/>
        <v>3.3027203961603136E-3</v>
      </c>
      <c r="J135" s="79">
        <f>G135/'סכום נכסי הקרן'!$C$41</f>
        <v>7.2552319208222781E-5</v>
      </c>
    </row>
    <row r="136" spans="1:10">
      <c r="A136" s="75" t="s">
        <v>1978</v>
      </c>
      <c r="B136" s="54">
        <v>7013</v>
      </c>
      <c r="C136" s="76" t="s">
        <v>133</v>
      </c>
      <c r="D136" s="85">
        <v>43507</v>
      </c>
      <c r="E136" s="78">
        <v>372198.99588200002</v>
      </c>
      <c r="F136" s="86">
        <v>93.620599999999996</v>
      </c>
      <c r="G136" s="78">
        <v>1397.8618097010001</v>
      </c>
      <c r="H136" s="79">
        <v>2.9999999999999997E-4</v>
      </c>
      <c r="I136" s="79">
        <f t="shared" si="2"/>
        <v>2.0451720999022056E-2</v>
      </c>
      <c r="J136" s="79">
        <f>G136/'סכום נכסי הקרן'!$C$41</f>
        <v>4.4927199771546651E-4</v>
      </c>
    </row>
    <row r="137" spans="1:10">
      <c r="A137" s="75" t="s">
        <v>1979</v>
      </c>
      <c r="B137" s="54">
        <v>608312</v>
      </c>
      <c r="C137" s="76" t="s">
        <v>131</v>
      </c>
      <c r="D137" s="85">
        <v>42555</v>
      </c>
      <c r="E137" s="78">
        <v>10148.73</v>
      </c>
      <c r="F137" s="86">
        <v>100</v>
      </c>
      <c r="G137" s="78">
        <v>36.809449999999998</v>
      </c>
      <c r="H137" s="79">
        <v>0</v>
      </c>
      <c r="I137" s="79">
        <f t="shared" si="2"/>
        <v>5.3854865788806284E-4</v>
      </c>
      <c r="J137" s="79">
        <f>G137/'סכום נכסי הקרן'!$C$41</f>
        <v>1.1830536481889371E-5</v>
      </c>
    </row>
    <row r="138" spans="1:10">
      <c r="A138" s="75" t="s">
        <v>1980</v>
      </c>
      <c r="B138" s="54">
        <v>608314</v>
      </c>
      <c r="C138" s="76" t="s">
        <v>131</v>
      </c>
      <c r="D138" s="85">
        <v>42555</v>
      </c>
      <c r="E138" s="78">
        <v>4013.66</v>
      </c>
      <c r="F138" s="86">
        <v>100</v>
      </c>
      <c r="G138" s="78">
        <v>14.55753</v>
      </c>
      <c r="H138" s="79">
        <v>1E-4</v>
      </c>
      <c r="I138" s="79">
        <f t="shared" si="2"/>
        <v>2.1298710639972105E-4</v>
      </c>
      <c r="J138" s="79">
        <f>G138/'סכום נכסי הקרן'!$C$41</f>
        <v>4.6787819364646574E-6</v>
      </c>
    </row>
    <row r="139" spans="1:10">
      <c r="A139" s="75" t="s">
        <v>1981</v>
      </c>
      <c r="B139" s="54">
        <v>608315</v>
      </c>
      <c r="C139" s="76" t="s">
        <v>131</v>
      </c>
      <c r="D139" s="85">
        <v>42555</v>
      </c>
      <c r="E139" s="78">
        <v>4139.22</v>
      </c>
      <c r="F139" s="86">
        <v>100</v>
      </c>
      <c r="G139" s="78">
        <v>15.01295</v>
      </c>
      <c r="H139" s="79">
        <v>0</v>
      </c>
      <c r="I139" s="79">
        <f t="shared" si="2"/>
        <v>2.1965022768448303E-4</v>
      </c>
      <c r="J139" s="79">
        <f>G139/'סכום נכסי הקרן'!$C$41</f>
        <v>4.8251536677614315E-6</v>
      </c>
    </row>
    <row r="140" spans="1:10">
      <c r="A140" s="75" t="s">
        <v>1982</v>
      </c>
      <c r="B140" s="54">
        <v>608316</v>
      </c>
      <c r="C140" s="76" t="s">
        <v>131</v>
      </c>
      <c r="D140" s="85">
        <v>42555</v>
      </c>
      <c r="E140" s="78">
        <v>16075.6</v>
      </c>
      <c r="F140" s="86">
        <v>100</v>
      </c>
      <c r="G140" s="78">
        <v>58.306190000000001</v>
      </c>
      <c r="H140" s="79">
        <v>0</v>
      </c>
      <c r="I140" s="79">
        <f t="shared" si="2"/>
        <v>8.5306138426589895E-4</v>
      </c>
      <c r="J140" s="79">
        <f>G140/'סכום נכסי הקרן'!$C$41</f>
        <v>1.8739576600980813E-5</v>
      </c>
    </row>
    <row r="141" spans="1:10">
      <c r="A141" s="75" t="s">
        <v>1983</v>
      </c>
      <c r="B141" s="54">
        <v>608317</v>
      </c>
      <c r="C141" s="76" t="s">
        <v>131</v>
      </c>
      <c r="D141" s="85">
        <v>42555</v>
      </c>
      <c r="E141" s="78">
        <v>23.14</v>
      </c>
      <c r="F141" s="86">
        <v>100</v>
      </c>
      <c r="G141" s="78">
        <v>8.3909999999999998E-2</v>
      </c>
      <c r="H141" s="79">
        <v>1E-4</v>
      </c>
      <c r="I141" s="79">
        <f t="shared" si="2"/>
        <v>1.2276634908532282E-6</v>
      </c>
      <c r="J141" s="79">
        <f>G141/'סכום נכסי הקרן'!$C$41</f>
        <v>2.6968626703070465E-8</v>
      </c>
    </row>
    <row r="142" spans="1:10">
      <c r="A142" s="75" t="s">
        <v>1984</v>
      </c>
      <c r="B142" s="54">
        <v>7043</v>
      </c>
      <c r="C142" s="76" t="s">
        <v>133</v>
      </c>
      <c r="D142" s="85">
        <v>43860</v>
      </c>
      <c r="E142" s="78">
        <v>840515.69215100002</v>
      </c>
      <c r="F142" s="86">
        <v>93.663799999999995</v>
      </c>
      <c r="G142" s="78">
        <v>3158.1679510220006</v>
      </c>
      <c r="H142" s="79">
        <v>2.0000000000000001E-4</v>
      </c>
      <c r="I142" s="79">
        <f t="shared" si="2"/>
        <v>4.620626256051074E-2</v>
      </c>
      <c r="J142" s="79">
        <f>G142/'סכום נכסי הקרן'!$C$41</f>
        <v>1.0150333993172835E-3</v>
      </c>
    </row>
    <row r="143" spans="1:10">
      <c r="A143" s="75" t="s">
        <v>1985</v>
      </c>
      <c r="B143" s="54">
        <v>5304</v>
      </c>
      <c r="C143" s="76" t="s">
        <v>133</v>
      </c>
      <c r="D143" s="85">
        <v>42928</v>
      </c>
      <c r="E143" s="78">
        <v>422846.966518</v>
      </c>
      <c r="F143" s="86">
        <v>56.852400000000003</v>
      </c>
      <c r="G143" s="78">
        <v>964.38321951399996</v>
      </c>
      <c r="H143" s="79">
        <v>1E-4</v>
      </c>
      <c r="I143" s="79">
        <f t="shared" si="2"/>
        <v>1.4109618278975476E-2</v>
      </c>
      <c r="J143" s="79">
        <f>G143/'סכום נכסי הקרן'!$C$41</f>
        <v>3.0995222316503783E-4</v>
      </c>
    </row>
    <row r="144" spans="1:10">
      <c r="A144" s="75" t="s">
        <v>1986</v>
      </c>
      <c r="B144" s="54">
        <v>5284</v>
      </c>
      <c r="C144" s="76" t="s">
        <v>133</v>
      </c>
      <c r="D144" s="85">
        <v>42531</v>
      </c>
      <c r="E144" s="78">
        <v>336625.33144899999</v>
      </c>
      <c r="F144" s="86">
        <v>44.164499999999997</v>
      </c>
      <c r="G144" s="78">
        <v>596.40013685100007</v>
      </c>
      <c r="H144" s="79">
        <v>1E-4</v>
      </c>
      <c r="I144" s="79">
        <f t="shared" si="2"/>
        <v>8.72576181565775E-3</v>
      </c>
      <c r="J144" s="79">
        <f>G144/'סכום נכסי הקרן'!$C$41</f>
        <v>1.9168266781545418E-4</v>
      </c>
    </row>
    <row r="145" spans="1:10">
      <c r="A145" s="75" t="s">
        <v>1987</v>
      </c>
      <c r="B145" s="54">
        <v>7041</v>
      </c>
      <c r="C145" s="76" t="s">
        <v>131</v>
      </c>
      <c r="D145" s="85">
        <v>43516</v>
      </c>
      <c r="E145" s="78">
        <v>396156.17631499999</v>
      </c>
      <c r="F145" s="86">
        <v>79.245099999999994</v>
      </c>
      <c r="G145" s="78">
        <v>1138.639916526</v>
      </c>
      <c r="H145" s="79">
        <v>2.0000000000000001E-4</v>
      </c>
      <c r="I145" s="79">
        <f t="shared" si="2"/>
        <v>1.6659118755179805E-2</v>
      </c>
      <c r="J145" s="79">
        <f>G145/'סכום נכסי הקרן'!$C$41</f>
        <v>3.6595822736271014E-4</v>
      </c>
    </row>
    <row r="146" spans="1:10">
      <c r="A146" s="75" t="s">
        <v>1988</v>
      </c>
      <c r="B146" s="54">
        <v>62179</v>
      </c>
      <c r="C146" s="76" t="s">
        <v>131</v>
      </c>
      <c r="D146" s="85">
        <v>42549</v>
      </c>
      <c r="E146" s="78">
        <v>30814.11</v>
      </c>
      <c r="F146" s="86">
        <v>100</v>
      </c>
      <c r="G146" s="78">
        <v>111.76277999999999</v>
      </c>
      <c r="H146" s="79">
        <v>0</v>
      </c>
      <c r="I146" s="79">
        <f t="shared" si="2"/>
        <v>1.6351696417859771E-3</v>
      </c>
      <c r="J146" s="79">
        <f>G146/'סכום נכסי הקרן'!$C$41</f>
        <v>3.5920494495499813E-5</v>
      </c>
    </row>
    <row r="147" spans="1:10">
      <c r="A147" s="75" t="s">
        <v>1989</v>
      </c>
      <c r="B147" s="54">
        <v>6646</v>
      </c>
      <c r="C147" s="76" t="s">
        <v>133</v>
      </c>
      <c r="D147" s="85">
        <v>42947</v>
      </c>
      <c r="E147" s="78">
        <v>456505.56065800006</v>
      </c>
      <c r="F147" s="86">
        <v>63.564799999999998</v>
      </c>
      <c r="G147" s="78">
        <v>1164.073438075</v>
      </c>
      <c r="H147" s="79">
        <v>4.0000000000000002E-4</v>
      </c>
      <c r="I147" s="79">
        <f t="shared" si="2"/>
        <v>1.7031229419576615E-2</v>
      </c>
      <c r="J147" s="79">
        <f>G147/'סכום נכסי הקרן'!$C$41</f>
        <v>3.7413254685263365E-4</v>
      </c>
    </row>
    <row r="148" spans="1:10">
      <c r="A148" s="75" t="s">
        <v>1990</v>
      </c>
      <c r="B148" s="54">
        <v>621710</v>
      </c>
      <c r="C148" s="76" t="s">
        <v>131</v>
      </c>
      <c r="D148" s="85">
        <v>42549</v>
      </c>
      <c r="E148" s="78">
        <v>40947.06</v>
      </c>
      <c r="F148" s="86">
        <v>100</v>
      </c>
      <c r="G148" s="78">
        <v>148.51499999999999</v>
      </c>
      <c r="H148" s="79">
        <v>0</v>
      </c>
      <c r="I148" s="79">
        <f t="shared" si="2"/>
        <v>2.1728809837214536E-3</v>
      </c>
      <c r="J148" s="79">
        <f>G148/'סכום נכסי הקרן'!$C$41</f>
        <v>4.7732637287647597E-5</v>
      </c>
    </row>
    <row r="149" spans="1:10">
      <c r="A149" s="75" t="s">
        <v>1991</v>
      </c>
      <c r="B149" s="54">
        <v>9618</v>
      </c>
      <c r="C149" s="76" t="s">
        <v>135</v>
      </c>
      <c r="D149" s="85">
        <v>45020</v>
      </c>
      <c r="E149" s="78">
        <v>234837.37463399998</v>
      </c>
      <c r="F149" s="86">
        <v>102.72450000000001</v>
      </c>
      <c r="G149" s="78">
        <v>597.13027990600006</v>
      </c>
      <c r="H149" s="79">
        <v>4.0000000000000002E-4</v>
      </c>
      <c r="I149" s="79">
        <f t="shared" si="2"/>
        <v>8.7364443323032451E-3</v>
      </c>
      <c r="J149" s="79">
        <f>G149/'סכום נכסי הקרן'!$C$41</f>
        <v>1.9191733538177685E-4</v>
      </c>
    </row>
    <row r="150" spans="1:10">
      <c r="A150" s="75" t="s">
        <v>1992</v>
      </c>
      <c r="B150" s="54">
        <v>8312</v>
      </c>
      <c r="C150" s="76" t="s">
        <v>133</v>
      </c>
      <c r="D150" s="85">
        <v>44377</v>
      </c>
      <c r="E150" s="78">
        <v>604985.92207700002</v>
      </c>
      <c r="F150" s="86">
        <v>91.874099999999999</v>
      </c>
      <c r="G150" s="78">
        <v>2229.7490581309999</v>
      </c>
      <c r="H150" s="79">
        <v>2.9999999999999997E-4</v>
      </c>
      <c r="I150" s="79">
        <f t="shared" si="2"/>
        <v>3.2622828178188547E-2</v>
      </c>
      <c r="J150" s="79">
        <f>G150/'סכום נכסי הקרן'!$C$41</f>
        <v>7.1664009045713142E-4</v>
      </c>
    </row>
    <row r="151" spans="1:10">
      <c r="A151" s="75" t="s">
        <v>1993</v>
      </c>
      <c r="B151" s="54">
        <v>608318</v>
      </c>
      <c r="C151" s="76" t="s">
        <v>131</v>
      </c>
      <c r="D151" s="85">
        <v>42555</v>
      </c>
      <c r="E151" s="78">
        <v>5274.03</v>
      </c>
      <c r="F151" s="86">
        <v>100</v>
      </c>
      <c r="G151" s="78">
        <v>19.128900000000002</v>
      </c>
      <c r="H151" s="79">
        <v>0</v>
      </c>
      <c r="I151" s="79">
        <f t="shared" si="2"/>
        <v>2.7986952866383409E-4</v>
      </c>
      <c r="J151" s="79">
        <f>G151/'סכום נכסי הקרן'!$C$41</f>
        <v>6.1480176777543158E-6</v>
      </c>
    </row>
    <row r="152" spans="1:10">
      <c r="A152" s="75" t="s">
        <v>1994</v>
      </c>
      <c r="B152" s="54">
        <v>608320</v>
      </c>
      <c r="C152" s="76" t="s">
        <v>131</v>
      </c>
      <c r="D152" s="85">
        <v>42555</v>
      </c>
      <c r="E152" s="78">
        <v>9685.07</v>
      </c>
      <c r="F152" s="86">
        <v>100</v>
      </c>
      <c r="G152" s="78">
        <v>35.127739999999996</v>
      </c>
      <c r="H152" s="79">
        <v>0</v>
      </c>
      <c r="I152" s="79">
        <f t="shared" si="2"/>
        <v>5.1394403425318287E-4</v>
      </c>
      <c r="J152" s="79">
        <f>G152/'סכום נכסי הקרן'!$C$41</f>
        <v>1.1290035835806416E-5</v>
      </c>
    </row>
    <row r="153" spans="1:10">
      <c r="A153" s="75" t="s">
        <v>1995</v>
      </c>
      <c r="B153" s="54">
        <v>608321</v>
      </c>
      <c r="C153" s="76" t="s">
        <v>131</v>
      </c>
      <c r="D153" s="85">
        <v>42555</v>
      </c>
      <c r="E153" s="78">
        <v>9674.67</v>
      </c>
      <c r="F153" s="86">
        <v>100</v>
      </c>
      <c r="G153" s="78">
        <v>35.090019999999996</v>
      </c>
      <c r="H153" s="79">
        <v>0</v>
      </c>
      <c r="I153" s="79">
        <f t="shared" si="2"/>
        <v>5.1339216359563324E-4</v>
      </c>
      <c r="J153" s="79">
        <f>G153/'סכום נכסי הקרן'!$C$41</f>
        <v>1.127791264906777E-5</v>
      </c>
    </row>
    <row r="154" spans="1:10">
      <c r="A154" s="75" t="s">
        <v>1996</v>
      </c>
      <c r="B154" s="54">
        <v>6658</v>
      </c>
      <c r="C154" s="76" t="s">
        <v>131</v>
      </c>
      <c r="D154" s="85">
        <v>43356</v>
      </c>
      <c r="E154" s="78">
        <v>530014.62467799999</v>
      </c>
      <c r="F154" s="86">
        <v>51.2164</v>
      </c>
      <c r="G154" s="78">
        <v>984.56514565999998</v>
      </c>
      <c r="H154" s="79">
        <v>5.0000000000000001E-4</v>
      </c>
      <c r="I154" s="79">
        <f t="shared" si="2"/>
        <v>1.4404894335518682E-2</v>
      </c>
      <c r="J154" s="79">
        <f>G154/'סכום נכסי הקרן'!$C$41</f>
        <v>3.1643868285256512E-4</v>
      </c>
    </row>
    <row r="155" spans="1:10">
      <c r="A155" s="132" t="s">
        <v>3065</v>
      </c>
      <c r="B155" s="133" t="s">
        <v>3065</v>
      </c>
      <c r="C155" s="133" t="s">
        <v>3065</v>
      </c>
      <c r="D155" s="133" t="s">
        <v>3065</v>
      </c>
      <c r="E155" s="133" t="s">
        <v>3065</v>
      </c>
      <c r="F155" s="133" t="s">
        <v>3065</v>
      </c>
      <c r="G155" s="133" t="s">
        <v>3065</v>
      </c>
      <c r="H155" s="133" t="s">
        <v>3065</v>
      </c>
      <c r="I155" s="133" t="s">
        <v>3065</v>
      </c>
      <c r="J155" s="133" t="s">
        <v>3065</v>
      </c>
    </row>
    <row r="156" spans="1:10">
      <c r="A156" s="132" t="s">
        <v>3065</v>
      </c>
      <c r="B156" s="133" t="s">
        <v>3065</v>
      </c>
      <c r="C156" s="133" t="s">
        <v>3065</v>
      </c>
      <c r="D156" s="133" t="s">
        <v>3065</v>
      </c>
      <c r="E156" s="133" t="s">
        <v>3065</v>
      </c>
      <c r="F156" s="133" t="s">
        <v>3065</v>
      </c>
      <c r="G156" s="133" t="s">
        <v>3065</v>
      </c>
      <c r="H156" s="133" t="s">
        <v>3065</v>
      </c>
      <c r="I156" s="133" t="s">
        <v>3065</v>
      </c>
      <c r="J156" s="133" t="s">
        <v>3065</v>
      </c>
    </row>
    <row r="157" spans="1:10">
      <c r="A157" s="132" t="s">
        <v>3065</v>
      </c>
      <c r="B157" s="133" t="s">
        <v>3065</v>
      </c>
      <c r="C157" s="133" t="s">
        <v>3065</v>
      </c>
      <c r="D157" s="133" t="s">
        <v>3065</v>
      </c>
      <c r="E157" s="133" t="s">
        <v>3065</v>
      </c>
      <c r="F157" s="133" t="s">
        <v>3065</v>
      </c>
      <c r="G157" s="133" t="s">
        <v>3065</v>
      </c>
      <c r="H157" s="133" t="s">
        <v>3065</v>
      </c>
      <c r="I157" s="133" t="s">
        <v>3065</v>
      </c>
      <c r="J157" s="133" t="s">
        <v>3065</v>
      </c>
    </row>
    <row r="158" spans="1:10">
      <c r="A158" s="90" t="s">
        <v>112</v>
      </c>
      <c r="B158" s="133" t="s">
        <v>3065</v>
      </c>
      <c r="C158" s="133" t="s">
        <v>3065</v>
      </c>
      <c r="D158" s="133" t="s">
        <v>3065</v>
      </c>
      <c r="E158" s="133" t="s">
        <v>3065</v>
      </c>
      <c r="F158" s="133" t="s">
        <v>3065</v>
      </c>
      <c r="G158" s="133" t="s">
        <v>3065</v>
      </c>
      <c r="H158" s="133" t="s">
        <v>3065</v>
      </c>
      <c r="I158" s="133" t="s">
        <v>3065</v>
      </c>
      <c r="J158" s="133" t="s">
        <v>3065</v>
      </c>
    </row>
    <row r="159" spans="1:10">
      <c r="A159" s="90" t="s">
        <v>191</v>
      </c>
      <c r="B159" s="133" t="s">
        <v>3065</v>
      </c>
      <c r="C159" s="133" t="s">
        <v>3065</v>
      </c>
      <c r="D159" s="133" t="s">
        <v>3065</v>
      </c>
      <c r="E159" s="133" t="s">
        <v>3065</v>
      </c>
      <c r="F159" s="133" t="s">
        <v>3065</v>
      </c>
      <c r="G159" s="133" t="s">
        <v>3065</v>
      </c>
      <c r="H159" s="133" t="s">
        <v>3065</v>
      </c>
      <c r="I159" s="133" t="s">
        <v>3065</v>
      </c>
      <c r="J159" s="133" t="s">
        <v>3065</v>
      </c>
    </row>
    <row r="160" spans="1:10">
      <c r="A160" s="90" t="s">
        <v>199</v>
      </c>
      <c r="B160" s="133" t="s">
        <v>3065</v>
      </c>
      <c r="C160" s="133" t="s">
        <v>3065</v>
      </c>
      <c r="D160" s="133" t="s">
        <v>3065</v>
      </c>
      <c r="E160" s="133" t="s">
        <v>3065</v>
      </c>
      <c r="F160" s="133" t="s">
        <v>3065</v>
      </c>
      <c r="G160" s="133" t="s">
        <v>3065</v>
      </c>
      <c r="H160" s="133" t="s">
        <v>3065</v>
      </c>
      <c r="I160" s="133" t="s">
        <v>3065</v>
      </c>
      <c r="J160" s="133" t="s">
        <v>3065</v>
      </c>
    </row>
    <row r="161" spans="2:2" hidden="1">
      <c r="B161" s="1"/>
    </row>
    <row r="162" spans="2:2" hidden="1">
      <c r="B162" s="1"/>
    </row>
    <row r="163" spans="2:2" hidden="1">
      <c r="B163" s="1"/>
    </row>
    <row r="164" spans="2:2" hidden="1">
      <c r="B164" s="1"/>
    </row>
    <row r="165" spans="2:2" hidden="1">
      <c r="B165" s="1"/>
    </row>
    <row r="166" spans="2:2" hidden="1">
      <c r="B166" s="1"/>
    </row>
    <row r="167" spans="2:2" hidden="1">
      <c r="B167" s="1"/>
    </row>
    <row r="168" spans="2:2" hidden="1">
      <c r="B168" s="1"/>
    </row>
    <row r="169" spans="2:2" hidden="1">
      <c r="B169" s="1"/>
    </row>
    <row r="170" spans="2:2" hidden="1">
      <c r="B170" s="1"/>
    </row>
    <row r="171" spans="2:2" hidden="1">
      <c r="B171" s="1"/>
    </row>
    <row r="172" spans="2:2" hidden="1">
      <c r="B172" s="1"/>
    </row>
    <row r="173" spans="2:2" hidden="1">
      <c r="B173" s="1"/>
    </row>
    <row r="174" spans="2:2" hidden="1">
      <c r="B174" s="1"/>
    </row>
    <row r="175" spans="2:2" hidden="1">
      <c r="B175" s="1"/>
    </row>
    <row r="176" spans="2:2" hidden="1">
      <c r="B176" s="1"/>
    </row>
    <row r="177" spans="2:2" hidden="1">
      <c r="B177" s="1"/>
    </row>
    <row r="178" spans="2:2" hidden="1">
      <c r="B178" s="1"/>
    </row>
    <row r="179" spans="2:2" hidden="1">
      <c r="B179" s="1"/>
    </row>
    <row r="180" spans="2:2" hidden="1">
      <c r="B180" s="1"/>
    </row>
    <row r="181" spans="2:2" hidden="1">
      <c r="B181" s="1"/>
    </row>
    <row r="182" spans="2:2" hidden="1">
      <c r="B182" s="1"/>
    </row>
    <row r="183" spans="2:2" hidden="1">
      <c r="B183" s="1"/>
    </row>
    <row r="184" spans="2:2" hidden="1">
      <c r="B184" s="1"/>
    </row>
    <row r="185" spans="2:2" hidden="1">
      <c r="B185" s="1"/>
    </row>
    <row r="186" spans="2:2" hidden="1">
      <c r="B186" s="1"/>
    </row>
    <row r="187" spans="2:2" hidden="1">
      <c r="B187" s="1"/>
    </row>
    <row r="188" spans="2:2" hidden="1">
      <c r="B188" s="1"/>
    </row>
    <row r="189" spans="2:2" hidden="1">
      <c r="B189" s="1"/>
    </row>
    <row r="190" spans="2:2" hidden="1">
      <c r="B190" s="1"/>
    </row>
    <row r="191" spans="2:2" hidden="1">
      <c r="B191" s="1"/>
    </row>
    <row r="192" spans="2:2" hidden="1">
      <c r="B192" s="1"/>
    </row>
    <row r="193" spans="2:2" hidden="1">
      <c r="B193" s="1"/>
    </row>
    <row r="194" spans="2:2" hidden="1">
      <c r="B194" s="1"/>
    </row>
    <row r="195" spans="2:2" hidden="1">
      <c r="B195" s="1"/>
    </row>
    <row r="196" spans="2:2" hidden="1">
      <c r="B196" s="1"/>
    </row>
    <row r="197" spans="2:2" hidden="1">
      <c r="B197" s="1"/>
    </row>
    <row r="198" spans="2:2" hidden="1">
      <c r="B198" s="1"/>
    </row>
    <row r="199" spans="2:2" hidden="1">
      <c r="B199" s="1"/>
    </row>
    <row r="200" spans="2:2" hidden="1">
      <c r="B200" s="1"/>
    </row>
    <row r="201" spans="2:2" hidden="1">
      <c r="B201" s="1"/>
    </row>
    <row r="202" spans="2:2" hidden="1">
      <c r="B202" s="1"/>
    </row>
    <row r="203" spans="2:2" hidden="1">
      <c r="B203" s="1"/>
    </row>
    <row r="204" spans="2:2" hidden="1">
      <c r="B204" s="1"/>
    </row>
    <row r="205" spans="2:2" hidden="1">
      <c r="B205" s="1"/>
    </row>
    <row r="206" spans="2:2" hidden="1">
      <c r="B206" s="1"/>
    </row>
    <row r="207" spans="2:2" hidden="1">
      <c r="B207" s="1"/>
    </row>
    <row r="208" spans="2:2" hidden="1">
      <c r="B208" s="1"/>
    </row>
    <row r="209" spans="2:2" hidden="1">
      <c r="B209" s="1"/>
    </row>
    <row r="210" spans="2:2" hidden="1">
      <c r="B210" s="1"/>
    </row>
    <row r="211" spans="2:2" hidden="1">
      <c r="B211" s="1"/>
    </row>
    <row r="212" spans="2:2" hidden="1">
      <c r="B212" s="1"/>
    </row>
    <row r="213" spans="2:2" hidden="1">
      <c r="B213" s="1"/>
    </row>
    <row r="214" spans="2:2" hidden="1">
      <c r="B214" s="1"/>
    </row>
    <row r="215" spans="2:2" hidden="1">
      <c r="B215" s="1"/>
    </row>
    <row r="216" spans="2:2" hidden="1">
      <c r="B216" s="1"/>
    </row>
    <row r="217" spans="2:2" hidden="1">
      <c r="B217" s="1"/>
    </row>
    <row r="218" spans="2:2" hidden="1">
      <c r="B218" s="1"/>
    </row>
    <row r="219" spans="2:2" hidden="1">
      <c r="B219" s="1"/>
    </row>
    <row r="220" spans="2:2" hidden="1">
      <c r="B220" s="1"/>
    </row>
    <row r="221" spans="2:2" hidden="1">
      <c r="B221" s="1"/>
    </row>
    <row r="222" spans="2:2" hidden="1">
      <c r="B222" s="1"/>
    </row>
    <row r="223" spans="2:2" hidden="1">
      <c r="B223" s="1"/>
    </row>
    <row r="224" spans="2:2" hidden="1">
      <c r="B224" s="1"/>
    </row>
    <row r="225" spans="2:2" hidden="1">
      <c r="B225" s="1"/>
    </row>
    <row r="226" spans="2:2" hidden="1">
      <c r="B226" s="1"/>
    </row>
    <row r="227" spans="2:2" hidden="1">
      <c r="B227" s="1"/>
    </row>
    <row r="228" spans="2:2" hidden="1">
      <c r="B228" s="1"/>
    </row>
    <row r="229" spans="2:2" hidden="1">
      <c r="B229" s="1"/>
    </row>
    <row r="230" spans="2:2" hidden="1">
      <c r="B230" s="1"/>
    </row>
    <row r="231" spans="2:2" hidden="1">
      <c r="B231" s="1"/>
    </row>
    <row r="232" spans="2:2" hidden="1">
      <c r="B232" s="1"/>
    </row>
    <row r="233" spans="2:2" hidden="1">
      <c r="B233" s="1"/>
    </row>
    <row r="234" spans="2:2" hidden="1">
      <c r="B234" s="1"/>
    </row>
    <row r="235" spans="2:2" hidden="1">
      <c r="B235" s="1"/>
    </row>
    <row r="236" spans="2:2" hidden="1">
      <c r="B236" s="1"/>
    </row>
    <row r="237" spans="2:2" hidden="1">
      <c r="B237" s="1"/>
    </row>
    <row r="238" spans="2:2" hidden="1">
      <c r="B238" s="1"/>
    </row>
    <row r="239" spans="2:2" hidden="1">
      <c r="B239" s="1"/>
    </row>
    <row r="240" spans="2:2" hidden="1">
      <c r="B240" s="1"/>
    </row>
    <row r="241" spans="2:2" hidden="1">
      <c r="B241" s="1"/>
    </row>
    <row r="242" spans="2:2" hidden="1">
      <c r="B242" s="1"/>
    </row>
    <row r="243" spans="2:2" hidden="1">
      <c r="B243" s="1"/>
    </row>
    <row r="244" spans="2:2" hidden="1">
      <c r="B244" s="1"/>
    </row>
    <row r="245" spans="2:2" hidden="1">
      <c r="B245" s="1"/>
    </row>
    <row r="246" spans="2:2" hidden="1">
      <c r="B246" s="1"/>
    </row>
    <row r="247" spans="2:2" hidden="1">
      <c r="B247" s="1"/>
    </row>
    <row r="248" spans="2:2" hidden="1">
      <c r="B248" s="1"/>
    </row>
    <row r="249" spans="2:2" hidden="1">
      <c r="B249" s="1"/>
    </row>
    <row r="250" spans="2:2" hidden="1">
      <c r="B250" s="1"/>
    </row>
    <row r="251" spans="2:2" hidden="1">
      <c r="B251" s="1"/>
    </row>
    <row r="252" spans="2:2" hidden="1">
      <c r="B252" s="1"/>
    </row>
    <row r="253" spans="2:2" hidden="1">
      <c r="B253" s="1"/>
    </row>
    <row r="254" spans="2:2" hidden="1">
      <c r="B254" s="1"/>
    </row>
    <row r="255" spans="2:2" hidden="1">
      <c r="B255" s="1"/>
    </row>
    <row r="256" spans="2:2" hidden="1">
      <c r="B256" s="1"/>
    </row>
    <row r="257" spans="2:2" hidden="1">
      <c r="B257" s="1"/>
    </row>
    <row r="258" spans="2:2" hidden="1">
      <c r="B258" s="1"/>
    </row>
    <row r="259" spans="2:2" hidden="1">
      <c r="B259" s="1"/>
    </row>
    <row r="260" spans="2:2" hidden="1">
      <c r="B260" s="1"/>
    </row>
    <row r="261" spans="2:2" hidden="1">
      <c r="B261" s="1"/>
    </row>
    <row r="262" spans="2:2" hidden="1">
      <c r="B262" s="1"/>
    </row>
    <row r="263" spans="2:2" hidden="1">
      <c r="B263" s="1"/>
    </row>
    <row r="264" spans="2:2" hidden="1">
      <c r="B264" s="1"/>
    </row>
    <row r="265" spans="2:2" hidden="1">
      <c r="B265" s="1"/>
    </row>
    <row r="266" spans="2:2" hidden="1">
      <c r="B266" s="1"/>
    </row>
    <row r="267" spans="2:2" hidden="1">
      <c r="B267" s="1"/>
    </row>
    <row r="268" spans="2:2" hidden="1">
      <c r="B268" s="1"/>
    </row>
    <row r="269" spans="2:2" hidden="1">
      <c r="B269" s="1"/>
    </row>
    <row r="270" spans="2:2" hidden="1">
      <c r="B270" s="1"/>
    </row>
    <row r="271" spans="2:2" hidden="1">
      <c r="B271" s="1"/>
    </row>
    <row r="272" spans="2:2" hidden="1">
      <c r="B272" s="1"/>
    </row>
    <row r="273" spans="2:2" hidden="1">
      <c r="B273" s="1"/>
    </row>
    <row r="274" spans="2:2" hidden="1">
      <c r="B274" s="1"/>
    </row>
    <row r="275" spans="2:2" hidden="1">
      <c r="B275" s="1"/>
    </row>
    <row r="276" spans="2:2" hidden="1">
      <c r="B276" s="1"/>
    </row>
    <row r="277" spans="2:2" hidden="1">
      <c r="B277" s="1"/>
    </row>
    <row r="278" spans="2:2" hidden="1">
      <c r="B278" s="1"/>
    </row>
    <row r="279" spans="2:2" hidden="1">
      <c r="B279" s="1"/>
    </row>
    <row r="280" spans="2:2" hidden="1">
      <c r="B280" s="1"/>
    </row>
    <row r="281" spans="2:2" hidden="1">
      <c r="B281" s="1"/>
    </row>
    <row r="282" spans="2:2" hidden="1">
      <c r="B282" s="1"/>
    </row>
    <row r="283" spans="2:2" hidden="1">
      <c r="B283" s="1"/>
    </row>
    <row r="284" spans="2:2" hidden="1">
      <c r="B284" s="1"/>
    </row>
    <row r="285" spans="2:2" hidden="1">
      <c r="B285" s="1"/>
    </row>
    <row r="286" spans="2:2" hidden="1">
      <c r="B286" s="1"/>
    </row>
    <row r="287" spans="2:2" hidden="1">
      <c r="B287" s="1"/>
    </row>
    <row r="288" spans="2:2" hidden="1">
      <c r="B288" s="1"/>
    </row>
    <row r="289" spans="2:2" hidden="1">
      <c r="B289" s="1"/>
    </row>
    <row r="290" spans="2:2" hidden="1">
      <c r="B290" s="1"/>
    </row>
    <row r="291" spans="2:2" hidden="1">
      <c r="B291" s="1"/>
    </row>
    <row r="292" spans="2:2" hidden="1">
      <c r="B292" s="1"/>
    </row>
    <row r="293" spans="2:2" hidden="1">
      <c r="B293" s="1"/>
    </row>
    <row r="294" spans="2:2" hidden="1">
      <c r="B294" s="1"/>
    </row>
    <row r="295" spans="2:2" hidden="1">
      <c r="B295" s="1"/>
    </row>
    <row r="296" spans="2:2" hidden="1">
      <c r="B296" s="1"/>
    </row>
    <row r="297" spans="2:2" hidden="1">
      <c r="B297" s="1"/>
    </row>
    <row r="298" spans="2:2" hidden="1">
      <c r="B298" s="1"/>
    </row>
    <row r="299" spans="2:2" hidden="1">
      <c r="B299" s="1"/>
    </row>
    <row r="300" spans="2:2" hidden="1">
      <c r="B300" s="1"/>
    </row>
    <row r="301" spans="2:2" hidden="1">
      <c r="B301" s="1"/>
    </row>
    <row r="302" spans="2:2" hidden="1">
      <c r="B302" s="1"/>
    </row>
    <row r="303" spans="2:2" hidden="1">
      <c r="B303" s="1"/>
    </row>
    <row r="304" spans="2:2" hidden="1">
      <c r="B304" s="1"/>
    </row>
    <row r="305" spans="2:2" hidden="1">
      <c r="B305" s="1"/>
    </row>
    <row r="306" spans="2:2" hidden="1">
      <c r="B306" s="1"/>
    </row>
    <row r="307" spans="2:2" hidden="1">
      <c r="B307" s="1"/>
    </row>
    <row r="308" spans="2:2" hidden="1">
      <c r="B308" s="1"/>
    </row>
    <row r="309" spans="2:2" hidden="1">
      <c r="B309" s="1"/>
    </row>
    <row r="310" spans="2:2" hidden="1">
      <c r="B310" s="1"/>
    </row>
    <row r="311" spans="2:2" hidden="1">
      <c r="B311" s="1"/>
    </row>
    <row r="312" spans="2:2" hidden="1">
      <c r="B312" s="1"/>
    </row>
    <row r="313" spans="2:2" hidden="1">
      <c r="B313" s="1"/>
    </row>
    <row r="314" spans="2:2" hidden="1">
      <c r="B314" s="1"/>
    </row>
    <row r="315" spans="2:2" hidden="1">
      <c r="B315" s="1"/>
    </row>
    <row r="316" spans="2:2" hidden="1">
      <c r="B316" s="1"/>
    </row>
    <row r="317" spans="2:2" hidden="1">
      <c r="B317" s="1"/>
    </row>
    <row r="318" spans="2:2" hidden="1">
      <c r="B318" s="1"/>
    </row>
    <row r="319" spans="2:2" hidden="1">
      <c r="B319" s="1"/>
    </row>
    <row r="320" spans="2:2" hidden="1">
      <c r="B320" s="1"/>
    </row>
    <row r="321" spans="2:2" hidden="1">
      <c r="B321" s="1"/>
    </row>
    <row r="322" spans="2:2" hidden="1">
      <c r="B322" s="1"/>
    </row>
    <row r="323" spans="2:2" hidden="1">
      <c r="B323" s="1"/>
    </row>
    <row r="324" spans="2:2" hidden="1">
      <c r="B324" s="1"/>
    </row>
    <row r="325" spans="2:2" hidden="1">
      <c r="B325" s="1"/>
    </row>
    <row r="326" spans="2:2" hidden="1">
      <c r="B326" s="1"/>
    </row>
    <row r="327" spans="2:2" hidden="1">
      <c r="B327" s="1"/>
    </row>
    <row r="328" spans="2:2" hidden="1">
      <c r="B328" s="1"/>
    </row>
    <row r="329" spans="2:2" hidden="1">
      <c r="B329" s="1"/>
    </row>
    <row r="330" spans="2:2" hidden="1">
      <c r="B330" s="1"/>
    </row>
    <row r="331" spans="2:2" hidden="1">
      <c r="B331" s="1"/>
    </row>
    <row r="332" spans="2:2" hidden="1">
      <c r="B332" s="1"/>
    </row>
    <row r="333" spans="2:2" hidden="1">
      <c r="B333" s="1"/>
    </row>
    <row r="334" spans="2:2" hidden="1">
      <c r="B334" s="1"/>
    </row>
    <row r="335" spans="2:2" hidden="1">
      <c r="B335" s="1"/>
    </row>
    <row r="336" spans="2:2" hidden="1">
      <c r="B336" s="1"/>
    </row>
    <row r="337" spans="2:2" hidden="1">
      <c r="B337" s="1"/>
    </row>
    <row r="338" spans="2:2" hidden="1">
      <c r="B338" s="1"/>
    </row>
    <row r="339" spans="2:2" hidden="1">
      <c r="B339" s="1"/>
    </row>
    <row r="340" spans="2:2" hidden="1">
      <c r="B340" s="1"/>
    </row>
    <row r="341" spans="2:2" hidden="1">
      <c r="B341" s="1"/>
    </row>
    <row r="342" spans="2:2" hidden="1">
      <c r="B342" s="1"/>
    </row>
    <row r="343" spans="2:2" hidden="1">
      <c r="B343" s="1"/>
    </row>
    <row r="344" spans="2:2" hidden="1">
      <c r="B344" s="1"/>
    </row>
    <row r="345" spans="2:2" hidden="1">
      <c r="B345" s="1"/>
    </row>
    <row r="346" spans="2:2" hidden="1">
      <c r="B346" s="1"/>
    </row>
    <row r="347" spans="2:2" hidden="1">
      <c r="B347" s="1"/>
    </row>
    <row r="348" spans="2:2" hidden="1">
      <c r="B348" s="1"/>
    </row>
    <row r="349" spans="2:2" hidden="1">
      <c r="B349" s="1"/>
    </row>
    <row r="350" spans="2:2" hidden="1">
      <c r="B350" s="1"/>
    </row>
    <row r="351" spans="2:2" hidden="1">
      <c r="B351" s="1"/>
    </row>
    <row r="352" spans="2:2" hidden="1">
      <c r="B352" s="1"/>
    </row>
    <row r="353" spans="2:2" hidden="1">
      <c r="B353" s="1"/>
    </row>
    <row r="354" spans="2:2" hidden="1">
      <c r="B354" s="1"/>
    </row>
    <row r="355" spans="2:2" hidden="1">
      <c r="B355" s="1"/>
    </row>
    <row r="356" spans="2:2" hidden="1">
      <c r="B356" s="1"/>
    </row>
    <row r="357" spans="2:2" hidden="1">
      <c r="B357" s="1"/>
    </row>
    <row r="358" spans="2:2" hidden="1">
      <c r="B358" s="1"/>
    </row>
    <row r="359" spans="2:2" hidden="1">
      <c r="B359" s="1"/>
    </row>
    <row r="360" spans="2:2" hidden="1">
      <c r="B360" s="1"/>
    </row>
    <row r="361" spans="2:2" hidden="1">
      <c r="B361" s="1"/>
    </row>
    <row r="362" spans="2:2" hidden="1">
      <c r="B362" s="1"/>
    </row>
    <row r="363" spans="2:2" hidden="1">
      <c r="B363" s="1"/>
    </row>
    <row r="364" spans="2:2" hidden="1">
      <c r="B364" s="1"/>
    </row>
    <row r="365" spans="2:2" hidden="1">
      <c r="B365" s="1"/>
    </row>
    <row r="366" spans="2:2" hidden="1">
      <c r="B366" s="1"/>
    </row>
    <row r="367" spans="2:2" hidden="1">
      <c r="B367" s="1"/>
    </row>
    <row r="368" spans="2:2" hidden="1">
      <c r="B368" s="1"/>
    </row>
    <row r="369" spans="2:2" hidden="1">
      <c r="B369" s="1"/>
    </row>
    <row r="370" spans="2:2" hidden="1">
      <c r="B370" s="1"/>
    </row>
    <row r="371" spans="2:2" hidden="1">
      <c r="B371" s="1"/>
    </row>
    <row r="372" spans="2:2" hidden="1">
      <c r="B372" s="1"/>
    </row>
    <row r="373" spans="2:2" hidden="1">
      <c r="B373" s="1"/>
    </row>
    <row r="374" spans="2:2" hidden="1">
      <c r="B374" s="1"/>
    </row>
    <row r="375" spans="2:2" hidden="1">
      <c r="B375" s="1"/>
    </row>
    <row r="376" spans="2:2" hidden="1">
      <c r="B376" s="1"/>
    </row>
    <row r="377" spans="2:2" hidden="1">
      <c r="B377" s="1"/>
    </row>
    <row r="378" spans="2:2" hidden="1">
      <c r="B378" s="1"/>
    </row>
    <row r="379" spans="2:2" hidden="1">
      <c r="B379" s="1"/>
    </row>
    <row r="380" spans="2:2" hidden="1">
      <c r="B380" s="1"/>
    </row>
    <row r="381" spans="2:2" hidden="1">
      <c r="B381" s="1"/>
    </row>
    <row r="382" spans="2:2" hidden="1">
      <c r="B382" s="1"/>
    </row>
    <row r="383" spans="2:2" hidden="1">
      <c r="B383" s="1"/>
    </row>
    <row r="384" spans="2:2" hidden="1">
      <c r="B384" s="1"/>
    </row>
    <row r="385" spans="2:2" hidden="1">
      <c r="B385" s="1"/>
    </row>
    <row r="386" spans="2:2" hidden="1">
      <c r="B386" s="1"/>
    </row>
    <row r="387" spans="2:2" hidden="1">
      <c r="B387" s="1"/>
    </row>
    <row r="388" spans="2:2" hidden="1">
      <c r="B388" s="1"/>
    </row>
    <row r="389" spans="2:2" hidden="1">
      <c r="B389" s="1"/>
    </row>
    <row r="390" spans="2:2" hidden="1">
      <c r="B390" s="1"/>
    </row>
    <row r="391" spans="2:2" hidden="1">
      <c r="B391" s="1"/>
    </row>
    <row r="392" spans="2:2" hidden="1">
      <c r="B392" s="1"/>
    </row>
    <row r="393" spans="2:2" hidden="1">
      <c r="B393" s="1"/>
    </row>
    <row r="394" spans="2:2" hidden="1">
      <c r="B394" s="1"/>
    </row>
    <row r="395" spans="2:2" hidden="1">
      <c r="B395" s="1"/>
    </row>
    <row r="396" spans="2:2" hidden="1">
      <c r="B396" s="1"/>
    </row>
    <row r="397" spans="2:2" hidden="1">
      <c r="B397" s="1"/>
    </row>
    <row r="398" spans="2:2" hidden="1">
      <c r="B398" s="1"/>
    </row>
    <row r="399" spans="2:2" hidden="1">
      <c r="B399" s="1"/>
    </row>
    <row r="400" spans="2:2" hidden="1">
      <c r="B400" s="1"/>
    </row>
    <row r="401" spans="2:2" hidden="1">
      <c r="B401" s="1"/>
    </row>
    <row r="402" spans="2:2" hidden="1">
      <c r="B402" s="1"/>
    </row>
    <row r="403" spans="2:2" hidden="1">
      <c r="B403" s="1"/>
    </row>
    <row r="404" spans="2:2" hidden="1">
      <c r="B404" s="1"/>
    </row>
    <row r="405" spans="2:2" hidden="1">
      <c r="B405" s="1"/>
    </row>
    <row r="406" spans="2:2" hidden="1">
      <c r="B406" s="1"/>
    </row>
    <row r="407" spans="2:2" hidden="1">
      <c r="B407" s="1"/>
    </row>
    <row r="408" spans="2:2" hidden="1">
      <c r="B408" s="1"/>
    </row>
    <row r="409" spans="2:2" hidden="1">
      <c r="B409" s="1"/>
    </row>
    <row r="410" spans="2:2" hidden="1">
      <c r="B410" s="1"/>
    </row>
    <row r="411" spans="2:2" hidden="1">
      <c r="B411" s="1"/>
    </row>
    <row r="412" spans="2:2" hidden="1">
      <c r="B412" s="1"/>
    </row>
    <row r="413" spans="2:2" hidden="1">
      <c r="B413" s="1"/>
    </row>
    <row r="414" spans="2:2" hidden="1">
      <c r="B414" s="1"/>
    </row>
    <row r="415" spans="2:2" hidden="1">
      <c r="B415" s="1"/>
    </row>
    <row r="416" spans="2:2" hidden="1">
      <c r="B416" s="1"/>
    </row>
    <row r="417" spans="2:2" hidden="1">
      <c r="B417" s="1"/>
    </row>
    <row r="418" spans="2:2" hidden="1">
      <c r="B418" s="1"/>
    </row>
    <row r="419" spans="2:2" hidden="1">
      <c r="B419" s="1"/>
    </row>
    <row r="420" spans="2:2" hidden="1">
      <c r="B420" s="1"/>
    </row>
    <row r="421" spans="2:2" hidden="1">
      <c r="B421" s="1"/>
    </row>
    <row r="422" spans="2:2" hidden="1">
      <c r="B422" s="1"/>
    </row>
    <row r="423" spans="2:2" hidden="1">
      <c r="B423" s="1"/>
    </row>
    <row r="424" spans="2:2" hidden="1">
      <c r="B424" s="1"/>
    </row>
    <row r="425" spans="2:2" hidden="1">
      <c r="B425" s="1"/>
    </row>
    <row r="426" spans="2:2" hidden="1">
      <c r="B426" s="1"/>
    </row>
    <row r="427" spans="2:2" hidden="1">
      <c r="B427" s="1"/>
    </row>
    <row r="428" spans="2:2" hidden="1">
      <c r="B428" s="1"/>
    </row>
    <row r="429" spans="2:2" hidden="1">
      <c r="B429" s="1"/>
    </row>
    <row r="430" spans="2:2" hidden="1">
      <c r="B430" s="1"/>
    </row>
    <row r="431" spans="2:2" hidden="1">
      <c r="B431" s="1"/>
    </row>
    <row r="432" spans="2:2" hidden="1">
      <c r="B432" s="1"/>
    </row>
    <row r="433" spans="2:2" hidden="1">
      <c r="B433" s="1"/>
    </row>
    <row r="434" spans="2:2" hidden="1">
      <c r="B434" s="1"/>
    </row>
    <row r="435" spans="2:2" hidden="1">
      <c r="B435" s="1"/>
    </row>
    <row r="436" spans="2:2" hidden="1">
      <c r="B436" s="1"/>
    </row>
    <row r="437" spans="2:2" hidden="1">
      <c r="B437" s="1"/>
    </row>
    <row r="438" spans="2:2" hidden="1">
      <c r="B438" s="1"/>
    </row>
    <row r="439" spans="2:2" hidden="1">
      <c r="B439" s="1"/>
    </row>
    <row r="440" spans="2:2" hidden="1">
      <c r="B440" s="1"/>
    </row>
    <row r="441" spans="2:2" hidden="1">
      <c r="B441" s="1"/>
    </row>
    <row r="442" spans="2:2" hidden="1">
      <c r="B442" s="1"/>
    </row>
    <row r="443" spans="2:2" hidden="1">
      <c r="B443" s="1"/>
    </row>
    <row r="444" spans="2:2" hidden="1">
      <c r="B444" s="1"/>
    </row>
    <row r="445" spans="2:2" hidden="1">
      <c r="B445" s="1"/>
    </row>
    <row r="446" spans="2:2" hidden="1">
      <c r="B446" s="1"/>
    </row>
    <row r="447" spans="2:2" hidden="1">
      <c r="B447" s="1"/>
    </row>
    <row r="448" spans="2:2" hidden="1">
      <c r="B448" s="1"/>
    </row>
    <row r="449" spans="2:2" hidden="1">
      <c r="B449" s="1"/>
    </row>
    <row r="450" spans="2:2" hidden="1">
      <c r="B450" s="1"/>
    </row>
    <row r="451" spans="2:2" hidden="1">
      <c r="B451" s="1"/>
    </row>
    <row r="452" spans="2:2" hidden="1">
      <c r="B452" s="1"/>
    </row>
    <row r="453" spans="2:2" hidden="1">
      <c r="B453" s="1"/>
    </row>
    <row r="454" spans="2:2" hidden="1">
      <c r="B454" s="1"/>
    </row>
    <row r="455" spans="2:2" hidden="1">
      <c r="B455" s="1"/>
    </row>
    <row r="456" spans="2:2" hidden="1">
      <c r="B456" s="1"/>
    </row>
    <row r="457" spans="2:2" hidden="1">
      <c r="B457" s="1"/>
    </row>
    <row r="458" spans="2:2" hidden="1">
      <c r="B458" s="1"/>
    </row>
    <row r="459" spans="2:2" hidden="1">
      <c r="B459" s="1"/>
    </row>
    <row r="460" spans="2:2" hidden="1">
      <c r="B460" s="1"/>
    </row>
    <row r="461" spans="2:2" hidden="1">
      <c r="B461" s="1"/>
    </row>
    <row r="462" spans="2:2" hidden="1">
      <c r="B462" s="1"/>
    </row>
    <row r="463" spans="2:2" hidden="1">
      <c r="B463" s="1"/>
    </row>
    <row r="464" spans="2:2" hidden="1">
      <c r="B464" s="1"/>
    </row>
    <row r="465" spans="2:2" hidden="1">
      <c r="B465" s="1"/>
    </row>
    <row r="466" spans="2:2" hidden="1">
      <c r="B466" s="1"/>
    </row>
    <row r="467" spans="2:2" hidden="1">
      <c r="B467" s="1"/>
    </row>
    <row r="468" spans="2:2" hidden="1">
      <c r="B468" s="1"/>
    </row>
    <row r="469" spans="2:2" hidden="1">
      <c r="B469" s="1"/>
    </row>
    <row r="470" spans="2:2" hidden="1">
      <c r="B470" s="1"/>
    </row>
    <row r="471" spans="2:2" hidden="1">
      <c r="B471" s="1"/>
    </row>
    <row r="472" spans="2:2" hidden="1">
      <c r="B472" s="1"/>
    </row>
    <row r="473" spans="2:2" hidden="1">
      <c r="B473" s="1"/>
    </row>
    <row r="474" spans="2:2" hidden="1">
      <c r="B474" s="1"/>
    </row>
    <row r="475" spans="2:2" hidden="1">
      <c r="B475" s="1"/>
    </row>
    <row r="476" spans="2:2" hidden="1">
      <c r="B476" s="1"/>
    </row>
    <row r="477" spans="2:2" hidden="1">
      <c r="B477" s="1"/>
    </row>
    <row r="478" spans="2:2" hidden="1">
      <c r="B478" s="1"/>
    </row>
    <row r="479" spans="2:2" hidden="1">
      <c r="B479" s="1"/>
    </row>
    <row r="480" spans="2:2" hidden="1">
      <c r="B480" s="1"/>
    </row>
    <row r="481" spans="2:2" hidden="1">
      <c r="B481" s="1"/>
    </row>
    <row r="482" spans="2:2" hidden="1">
      <c r="B482" s="1"/>
    </row>
    <row r="483" spans="2:2" hidden="1">
      <c r="B483" s="1"/>
    </row>
    <row r="484" spans="2:2" hidden="1">
      <c r="B484" s="1"/>
    </row>
    <row r="485" spans="2:2" hidden="1">
      <c r="B485" s="1"/>
    </row>
    <row r="486" spans="2:2" hidden="1">
      <c r="B486" s="1"/>
    </row>
    <row r="487" spans="2:2" hidden="1">
      <c r="B487" s="1"/>
    </row>
    <row r="488" spans="2:2" hidden="1">
      <c r="B488" s="1"/>
    </row>
    <row r="489" spans="2:2" hidden="1">
      <c r="B489" s="1"/>
    </row>
    <row r="490" spans="2:2" hidden="1">
      <c r="B490" s="1"/>
    </row>
    <row r="491" spans="2:2" hidden="1">
      <c r="B491" s="1"/>
    </row>
    <row r="492" spans="2:2" hidden="1">
      <c r="B492" s="1"/>
    </row>
    <row r="493" spans="2:2" hidden="1">
      <c r="B493" s="1"/>
    </row>
    <row r="494" spans="2:2" hidden="1">
      <c r="B494" s="1"/>
    </row>
    <row r="495" spans="2:2" hidden="1">
      <c r="B495" s="1"/>
    </row>
    <row r="496" spans="2:2" hidden="1">
      <c r="B496" s="1"/>
    </row>
    <row r="497" spans="2:2" hidden="1">
      <c r="B497" s="1"/>
    </row>
    <row r="498" spans="2:2" hidden="1">
      <c r="B498" s="1"/>
    </row>
    <row r="499" spans="2:2" hidden="1">
      <c r="B499" s="1"/>
    </row>
    <row r="500" spans="2:2" hidden="1">
      <c r="B500" s="1"/>
    </row>
    <row r="501" spans="2:2" hidden="1">
      <c r="B501" s="1"/>
    </row>
    <row r="502" spans="2:2" hidden="1">
      <c r="B502" s="1"/>
    </row>
    <row r="503" spans="2:2" hidden="1">
      <c r="B503" s="1"/>
    </row>
    <row r="504" spans="2:2" hidden="1">
      <c r="B504" s="1"/>
    </row>
    <row r="505" spans="2:2" hidden="1">
      <c r="B505" s="1"/>
    </row>
    <row r="506" spans="2:2" hidden="1">
      <c r="B506" s="1"/>
    </row>
    <row r="507" spans="2:2" hidden="1">
      <c r="B507" s="1"/>
    </row>
    <row r="508" spans="2:2" hidden="1">
      <c r="B508" s="1"/>
    </row>
    <row r="509" spans="2:2" hidden="1">
      <c r="B509" s="1"/>
    </row>
    <row r="510" spans="2:2" hidden="1">
      <c r="B510" s="1"/>
    </row>
    <row r="511" spans="2:2" hidden="1">
      <c r="B511" s="1"/>
    </row>
    <row r="512" spans="2:2" hidden="1">
      <c r="B512" s="1"/>
    </row>
    <row r="513" spans="2:2" hidden="1">
      <c r="B513" s="1"/>
    </row>
    <row r="514" spans="2:2" hidden="1">
      <c r="B514" s="1"/>
    </row>
    <row r="515" spans="2:2" hidden="1">
      <c r="B515" s="1"/>
    </row>
    <row r="516" spans="2:2" hidden="1">
      <c r="B516" s="1"/>
    </row>
    <row r="517" spans="2:2" hidden="1">
      <c r="B517" s="1"/>
    </row>
    <row r="518" spans="2:2" hidden="1">
      <c r="B518" s="1"/>
    </row>
    <row r="519" spans="2:2" hidden="1">
      <c r="B519" s="1"/>
    </row>
    <row r="520" spans="2:2" hidden="1">
      <c r="B520" s="1"/>
    </row>
    <row r="521" spans="2:2" hidden="1">
      <c r="B521" s="1"/>
    </row>
    <row r="522" spans="2:2" hidden="1">
      <c r="B522" s="1"/>
    </row>
    <row r="523" spans="2:2" hidden="1">
      <c r="B523" s="1"/>
    </row>
    <row r="524" spans="2:2" hidden="1">
      <c r="B524" s="1"/>
    </row>
    <row r="525" spans="2:2" hidden="1">
      <c r="B525" s="1"/>
    </row>
    <row r="526" spans="2:2" hidden="1">
      <c r="B526" s="1"/>
    </row>
    <row r="527" spans="2:2" hidden="1">
      <c r="B527" s="1"/>
    </row>
    <row r="528" spans="2:2" hidden="1">
      <c r="B528" s="1"/>
    </row>
    <row r="529" spans="2:2" hidden="1">
      <c r="B529" s="1"/>
    </row>
    <row r="530" spans="2:2" hidden="1">
      <c r="B530" s="1"/>
    </row>
    <row r="531" spans="2:2" hidden="1">
      <c r="B531" s="1"/>
    </row>
    <row r="532" spans="2:2" hidden="1">
      <c r="B532" s="1"/>
    </row>
    <row r="533" spans="2:2" hidden="1">
      <c r="B533" s="1"/>
    </row>
    <row r="534" spans="2:2" hidden="1">
      <c r="B534" s="1"/>
    </row>
    <row r="535" spans="2:2" hidden="1">
      <c r="B535" s="1"/>
    </row>
    <row r="536" spans="2:2" hidden="1">
      <c r="B536" s="1"/>
    </row>
    <row r="537" spans="2:2" hidden="1">
      <c r="B537" s="1"/>
    </row>
    <row r="538" spans="2:2" hidden="1">
      <c r="B538" s="1"/>
    </row>
    <row r="539" spans="2:2" hidden="1">
      <c r="B539" s="1"/>
    </row>
    <row r="540" spans="2:2" hidden="1">
      <c r="B540" s="1"/>
    </row>
    <row r="541" spans="2:2" hidden="1">
      <c r="B541" s="1"/>
    </row>
    <row r="542" spans="2:2" hidden="1">
      <c r="B542" s="1"/>
    </row>
    <row r="543" spans="2:2" hidden="1">
      <c r="B543" s="1"/>
    </row>
    <row r="544" spans="2:2" hidden="1">
      <c r="B544" s="1"/>
    </row>
    <row r="545" spans="2:2" hidden="1">
      <c r="B545" s="1"/>
    </row>
    <row r="546" spans="2:2" hidden="1">
      <c r="B546" s="1"/>
    </row>
    <row r="547" spans="2:2" hidden="1">
      <c r="B547" s="1"/>
    </row>
    <row r="548" spans="2:2" hidden="1">
      <c r="B548" s="1"/>
    </row>
    <row r="549" spans="2:2" hidden="1">
      <c r="B549" s="1"/>
    </row>
    <row r="550" spans="2:2" hidden="1">
      <c r="B550" s="1"/>
    </row>
    <row r="551" spans="2:2" hidden="1">
      <c r="B551" s="1"/>
    </row>
    <row r="552" spans="2:2" hidden="1">
      <c r="B552" s="1"/>
    </row>
    <row r="553" spans="2:2" hidden="1">
      <c r="B553" s="1"/>
    </row>
    <row r="554" spans="2:2" hidden="1">
      <c r="B554" s="1"/>
    </row>
    <row r="555" spans="2:2" hidden="1">
      <c r="B555" s="1"/>
    </row>
    <row r="556" spans="2:2" hidden="1">
      <c r="B556" s="1"/>
    </row>
    <row r="557" spans="2:2" hidden="1">
      <c r="B557" s="1"/>
    </row>
    <row r="558" spans="2:2" hidden="1">
      <c r="B558" s="1"/>
    </row>
    <row r="559" spans="2:2" hidden="1">
      <c r="B559" s="1"/>
    </row>
    <row r="560" spans="2:2" hidden="1">
      <c r="B560" s="1"/>
    </row>
    <row r="561" spans="2:2" hidden="1">
      <c r="B561" s="1"/>
    </row>
    <row r="562" spans="2:2" hidden="1">
      <c r="B562" s="1"/>
    </row>
    <row r="563" spans="2:2" hidden="1">
      <c r="B563" s="1"/>
    </row>
    <row r="564" spans="2:2" hidden="1">
      <c r="B564" s="1"/>
    </row>
    <row r="565" spans="2:2" hidden="1">
      <c r="B565" s="1"/>
    </row>
    <row r="566" spans="2:2" hidden="1">
      <c r="B566" s="1"/>
    </row>
    <row r="567" spans="2:2" hidden="1">
      <c r="B567" s="1"/>
    </row>
    <row r="568" spans="2:2" hidden="1">
      <c r="B568" s="1"/>
    </row>
    <row r="569" spans="2:2" hidden="1">
      <c r="B569" s="1"/>
    </row>
    <row r="570" spans="2:2" hidden="1">
      <c r="B570" s="1"/>
    </row>
    <row r="571" spans="2:2" hidden="1">
      <c r="B571" s="1"/>
    </row>
    <row r="572" spans="2:2" hidden="1">
      <c r="B572" s="1"/>
    </row>
    <row r="573" spans="2:2" hidden="1">
      <c r="B573" s="1"/>
    </row>
    <row r="574" spans="2:2" hidden="1">
      <c r="B574" s="1"/>
    </row>
    <row r="575" spans="2:2" hidden="1">
      <c r="B575" s="1"/>
    </row>
    <row r="576" spans="2:2" hidden="1">
      <c r="B576" s="1"/>
    </row>
    <row r="577" spans="2:2" hidden="1">
      <c r="B577" s="1"/>
    </row>
    <row r="578" spans="2:2" hidden="1">
      <c r="B578" s="1"/>
    </row>
    <row r="579" spans="2:2" hidden="1">
      <c r="B579" s="1"/>
    </row>
    <row r="580" spans="2:2" hidden="1">
      <c r="B580" s="1"/>
    </row>
    <row r="581" spans="2:2" hidden="1">
      <c r="B581" s="1"/>
    </row>
    <row r="582" spans="2:2" hidden="1">
      <c r="B582" s="1"/>
    </row>
    <row r="583" spans="2:2" hidden="1">
      <c r="B583" s="1"/>
    </row>
    <row r="584" spans="2:2" hidden="1">
      <c r="B584" s="1"/>
    </row>
    <row r="585" spans="2:2" hidden="1">
      <c r="B585" s="1"/>
    </row>
    <row r="586" spans="2:2" hidden="1">
      <c r="B586" s="1"/>
    </row>
    <row r="587" spans="2:2" hidden="1">
      <c r="B587" s="1"/>
    </row>
    <row r="588" spans="2:2" hidden="1">
      <c r="B588" s="1"/>
    </row>
    <row r="589" spans="2:2" hidden="1">
      <c r="B589" s="1"/>
    </row>
    <row r="590" spans="2:2" hidden="1">
      <c r="B590" s="1"/>
    </row>
    <row r="591" spans="2:2" hidden="1">
      <c r="B591" s="1"/>
    </row>
    <row r="592" spans="2:2" hidden="1">
      <c r="B592" s="1"/>
    </row>
    <row r="593" spans="2:2" hidden="1">
      <c r="B593" s="1"/>
    </row>
    <row r="594" spans="2:2" hidden="1">
      <c r="B594" s="1"/>
    </row>
    <row r="595" spans="2:2" hidden="1">
      <c r="B595" s="1"/>
    </row>
    <row r="596" spans="2:2" hidden="1">
      <c r="B596" s="1"/>
    </row>
    <row r="597" spans="2:2" hidden="1">
      <c r="B597" s="1"/>
    </row>
    <row r="598" spans="2:2" hidden="1">
      <c r="B598" s="1"/>
    </row>
    <row r="599" spans="2:2" hidden="1">
      <c r="B599" s="1"/>
    </row>
    <row r="600" spans="2:2" hidden="1">
      <c r="B600" s="1"/>
    </row>
    <row r="601" spans="2:2" hidden="1">
      <c r="B601" s="1"/>
    </row>
    <row r="602" spans="2:2" hidden="1">
      <c r="B602" s="1"/>
    </row>
    <row r="603" spans="2:2" hidden="1">
      <c r="B603" s="1"/>
    </row>
    <row r="604" spans="2:2" hidden="1">
      <c r="B604" s="1"/>
    </row>
    <row r="605" spans="2:2" hidden="1">
      <c r="B605" s="1"/>
    </row>
    <row r="606" spans="2:2" hidden="1">
      <c r="B606" s="1"/>
    </row>
    <row r="607" spans="2:2" hidden="1">
      <c r="B607" s="1"/>
    </row>
    <row r="608" spans="2:2" hidden="1">
      <c r="B608" s="1"/>
    </row>
    <row r="609" spans="2:2" hidden="1">
      <c r="B609" s="1"/>
    </row>
    <row r="610" spans="2:2" hidden="1">
      <c r="B610" s="1"/>
    </row>
    <row r="611" spans="2:2" hidden="1">
      <c r="B611" s="1"/>
    </row>
    <row r="612" spans="2:2" hidden="1">
      <c r="B612" s="1"/>
    </row>
    <row r="613" spans="2:2" hidden="1">
      <c r="B613" s="1"/>
    </row>
    <row r="614" spans="2:2" hidden="1">
      <c r="B614" s="1"/>
    </row>
    <row r="615" spans="2:2" hidden="1">
      <c r="B615" s="1"/>
    </row>
    <row r="616" spans="2:2" hidden="1">
      <c r="B616" s="1"/>
    </row>
    <row r="617" spans="2:2" hidden="1">
      <c r="B617" s="1"/>
    </row>
    <row r="618" spans="2:2" hidden="1">
      <c r="B618" s="1"/>
    </row>
    <row r="619" spans="2:2" hidden="1">
      <c r="B619" s="1"/>
    </row>
    <row r="620" spans="2:2" hidden="1">
      <c r="B620" s="1"/>
    </row>
    <row r="621" spans="2:2" hidden="1">
      <c r="B621" s="1"/>
    </row>
    <row r="622" spans="2:2" hidden="1">
      <c r="B622" s="1"/>
    </row>
    <row r="623" spans="2:2" hidden="1">
      <c r="B623" s="1"/>
    </row>
    <row r="624" spans="2:2" hidden="1">
      <c r="B624" s="1"/>
    </row>
    <row r="625" spans="2:2" hidden="1">
      <c r="B625" s="1"/>
    </row>
    <row r="626" spans="2:2" hidden="1">
      <c r="B626" s="1"/>
    </row>
    <row r="627" spans="2:2" hidden="1">
      <c r="B627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000-000000000000}"/>
  </dataValidations>
  <pageMargins left="0" right="0" top="0.5" bottom="0.5" header="0" footer="0.25"/>
  <pageSetup paperSize="9" scale="1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22" style="2" bestFit="1" customWidth="1"/>
    <col min="3" max="3" width="14.42578125" style="2" bestFit="1" customWidth="1"/>
    <col min="4" max="4" width="11.5703125" style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145</v>
      </c>
      <c r="B1" s="36" t="s" vm="1">
        <v>216</v>
      </c>
    </row>
    <row r="2" spans="1:11">
      <c r="A2" s="36" t="s">
        <v>144</v>
      </c>
      <c r="B2" s="36" t="s">
        <v>2867</v>
      </c>
    </row>
    <row r="3" spans="1:11">
      <c r="A3" s="36" t="s">
        <v>146</v>
      </c>
      <c r="B3" s="36" t="s">
        <v>2868</v>
      </c>
    </row>
    <row r="4" spans="1:11">
      <c r="A4" s="36" t="s">
        <v>147</v>
      </c>
      <c r="B4" s="36" t="s">
        <v>2869</v>
      </c>
    </row>
    <row r="5" spans="1:11" ht="18.75">
      <c r="A5" s="155" t="s">
        <v>99</v>
      </c>
      <c r="B5" s="156"/>
      <c r="C5" s="156"/>
      <c r="D5" s="156"/>
      <c r="E5" s="156"/>
      <c r="F5" s="156"/>
      <c r="G5" s="156"/>
      <c r="H5" s="156"/>
      <c r="I5" s="156"/>
      <c r="J5" s="156"/>
      <c r="K5" s="157"/>
    </row>
    <row r="6" spans="1:11" s="3" customFormat="1">
      <c r="A6" s="37" t="s">
        <v>116</v>
      </c>
      <c r="B6" s="38" t="s">
        <v>46</v>
      </c>
      <c r="C6" s="38" t="s">
        <v>68</v>
      </c>
      <c r="D6" s="38" t="s">
        <v>103</v>
      </c>
      <c r="E6" s="38" t="s">
        <v>104</v>
      </c>
      <c r="F6" s="38" t="s">
        <v>193</v>
      </c>
      <c r="G6" s="38" t="s">
        <v>192</v>
      </c>
      <c r="H6" s="38" t="s">
        <v>111</v>
      </c>
      <c r="I6" s="38" t="s">
        <v>61</v>
      </c>
      <c r="J6" s="38" t="s">
        <v>148</v>
      </c>
      <c r="K6" s="40" t="s">
        <v>150</v>
      </c>
    </row>
    <row r="7" spans="1:11" s="3" customFormat="1">
      <c r="A7" s="124" t="s">
        <v>3065</v>
      </c>
      <c r="B7" s="125" t="s">
        <v>3065</v>
      </c>
      <c r="C7" s="125" t="s">
        <v>3065</v>
      </c>
      <c r="D7" s="125" t="s">
        <v>3065</v>
      </c>
      <c r="E7" s="12" t="s">
        <v>21</v>
      </c>
      <c r="F7" s="12" t="s">
        <v>200</v>
      </c>
      <c r="G7" s="125" t="s">
        <v>3065</v>
      </c>
      <c r="H7" s="12" t="s">
        <v>196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26" t="s">
        <v>3065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95" t="s">
        <v>50</v>
      </c>
      <c r="B9" s="129" t="s">
        <v>3065</v>
      </c>
      <c r="C9" s="129" t="s">
        <v>3065</v>
      </c>
      <c r="D9" s="129" t="s">
        <v>3065</v>
      </c>
      <c r="E9" s="129" t="s">
        <v>3065</v>
      </c>
      <c r="F9" s="129" t="s">
        <v>3065</v>
      </c>
      <c r="G9" s="129" t="s">
        <v>3065</v>
      </c>
      <c r="H9" s="96">
        <v>0</v>
      </c>
      <c r="I9" s="129" t="s">
        <v>3065</v>
      </c>
      <c r="J9" s="56">
        <v>0</v>
      </c>
      <c r="K9" s="56">
        <v>0</v>
      </c>
    </row>
    <row r="10" spans="1:11">
      <c r="A10" s="94" t="s">
        <v>1997</v>
      </c>
      <c r="B10" s="129" t="s">
        <v>3065</v>
      </c>
      <c r="C10" s="129" t="s">
        <v>3065</v>
      </c>
      <c r="D10" s="129" t="s">
        <v>3065</v>
      </c>
      <c r="E10" s="129" t="s">
        <v>3065</v>
      </c>
      <c r="F10" s="129" t="s">
        <v>3065</v>
      </c>
      <c r="G10" s="129" t="s">
        <v>3065</v>
      </c>
      <c r="H10" s="96">
        <v>0</v>
      </c>
      <c r="I10" s="129" t="s">
        <v>3065</v>
      </c>
      <c r="J10" s="56">
        <v>0</v>
      </c>
      <c r="K10" s="56">
        <v>0</v>
      </c>
    </row>
    <row r="11" spans="1:11">
      <c r="A11" s="80" t="s">
        <v>1998</v>
      </c>
      <c r="B11" s="54">
        <v>8944</v>
      </c>
      <c r="C11" s="76" t="s">
        <v>560</v>
      </c>
      <c r="D11" s="76" t="s">
        <v>132</v>
      </c>
      <c r="E11" s="85">
        <v>44607</v>
      </c>
      <c r="F11" s="78">
        <v>32160.410599999999</v>
      </c>
      <c r="G11" s="86">
        <v>0</v>
      </c>
      <c r="H11" s="106">
        <v>0</v>
      </c>
      <c r="I11" s="79">
        <v>1.9307051396857841E-4</v>
      </c>
      <c r="J11" s="107">
        <v>0</v>
      </c>
      <c r="K11" s="108">
        <v>0</v>
      </c>
    </row>
    <row r="12" spans="1:11">
      <c r="A12" s="80" t="s">
        <v>1999</v>
      </c>
      <c r="B12" s="54">
        <v>8731</v>
      </c>
      <c r="C12" s="76" t="s">
        <v>154</v>
      </c>
      <c r="D12" s="76" t="s">
        <v>132</v>
      </c>
      <c r="E12" s="85">
        <v>44537</v>
      </c>
      <c r="F12" s="78">
        <v>6847.0551599999999</v>
      </c>
      <c r="G12" s="86">
        <v>0</v>
      </c>
      <c r="H12" s="106">
        <v>0</v>
      </c>
      <c r="I12" s="79">
        <v>1.0464149626200417E-3</v>
      </c>
      <c r="J12" s="107">
        <v>0</v>
      </c>
      <c r="K12" s="108">
        <v>0</v>
      </c>
    </row>
    <row r="13" spans="1:11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hidden="1">
      <c r="A16" s="109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109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109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1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" style="2" bestFit="1" customWidth="1"/>
    <col min="2" max="2" width="22" style="2" bestFit="1" customWidth="1"/>
    <col min="3" max="3" width="11.85546875" style="2" customWidth="1"/>
    <col min="4" max="4" width="12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145</v>
      </c>
      <c r="B1" s="36" t="s" vm="1">
        <v>216</v>
      </c>
    </row>
    <row r="2" spans="1:11">
      <c r="A2" s="36" t="s">
        <v>144</v>
      </c>
      <c r="B2" s="36" t="s">
        <v>2867</v>
      </c>
    </row>
    <row r="3" spans="1:11">
      <c r="A3" s="36" t="s">
        <v>146</v>
      </c>
      <c r="B3" s="36" t="s">
        <v>2868</v>
      </c>
    </row>
    <row r="4" spans="1:11">
      <c r="A4" s="36" t="s">
        <v>147</v>
      </c>
      <c r="B4" s="36" t="s">
        <v>2869</v>
      </c>
    </row>
    <row r="5" spans="1:11" ht="18.75">
      <c r="A5" s="155" t="s">
        <v>100</v>
      </c>
      <c r="B5" s="156"/>
      <c r="C5" s="156"/>
      <c r="D5" s="156"/>
      <c r="E5" s="156"/>
      <c r="F5" s="156"/>
      <c r="G5" s="156"/>
      <c r="H5" s="156"/>
      <c r="I5" s="156"/>
      <c r="J5" s="156"/>
      <c r="K5" s="157"/>
    </row>
    <row r="6" spans="1:11" s="3" customFormat="1">
      <c r="A6" s="37" t="s">
        <v>116</v>
      </c>
      <c r="B6" s="38" t="s">
        <v>46</v>
      </c>
      <c r="C6" s="38" t="s">
        <v>68</v>
      </c>
      <c r="D6" s="38" t="s">
        <v>103</v>
      </c>
      <c r="E6" s="38" t="s">
        <v>104</v>
      </c>
      <c r="F6" s="38" t="s">
        <v>193</v>
      </c>
      <c r="G6" s="38" t="s">
        <v>192</v>
      </c>
      <c r="H6" s="38" t="s">
        <v>111</v>
      </c>
      <c r="I6" s="38" t="s">
        <v>61</v>
      </c>
      <c r="J6" s="38" t="s">
        <v>148</v>
      </c>
      <c r="K6" s="40" t="s">
        <v>150</v>
      </c>
    </row>
    <row r="7" spans="1:11" s="3" customFormat="1">
      <c r="A7" s="124" t="s">
        <v>3065</v>
      </c>
      <c r="B7" s="125" t="s">
        <v>3065</v>
      </c>
      <c r="C7" s="125" t="s">
        <v>3065</v>
      </c>
      <c r="D7" s="125" t="s">
        <v>3065</v>
      </c>
      <c r="E7" s="12" t="s">
        <v>21</v>
      </c>
      <c r="F7" s="12" t="s">
        <v>200</v>
      </c>
      <c r="G7" s="125" t="s">
        <v>3065</v>
      </c>
      <c r="H7" s="12" t="s">
        <v>196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26" t="s">
        <v>3065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91" t="s">
        <v>52</v>
      </c>
      <c r="B9" s="145" t="s">
        <v>3065</v>
      </c>
      <c r="C9" s="145" t="s">
        <v>3065</v>
      </c>
      <c r="D9" s="145" t="s">
        <v>3065</v>
      </c>
      <c r="E9" s="145" t="s">
        <v>3065</v>
      </c>
      <c r="F9" s="145" t="s">
        <v>3065</v>
      </c>
      <c r="G9" s="145" t="s">
        <v>3065</v>
      </c>
      <c r="H9" s="92">
        <v>21.302046052999998</v>
      </c>
      <c r="I9" s="145" t="s">
        <v>3065</v>
      </c>
      <c r="J9" s="93">
        <f>IFERROR(H9/$H$9,0)</f>
        <v>1</v>
      </c>
      <c r="K9" s="93">
        <f>H9/'סכום נכסי הקרן'!$C$41</f>
        <v>6.8464655942673405E-6</v>
      </c>
    </row>
    <row r="10" spans="1:11">
      <c r="A10" s="94" t="s">
        <v>188</v>
      </c>
      <c r="B10" s="145" t="s">
        <v>3065</v>
      </c>
      <c r="C10" s="145" t="s">
        <v>3065</v>
      </c>
      <c r="D10" s="145" t="s">
        <v>3065</v>
      </c>
      <c r="E10" s="145" t="s">
        <v>3065</v>
      </c>
      <c r="F10" s="145" t="s">
        <v>3065</v>
      </c>
      <c r="G10" s="145" t="s">
        <v>3065</v>
      </c>
      <c r="H10" s="92">
        <v>21.302046052999998</v>
      </c>
      <c r="I10" s="145" t="s">
        <v>3065</v>
      </c>
      <c r="J10" s="93">
        <f t="shared" ref="J10:J13" si="0">IFERROR(H10/$H$9,0)</f>
        <v>1</v>
      </c>
      <c r="K10" s="93">
        <f>H10/'סכום נכסי הקרן'!$C$41</f>
        <v>6.8464655942673405E-6</v>
      </c>
    </row>
    <row r="11" spans="1:11">
      <c r="A11" s="99" t="s">
        <v>2000</v>
      </c>
      <c r="B11" s="145" t="s">
        <v>3065</v>
      </c>
      <c r="C11" s="145" t="s">
        <v>3065</v>
      </c>
      <c r="D11" s="145" t="s">
        <v>3065</v>
      </c>
      <c r="E11" s="145" t="s">
        <v>3065</v>
      </c>
      <c r="F11" s="145" t="s">
        <v>3065</v>
      </c>
      <c r="G11" s="145" t="s">
        <v>3065</v>
      </c>
      <c r="H11" s="92">
        <v>21.302046052999998</v>
      </c>
      <c r="I11" s="145" t="s">
        <v>3065</v>
      </c>
      <c r="J11" s="93">
        <f t="shared" si="0"/>
        <v>1</v>
      </c>
      <c r="K11" s="93">
        <f>H11/'סכום נכסי הקרן'!$C$41</f>
        <v>6.8464655942673405E-6</v>
      </c>
    </row>
    <row r="12" spans="1:11">
      <c r="A12" s="75" t="s">
        <v>2001</v>
      </c>
      <c r="B12" s="54" t="s">
        <v>2002</v>
      </c>
      <c r="C12" s="76" t="s">
        <v>1778</v>
      </c>
      <c r="D12" s="76" t="s">
        <v>131</v>
      </c>
      <c r="E12" s="85">
        <v>45274</v>
      </c>
      <c r="F12" s="78">
        <v>-4819467.4327800004</v>
      </c>
      <c r="G12" s="86">
        <v>1.1483000000000001</v>
      </c>
      <c r="H12" s="78">
        <v>-55.34194453100001</v>
      </c>
      <c r="I12" s="129" t="s">
        <v>3065</v>
      </c>
      <c r="J12" s="79">
        <f t="shared" si="0"/>
        <v>-2.5979638009094494</v>
      </c>
      <c r="K12" s="79">
        <f>H12/'סכום נכסי הקרן'!$C$41</f>
        <v>-1.7786869778078552E-5</v>
      </c>
    </row>
    <row r="13" spans="1:11">
      <c r="A13" s="75" t="s">
        <v>2003</v>
      </c>
      <c r="B13" s="54" t="s">
        <v>2004</v>
      </c>
      <c r="C13" s="76" t="s">
        <v>1778</v>
      </c>
      <c r="D13" s="76" t="s">
        <v>131</v>
      </c>
      <c r="E13" s="85">
        <v>45274</v>
      </c>
      <c r="F13" s="78">
        <v>4819467.4327800004</v>
      </c>
      <c r="G13" s="86">
        <v>1.5903</v>
      </c>
      <c r="H13" s="78">
        <v>76.643990583999994</v>
      </c>
      <c r="I13" s="129" t="s">
        <v>3065</v>
      </c>
      <c r="J13" s="79">
        <f t="shared" si="0"/>
        <v>3.5979638009094486</v>
      </c>
      <c r="K13" s="79">
        <f>H13/'סכום נכסי הקרן'!$C$41</f>
        <v>2.4633335372345888E-5</v>
      </c>
    </row>
    <row r="14" spans="1:11" s="6" customFormat="1">
      <c r="A14" s="130" t="s">
        <v>3065</v>
      </c>
      <c r="B14" s="129" t="s">
        <v>3065</v>
      </c>
      <c r="C14" s="129" t="s">
        <v>3065</v>
      </c>
      <c r="D14" s="129" t="s">
        <v>3065</v>
      </c>
      <c r="E14" s="129" t="s">
        <v>3065</v>
      </c>
      <c r="F14" s="129" t="s">
        <v>3065</v>
      </c>
      <c r="G14" s="129" t="s">
        <v>3065</v>
      </c>
      <c r="H14" s="129" t="s">
        <v>3065</v>
      </c>
      <c r="I14" s="129" t="s">
        <v>3065</v>
      </c>
      <c r="J14" s="129" t="s">
        <v>3065</v>
      </c>
      <c r="K14" s="129" t="s">
        <v>3065</v>
      </c>
    </row>
    <row r="15" spans="1:11" s="6" customFormat="1">
      <c r="A15" s="129" t="s">
        <v>3065</v>
      </c>
      <c r="B15" s="129" t="s">
        <v>3065</v>
      </c>
      <c r="C15" s="129" t="s">
        <v>3065</v>
      </c>
      <c r="D15" s="129" t="s">
        <v>3065</v>
      </c>
      <c r="E15" s="129" t="s">
        <v>3065</v>
      </c>
      <c r="F15" s="129" t="s">
        <v>3065</v>
      </c>
      <c r="G15" s="129" t="s">
        <v>3065</v>
      </c>
      <c r="H15" s="129" t="s">
        <v>3065</v>
      </c>
      <c r="I15" s="129" t="s">
        <v>3065</v>
      </c>
      <c r="J15" s="129" t="s">
        <v>3065</v>
      </c>
      <c r="K15" s="129" t="s">
        <v>3065</v>
      </c>
    </row>
    <row r="16" spans="1:11" s="6" customFormat="1">
      <c r="A16" s="129" t="s">
        <v>3065</v>
      </c>
      <c r="B16" s="129" t="s">
        <v>3065</v>
      </c>
      <c r="C16" s="129" t="s">
        <v>3065</v>
      </c>
      <c r="D16" s="129" t="s">
        <v>3065</v>
      </c>
      <c r="E16" s="129" t="s">
        <v>3065</v>
      </c>
      <c r="F16" s="129" t="s">
        <v>3065</v>
      </c>
      <c r="G16" s="129" t="s">
        <v>3065</v>
      </c>
      <c r="H16" s="129" t="s">
        <v>3065</v>
      </c>
      <c r="I16" s="129" t="s">
        <v>3065</v>
      </c>
      <c r="J16" s="129" t="s">
        <v>3065</v>
      </c>
      <c r="K16" s="129" t="s">
        <v>3065</v>
      </c>
    </row>
    <row r="17" spans="1:11">
      <c r="A17" s="90" t="s">
        <v>208</v>
      </c>
      <c r="B17" s="129" t="s">
        <v>3065</v>
      </c>
      <c r="C17" s="129" t="s">
        <v>3065</v>
      </c>
      <c r="D17" s="129" t="s">
        <v>3065</v>
      </c>
      <c r="E17" s="129" t="s">
        <v>3065</v>
      </c>
      <c r="F17" s="129" t="s">
        <v>3065</v>
      </c>
      <c r="G17" s="129" t="s">
        <v>3065</v>
      </c>
      <c r="H17" s="129" t="s">
        <v>3065</v>
      </c>
      <c r="I17" s="129" t="s">
        <v>3065</v>
      </c>
      <c r="J17" s="129" t="s">
        <v>3065</v>
      </c>
      <c r="K17" s="129" t="s">
        <v>3065</v>
      </c>
    </row>
    <row r="18" spans="1:11">
      <c r="A18" s="90" t="s">
        <v>112</v>
      </c>
      <c r="B18" s="129" t="s">
        <v>3065</v>
      </c>
      <c r="C18" s="129" t="s">
        <v>3065</v>
      </c>
      <c r="D18" s="129" t="s">
        <v>3065</v>
      </c>
      <c r="E18" s="129" t="s">
        <v>3065</v>
      </c>
      <c r="F18" s="129" t="s">
        <v>3065</v>
      </c>
      <c r="G18" s="129" t="s">
        <v>3065</v>
      </c>
      <c r="H18" s="129" t="s">
        <v>3065</v>
      </c>
      <c r="I18" s="129" t="s">
        <v>3065</v>
      </c>
      <c r="J18" s="129" t="s">
        <v>3065</v>
      </c>
      <c r="K18" s="129" t="s">
        <v>3065</v>
      </c>
    </row>
    <row r="19" spans="1:11">
      <c r="A19" s="90" t="s">
        <v>191</v>
      </c>
      <c r="B19" s="129" t="s">
        <v>3065</v>
      </c>
      <c r="C19" s="129" t="s">
        <v>3065</v>
      </c>
      <c r="D19" s="129" t="s">
        <v>3065</v>
      </c>
      <c r="E19" s="129" t="s">
        <v>3065</v>
      </c>
      <c r="F19" s="129" t="s">
        <v>3065</v>
      </c>
      <c r="G19" s="129" t="s">
        <v>3065</v>
      </c>
      <c r="H19" s="129" t="s">
        <v>3065</v>
      </c>
      <c r="I19" s="129" t="s">
        <v>3065</v>
      </c>
      <c r="J19" s="129" t="s">
        <v>3065</v>
      </c>
      <c r="K19" s="129" t="s">
        <v>3065</v>
      </c>
    </row>
    <row r="20" spans="1:11">
      <c r="A20" s="90" t="s">
        <v>199</v>
      </c>
      <c r="B20" s="129" t="s">
        <v>3065</v>
      </c>
      <c r="C20" s="129" t="s">
        <v>3065</v>
      </c>
      <c r="D20" s="129" t="s">
        <v>3065</v>
      </c>
      <c r="E20" s="129" t="s">
        <v>3065</v>
      </c>
      <c r="F20" s="129" t="s">
        <v>3065</v>
      </c>
      <c r="G20" s="129" t="s">
        <v>3065</v>
      </c>
      <c r="H20" s="129" t="s">
        <v>3065</v>
      </c>
      <c r="I20" s="129" t="s">
        <v>3065</v>
      </c>
      <c r="J20" s="129" t="s">
        <v>3065</v>
      </c>
      <c r="K20" s="129" t="s">
        <v>3065</v>
      </c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B114" s="1"/>
      <c r="C114" s="1"/>
    </row>
    <row r="115" spans="1:11" hidden="1">
      <c r="B115" s="1"/>
      <c r="C115" s="1"/>
    </row>
    <row r="116" spans="1:11" hidden="1">
      <c r="B116" s="1"/>
      <c r="C116" s="1"/>
    </row>
    <row r="117" spans="1:11" hidden="1">
      <c r="B117" s="1"/>
      <c r="C117" s="1"/>
    </row>
    <row r="118" spans="1:11" hidden="1">
      <c r="B118" s="1"/>
      <c r="C118" s="1"/>
    </row>
    <row r="119" spans="1:11" hidden="1">
      <c r="B119" s="1"/>
      <c r="C119" s="1"/>
    </row>
    <row r="120" spans="1:11" hidden="1">
      <c r="B120" s="1"/>
      <c r="C120" s="1"/>
    </row>
    <row r="121" spans="1:11" hidden="1">
      <c r="B121" s="1"/>
      <c r="C121" s="1"/>
    </row>
    <row r="122" spans="1:11" hidden="1">
      <c r="B122" s="1"/>
      <c r="C122" s="1"/>
    </row>
    <row r="123" spans="1:11" hidden="1">
      <c r="B123" s="1"/>
      <c r="C123" s="1"/>
    </row>
    <row r="124" spans="1:11" hidden="1">
      <c r="B124" s="1"/>
      <c r="C124" s="1"/>
    </row>
    <row r="125" spans="1:11" hidden="1">
      <c r="B125" s="1"/>
      <c r="C125" s="1"/>
    </row>
    <row r="126" spans="1:11" hidden="1">
      <c r="B126" s="1"/>
      <c r="C126" s="1"/>
    </row>
    <row r="127" spans="1:11" hidden="1">
      <c r="B127" s="1"/>
      <c r="C127" s="1"/>
    </row>
    <row r="128" spans="1:11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2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140625" style="2" bestFit="1" customWidth="1"/>
    <col min="2" max="2" width="22" style="2" bestFit="1" customWidth="1"/>
    <col min="3" max="3" width="11.85546875" style="2" customWidth="1"/>
    <col min="4" max="4" width="12.28515625" style="1" bestFit="1" customWidth="1"/>
    <col min="5" max="5" width="15.140625" style="1" customWidth="1"/>
    <col min="6" max="6" width="15.42578125" style="1" bestFit="1" customWidth="1"/>
    <col min="7" max="7" width="9.5703125" style="1" customWidth="1"/>
    <col min="8" max="8" width="10.4257812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145</v>
      </c>
      <c r="B1" s="36" t="s" vm="1">
        <v>216</v>
      </c>
    </row>
    <row r="2" spans="1:10">
      <c r="A2" s="36" t="s">
        <v>144</v>
      </c>
      <c r="B2" s="36" t="s">
        <v>2867</v>
      </c>
    </row>
    <row r="3" spans="1:10">
      <c r="A3" s="36" t="s">
        <v>146</v>
      </c>
      <c r="B3" s="36" t="s">
        <v>2868</v>
      </c>
    </row>
    <row r="4" spans="1:10">
      <c r="A4" s="36" t="s">
        <v>147</v>
      </c>
      <c r="B4" s="36" t="s">
        <v>2869</v>
      </c>
    </row>
    <row r="5" spans="1:10" ht="18.75">
      <c r="A5" s="155" t="s">
        <v>101</v>
      </c>
      <c r="B5" s="156"/>
      <c r="C5" s="156"/>
      <c r="D5" s="156"/>
      <c r="E5" s="156"/>
      <c r="F5" s="156"/>
      <c r="G5" s="156"/>
      <c r="H5" s="156"/>
      <c r="I5" s="156"/>
      <c r="J5" s="157"/>
    </row>
    <row r="6" spans="1:10" s="3" customFormat="1">
      <c r="A6" s="37" t="s">
        <v>116</v>
      </c>
      <c r="B6" s="38" t="s">
        <v>46</v>
      </c>
      <c r="C6" s="38" t="s">
        <v>68</v>
      </c>
      <c r="D6" s="38" t="s">
        <v>103</v>
      </c>
      <c r="E6" s="38" t="s">
        <v>104</v>
      </c>
      <c r="F6" s="38" t="s">
        <v>193</v>
      </c>
      <c r="G6" s="38" t="s">
        <v>192</v>
      </c>
      <c r="H6" s="38" t="s">
        <v>111</v>
      </c>
      <c r="I6" s="38" t="s">
        <v>148</v>
      </c>
      <c r="J6" s="40" t="s">
        <v>150</v>
      </c>
    </row>
    <row r="7" spans="1:10" s="3" customFormat="1">
      <c r="A7" s="124" t="s">
        <v>3065</v>
      </c>
      <c r="B7" s="125" t="s">
        <v>3065</v>
      </c>
      <c r="C7" s="125" t="s">
        <v>3065</v>
      </c>
      <c r="D7" s="125" t="s">
        <v>3065</v>
      </c>
      <c r="E7" s="12" t="s">
        <v>21</v>
      </c>
      <c r="F7" s="12" t="s">
        <v>200</v>
      </c>
      <c r="G7" s="125" t="s">
        <v>3065</v>
      </c>
      <c r="H7" s="12" t="s">
        <v>196</v>
      </c>
      <c r="I7" s="26" t="s">
        <v>19</v>
      </c>
      <c r="J7" s="13" t="s">
        <v>19</v>
      </c>
    </row>
    <row r="8" spans="1:10" s="4" customFormat="1" ht="20.25">
      <c r="A8" s="126" t="s">
        <v>3065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5" t="s">
        <v>8</v>
      </c>
    </row>
    <row r="9" spans="1:10" s="4" customFormat="1" ht="20.25">
      <c r="A9" s="65" t="s">
        <v>51</v>
      </c>
      <c r="B9" s="127" t="s">
        <v>3065</v>
      </c>
      <c r="C9" s="127" t="s">
        <v>3065</v>
      </c>
      <c r="D9" s="127" t="s">
        <v>3065</v>
      </c>
      <c r="E9" s="127" t="s">
        <v>3065</v>
      </c>
      <c r="F9" s="127" t="s">
        <v>3065</v>
      </c>
      <c r="G9" s="127" t="s">
        <v>3065</v>
      </c>
      <c r="H9" s="67">
        <v>38087.305989761</v>
      </c>
      <c r="I9" s="68">
        <f>IFERROR(H9/$H$9,0)</f>
        <v>1</v>
      </c>
      <c r="J9" s="68">
        <f>H9/'סכום נכסי הקרן'!$C$41</f>
        <v>1.2241238676718915E-2</v>
      </c>
    </row>
    <row r="10" spans="1:10">
      <c r="A10" s="69" t="s">
        <v>33</v>
      </c>
      <c r="B10" s="128" t="s">
        <v>3065</v>
      </c>
      <c r="C10" s="128" t="s">
        <v>3065</v>
      </c>
      <c r="D10" s="128" t="s">
        <v>3065</v>
      </c>
      <c r="E10" s="128" t="s">
        <v>3065</v>
      </c>
      <c r="F10" s="128" t="s">
        <v>3065</v>
      </c>
      <c r="G10" s="128" t="s">
        <v>3065</v>
      </c>
      <c r="H10" s="72">
        <v>24659.017284983016</v>
      </c>
      <c r="I10" s="73">
        <f t="shared" ref="I10:I73" si="0">IFERROR(H10/$H$9,0)</f>
        <v>0.64743401099600195</v>
      </c>
      <c r="J10" s="73">
        <f>H10/'סכום נכסי הקרן'!$C$41</f>
        <v>7.9253942560275192E-3</v>
      </c>
    </row>
    <row r="11" spans="1:10">
      <c r="A11" s="74" t="s">
        <v>178</v>
      </c>
      <c r="B11" s="128" t="s">
        <v>3065</v>
      </c>
      <c r="C11" s="128" t="s">
        <v>3065</v>
      </c>
      <c r="D11" s="128" t="s">
        <v>3065</v>
      </c>
      <c r="E11" s="128" t="s">
        <v>3065</v>
      </c>
      <c r="F11" s="128" t="s">
        <v>3065</v>
      </c>
      <c r="G11" s="128" t="s">
        <v>3065</v>
      </c>
      <c r="H11" s="72">
        <v>-733.64329366200002</v>
      </c>
      <c r="I11" s="73">
        <f t="shared" si="0"/>
        <v>-1.9262147179935098E-2</v>
      </c>
      <c r="J11" s="73">
        <f>H11/'סכום נכסי הקרן'!$C$41</f>
        <v>-2.357925410556737E-4</v>
      </c>
    </row>
    <row r="12" spans="1:10">
      <c r="A12" s="75" t="s">
        <v>1056</v>
      </c>
      <c r="B12" s="54" t="s">
        <v>2005</v>
      </c>
      <c r="C12" s="76" t="s">
        <v>1778</v>
      </c>
      <c r="D12" s="76" t="s">
        <v>132</v>
      </c>
      <c r="E12" s="85">
        <v>44917</v>
      </c>
      <c r="F12" s="78">
        <v>3182802.9727149997</v>
      </c>
      <c r="G12" s="86">
        <v>-1.4228719999999999</v>
      </c>
      <c r="H12" s="78">
        <v>-45.28720775</v>
      </c>
      <c r="I12" s="79">
        <f t="shared" si="0"/>
        <v>-1.1890367820232429E-3</v>
      </c>
      <c r="J12" s="79">
        <f>H12/'סכום נכסי הקרן'!$C$41</f>
        <v>-1.4555283044144318E-5</v>
      </c>
    </row>
    <row r="13" spans="1:10">
      <c r="A13" s="75" t="s">
        <v>2006</v>
      </c>
      <c r="B13" s="54" t="s">
        <v>2007</v>
      </c>
      <c r="C13" s="76" t="s">
        <v>1778</v>
      </c>
      <c r="D13" s="76" t="s">
        <v>132</v>
      </c>
      <c r="E13" s="85">
        <v>44952</v>
      </c>
      <c r="F13" s="78">
        <v>2009027.868125</v>
      </c>
      <c r="G13" s="86">
        <v>-38.778080000000003</v>
      </c>
      <c r="H13" s="78">
        <v>-779.06243711000002</v>
      </c>
      <c r="I13" s="79">
        <f t="shared" si="0"/>
        <v>-2.0454647995304134E-2</v>
      </c>
      <c r="J13" s="79">
        <f>H13/'סכום נכסי הקרן'!$C$41</f>
        <v>-2.50390228158788E-4</v>
      </c>
    </row>
    <row r="14" spans="1:10" s="6" customFormat="1">
      <c r="A14" s="75" t="s">
        <v>2008</v>
      </c>
      <c r="B14" s="54" t="s">
        <v>2009</v>
      </c>
      <c r="C14" s="76" t="s">
        <v>1778</v>
      </c>
      <c r="D14" s="76" t="s">
        <v>132</v>
      </c>
      <c r="E14" s="85">
        <v>44952</v>
      </c>
      <c r="F14" s="78">
        <v>3343781.9260240002</v>
      </c>
      <c r="G14" s="86">
        <v>-15.624169999999999</v>
      </c>
      <c r="H14" s="78">
        <v>-522.43818510400001</v>
      </c>
      <c r="I14" s="79">
        <f t="shared" si="0"/>
        <v>-1.3716858452641595E-2</v>
      </c>
      <c r="J14" s="79">
        <f>H14/'סכום נכסי הקרן'!$C$41</f>
        <v>-1.6791133821355506E-4</v>
      </c>
    </row>
    <row r="15" spans="1:10" s="6" customFormat="1">
      <c r="A15" s="75" t="s">
        <v>1147</v>
      </c>
      <c r="B15" s="54" t="s">
        <v>2010</v>
      </c>
      <c r="C15" s="76" t="s">
        <v>1778</v>
      </c>
      <c r="D15" s="76" t="s">
        <v>132</v>
      </c>
      <c r="E15" s="85">
        <v>44965</v>
      </c>
      <c r="F15" s="78">
        <v>803595.29195999994</v>
      </c>
      <c r="G15" s="86">
        <v>-2.479949</v>
      </c>
      <c r="H15" s="78">
        <v>-19.928751172000002</v>
      </c>
      <c r="I15" s="79">
        <f t="shared" si="0"/>
        <v>-5.2323866585253997E-4</v>
      </c>
      <c r="J15" s="79">
        <f>H15/'סכום נכסי הקרן'!$C$41</f>
        <v>-6.4050893935889173E-6</v>
      </c>
    </row>
    <row r="16" spans="1:10" s="6" customFormat="1">
      <c r="A16" s="75" t="s">
        <v>1147</v>
      </c>
      <c r="B16" s="54" t="s">
        <v>2011</v>
      </c>
      <c r="C16" s="76" t="s">
        <v>1778</v>
      </c>
      <c r="D16" s="76" t="s">
        <v>132</v>
      </c>
      <c r="E16" s="85">
        <v>44952</v>
      </c>
      <c r="F16" s="78">
        <v>2313621.9242099999</v>
      </c>
      <c r="G16" s="86">
        <v>7.9122940000000002</v>
      </c>
      <c r="H16" s="78">
        <v>183.06057444699999</v>
      </c>
      <c r="I16" s="79">
        <f t="shared" si="0"/>
        <v>4.8063408448004207E-3</v>
      </c>
      <c r="J16" s="79">
        <f>H16/'סכום נכסי הקרן'!$C$41</f>
        <v>5.8835565442864767E-5</v>
      </c>
    </row>
    <row r="17" spans="1:10">
      <c r="A17" s="75" t="s">
        <v>1037</v>
      </c>
      <c r="B17" s="54" t="s">
        <v>2012</v>
      </c>
      <c r="C17" s="76" t="s">
        <v>1778</v>
      </c>
      <c r="D17" s="76" t="s">
        <v>132</v>
      </c>
      <c r="E17" s="85">
        <v>45091</v>
      </c>
      <c r="F17" s="78">
        <v>1968735.8450199997</v>
      </c>
      <c r="G17" s="86">
        <v>5.8367300000000002</v>
      </c>
      <c r="H17" s="78">
        <v>114.909787792</v>
      </c>
      <c r="I17" s="79">
        <f t="shared" si="0"/>
        <v>3.0170101246565239E-3</v>
      </c>
      <c r="J17" s="79">
        <f>H17/'סכום נכסי הקרן'!$C$41</f>
        <v>3.6931941025997992E-5</v>
      </c>
    </row>
    <row r="18" spans="1:10">
      <c r="A18" s="75" t="s">
        <v>1056</v>
      </c>
      <c r="B18" s="54" t="s">
        <v>2013</v>
      </c>
      <c r="C18" s="76" t="s">
        <v>1778</v>
      </c>
      <c r="D18" s="76" t="s">
        <v>132</v>
      </c>
      <c r="E18" s="85">
        <v>45043</v>
      </c>
      <c r="F18" s="78">
        <v>2623044.5858399998</v>
      </c>
      <c r="G18" s="86">
        <v>5.8099420000000004</v>
      </c>
      <c r="H18" s="78">
        <v>152.397369561</v>
      </c>
      <c r="I18" s="79">
        <f t="shared" si="0"/>
        <v>4.0012640852563567E-3</v>
      </c>
      <c r="J18" s="79">
        <f>H18/'סכום נכסי הקרן'!$C$41</f>
        <v>4.8980428676206445E-5</v>
      </c>
    </row>
    <row r="19" spans="1:10">
      <c r="A19" s="75" t="s">
        <v>1023</v>
      </c>
      <c r="B19" s="54" t="s">
        <v>2014</v>
      </c>
      <c r="C19" s="76" t="s">
        <v>1778</v>
      </c>
      <c r="D19" s="76" t="s">
        <v>132</v>
      </c>
      <c r="E19" s="85">
        <v>45244</v>
      </c>
      <c r="F19" s="78">
        <v>1661718.041376</v>
      </c>
      <c r="G19" s="86">
        <v>10.994979000000001</v>
      </c>
      <c r="H19" s="78">
        <v>182.70555567400001</v>
      </c>
      <c r="I19" s="79">
        <f t="shared" si="0"/>
        <v>4.7970196611731132E-3</v>
      </c>
      <c r="J19" s="79">
        <f>H19/'סכום נכסי הקרן'!$C$41</f>
        <v>5.8721462609333384E-5</v>
      </c>
    </row>
    <row r="20" spans="1:10">
      <c r="A20" s="130" t="s">
        <v>3065</v>
      </c>
      <c r="B20" s="129" t="s">
        <v>3065</v>
      </c>
      <c r="C20" s="129" t="s">
        <v>3065</v>
      </c>
      <c r="D20" s="129" t="s">
        <v>3065</v>
      </c>
      <c r="E20" s="129" t="s">
        <v>3065</v>
      </c>
      <c r="F20" s="129" t="s">
        <v>3065</v>
      </c>
      <c r="G20" s="129" t="s">
        <v>3065</v>
      </c>
      <c r="H20" s="129" t="s">
        <v>3065</v>
      </c>
      <c r="I20" s="129" t="s">
        <v>3065</v>
      </c>
      <c r="J20" s="129" t="s">
        <v>3065</v>
      </c>
    </row>
    <row r="21" spans="1:10">
      <c r="A21" s="74" t="s">
        <v>2000</v>
      </c>
      <c r="B21" s="128" t="s">
        <v>3065</v>
      </c>
      <c r="C21" s="128" t="s">
        <v>3065</v>
      </c>
      <c r="D21" s="128" t="s">
        <v>3065</v>
      </c>
      <c r="E21" s="128" t="s">
        <v>3065</v>
      </c>
      <c r="F21" s="128" t="s">
        <v>3065</v>
      </c>
      <c r="G21" s="128" t="s">
        <v>3065</v>
      </c>
      <c r="H21" s="72">
        <v>26911.925550829019</v>
      </c>
      <c r="I21" s="73">
        <f t="shared" si="0"/>
        <v>0.70658516929666126</v>
      </c>
      <c r="J21" s="73">
        <f>H21/'סכום נכסי הקרן'!$C$41</f>
        <v>8.6494777027902731E-3</v>
      </c>
    </row>
    <row r="22" spans="1:10">
      <c r="A22" s="75" t="s">
        <v>2015</v>
      </c>
      <c r="B22" s="54" t="s">
        <v>2016</v>
      </c>
      <c r="C22" s="76" t="s">
        <v>1778</v>
      </c>
      <c r="D22" s="76" t="s">
        <v>131</v>
      </c>
      <c r="E22" s="85">
        <v>45131</v>
      </c>
      <c r="F22" s="78">
        <v>2876124.9967999998</v>
      </c>
      <c r="G22" s="86">
        <v>-1.8345130000000001</v>
      </c>
      <c r="H22" s="78">
        <v>-52.762890356000007</v>
      </c>
      <c r="I22" s="79">
        <f t="shared" si="0"/>
        <v>-1.3853143189015323E-3</v>
      </c>
      <c r="J22" s="79">
        <f>H22/'סכום נכסי הקרן'!$C$41</f>
        <v>-1.6957963219949958E-5</v>
      </c>
    </row>
    <row r="23" spans="1:10">
      <c r="A23" s="75" t="s">
        <v>2015</v>
      </c>
      <c r="B23" s="54" t="s">
        <v>2017</v>
      </c>
      <c r="C23" s="76" t="s">
        <v>1778</v>
      </c>
      <c r="D23" s="76" t="s">
        <v>131</v>
      </c>
      <c r="E23" s="85">
        <v>45131</v>
      </c>
      <c r="F23" s="78">
        <v>2432797.4563199999</v>
      </c>
      <c r="G23" s="86">
        <v>-1.8345130000000001</v>
      </c>
      <c r="H23" s="78">
        <v>-44.629988431999998</v>
      </c>
      <c r="I23" s="79">
        <f t="shared" si="0"/>
        <v>-1.1717811820032076E-3</v>
      </c>
      <c r="J23" s="79">
        <f>H23/'סכום נכסי הקרן'!$C$41</f>
        <v>-1.4344053125789072E-5</v>
      </c>
    </row>
    <row r="24" spans="1:10">
      <c r="A24" s="75" t="s">
        <v>2018</v>
      </c>
      <c r="B24" s="54" t="s">
        <v>2019</v>
      </c>
      <c r="C24" s="76" t="s">
        <v>1778</v>
      </c>
      <c r="D24" s="76" t="s">
        <v>131</v>
      </c>
      <c r="E24" s="85">
        <v>45131</v>
      </c>
      <c r="F24" s="78">
        <v>3814077.0243730005</v>
      </c>
      <c r="G24" s="86">
        <v>-1.7487699999999999</v>
      </c>
      <c r="H24" s="78">
        <v>-66.699426087999996</v>
      </c>
      <c r="I24" s="79">
        <f t="shared" si="0"/>
        <v>-1.7512245708827708E-3</v>
      </c>
      <c r="J24" s="79">
        <f>H24/'סכום נכסי הקרן'!$C$41</f>
        <v>-2.1437157948710661E-5</v>
      </c>
    </row>
    <row r="25" spans="1:10">
      <c r="A25" s="75" t="s">
        <v>2020</v>
      </c>
      <c r="B25" s="54" t="s">
        <v>2021</v>
      </c>
      <c r="C25" s="76" t="s">
        <v>1778</v>
      </c>
      <c r="D25" s="76" t="s">
        <v>131</v>
      </c>
      <c r="E25" s="85">
        <v>45131</v>
      </c>
      <c r="F25" s="78">
        <v>2439123.3447389998</v>
      </c>
      <c r="G25" s="86">
        <v>-1.720221</v>
      </c>
      <c r="H25" s="78">
        <v>-41.958305488999997</v>
      </c>
      <c r="I25" s="79">
        <f t="shared" si="0"/>
        <v>-1.1016348990469328E-3</v>
      </c>
      <c r="J25" s="79">
        <f>H25/'סכום נכסי הקרן'!$C$41</f>
        <v>-1.3485375733836651E-5</v>
      </c>
    </row>
    <row r="26" spans="1:10">
      <c r="A26" s="75" t="s">
        <v>2022</v>
      </c>
      <c r="B26" s="54" t="s">
        <v>2023</v>
      </c>
      <c r="C26" s="76" t="s">
        <v>1778</v>
      </c>
      <c r="D26" s="76" t="s">
        <v>131</v>
      </c>
      <c r="E26" s="85">
        <v>45138</v>
      </c>
      <c r="F26" s="78">
        <v>5200303.8791549997</v>
      </c>
      <c r="G26" s="86">
        <v>0.75822500000000004</v>
      </c>
      <c r="H26" s="78">
        <v>39.429978972000001</v>
      </c>
      <c r="I26" s="79">
        <f t="shared" si="0"/>
        <v>1.035252505981913E-3</v>
      </c>
      <c r="J26" s="79">
        <f>H26/'סכום נכסי הקרן'!$C$41</f>
        <v>1.2672773016395974E-5</v>
      </c>
    </row>
    <row r="27" spans="1:10">
      <c r="A27" s="75" t="s">
        <v>2024</v>
      </c>
      <c r="B27" s="54" t="s">
        <v>2025</v>
      </c>
      <c r="C27" s="76" t="s">
        <v>1778</v>
      </c>
      <c r="D27" s="76" t="s">
        <v>131</v>
      </c>
      <c r="E27" s="85">
        <v>45132</v>
      </c>
      <c r="F27" s="78">
        <v>2357615.3802649998</v>
      </c>
      <c r="G27" s="86">
        <v>1.0965450000000001</v>
      </c>
      <c r="H27" s="78">
        <v>25.852324914</v>
      </c>
      <c r="I27" s="79">
        <f t="shared" si="0"/>
        <v>6.7876485989714979E-4</v>
      </c>
      <c r="J27" s="79">
        <f>H27/'סכום נכסי הקרן'!$C$41</f>
        <v>8.3089226553706869E-6</v>
      </c>
    </row>
    <row r="28" spans="1:10">
      <c r="A28" s="75" t="s">
        <v>2026</v>
      </c>
      <c r="B28" s="54" t="s">
        <v>2027</v>
      </c>
      <c r="C28" s="76" t="s">
        <v>1778</v>
      </c>
      <c r="D28" s="76" t="s">
        <v>131</v>
      </c>
      <c r="E28" s="85">
        <v>45132</v>
      </c>
      <c r="F28" s="78">
        <v>2287538.8829999999</v>
      </c>
      <c r="G28" s="86">
        <v>1.3549059999999999</v>
      </c>
      <c r="H28" s="78">
        <v>30.993990685</v>
      </c>
      <c r="I28" s="79">
        <f t="shared" si="0"/>
        <v>8.1376169512572258E-4</v>
      </c>
      <c r="J28" s="79">
        <f>H28/'סכום נכסי הקרן'!$C$41</f>
        <v>9.9614511360053414E-6</v>
      </c>
    </row>
    <row r="29" spans="1:10">
      <c r="A29" s="75" t="s">
        <v>2028</v>
      </c>
      <c r="B29" s="54" t="s">
        <v>2029</v>
      </c>
      <c r="C29" s="76" t="s">
        <v>1778</v>
      </c>
      <c r="D29" s="76" t="s">
        <v>131</v>
      </c>
      <c r="E29" s="85">
        <v>45132</v>
      </c>
      <c r="F29" s="78">
        <v>5082594.4780249996</v>
      </c>
      <c r="G29" s="86">
        <v>1.3763749999999999</v>
      </c>
      <c r="H29" s="78">
        <v>69.955539982000005</v>
      </c>
      <c r="I29" s="79">
        <f t="shared" si="0"/>
        <v>1.8367153613019029E-3</v>
      </c>
      <c r="J29" s="79">
        <f>H29/'סכום נכסי הקרן'!$C$41</f>
        <v>2.2483671118892611E-5</v>
      </c>
    </row>
    <row r="30" spans="1:10">
      <c r="A30" s="75" t="s">
        <v>2030</v>
      </c>
      <c r="B30" s="54" t="s">
        <v>2031</v>
      </c>
      <c r="C30" s="76" t="s">
        <v>1778</v>
      </c>
      <c r="D30" s="76" t="s">
        <v>131</v>
      </c>
      <c r="E30" s="85">
        <v>45132</v>
      </c>
      <c r="F30" s="78">
        <v>2791263.0240879999</v>
      </c>
      <c r="G30" s="86">
        <v>1.384423</v>
      </c>
      <c r="H30" s="78">
        <v>38.642890406999996</v>
      </c>
      <c r="I30" s="79">
        <f t="shared" si="0"/>
        <v>1.014587128251821E-3</v>
      </c>
      <c r="J30" s="79">
        <f>H30/'סכום נכסי הקרן'!$C$41</f>
        <v>1.2419803195257367E-5</v>
      </c>
    </row>
    <row r="31" spans="1:10">
      <c r="A31" s="75" t="s">
        <v>2032</v>
      </c>
      <c r="B31" s="54" t="s">
        <v>2033</v>
      </c>
      <c r="C31" s="76" t="s">
        <v>1778</v>
      </c>
      <c r="D31" s="76" t="s">
        <v>131</v>
      </c>
      <c r="E31" s="85">
        <v>45133</v>
      </c>
      <c r="F31" s="78">
        <v>2518310.002289</v>
      </c>
      <c r="G31" s="86">
        <v>1.4326080000000001</v>
      </c>
      <c r="H31" s="78">
        <v>36.077517951000004</v>
      </c>
      <c r="I31" s="79">
        <f t="shared" si="0"/>
        <v>9.4723207676328464E-4</v>
      </c>
      <c r="J31" s="79">
        <f>H31/'סכום נכסי הקרן'!$C$41</f>
        <v>1.1595293933903501E-5</v>
      </c>
    </row>
    <row r="32" spans="1:10">
      <c r="A32" s="75" t="s">
        <v>2034</v>
      </c>
      <c r="B32" s="54" t="s">
        <v>2035</v>
      </c>
      <c r="C32" s="76" t="s">
        <v>1778</v>
      </c>
      <c r="D32" s="76" t="s">
        <v>131</v>
      </c>
      <c r="E32" s="85">
        <v>45132</v>
      </c>
      <c r="F32" s="78">
        <v>2095725.1683059998</v>
      </c>
      <c r="G32" s="86">
        <v>1.491611</v>
      </c>
      <c r="H32" s="78">
        <v>31.260068045000001</v>
      </c>
      <c r="I32" s="79">
        <f t="shared" si="0"/>
        <v>8.2074768043199583E-4</v>
      </c>
      <c r="J32" s="79">
        <f>H32/'סכום נכסי הקרן'!$C$41</f>
        <v>1.0046968249531483E-5</v>
      </c>
    </row>
    <row r="33" spans="1:10">
      <c r="A33" s="75" t="s">
        <v>2036</v>
      </c>
      <c r="B33" s="54" t="s">
        <v>2037</v>
      </c>
      <c r="C33" s="76" t="s">
        <v>1778</v>
      </c>
      <c r="D33" s="76" t="s">
        <v>131</v>
      </c>
      <c r="E33" s="85">
        <v>45160</v>
      </c>
      <c r="F33" s="78">
        <v>2485473.8993700002</v>
      </c>
      <c r="G33" s="86">
        <v>3.11198</v>
      </c>
      <c r="H33" s="78">
        <v>77.347447369999998</v>
      </c>
      <c r="I33" s="79">
        <f t="shared" si="0"/>
        <v>2.0307933407207454E-3</v>
      </c>
      <c r="J33" s="79">
        <f>H33/'סכום נכסי הקרן'!$C$41</f>
        <v>2.4859425986854004E-5</v>
      </c>
    </row>
    <row r="34" spans="1:10">
      <c r="A34" s="75" t="s">
        <v>2038</v>
      </c>
      <c r="B34" s="54" t="s">
        <v>2039</v>
      </c>
      <c r="C34" s="76" t="s">
        <v>1778</v>
      </c>
      <c r="D34" s="76" t="s">
        <v>131</v>
      </c>
      <c r="E34" s="85">
        <v>45155</v>
      </c>
      <c r="F34" s="78">
        <v>4263887.5642440002</v>
      </c>
      <c r="G34" s="86">
        <v>3.170544</v>
      </c>
      <c r="H34" s="78">
        <v>135.18844417299999</v>
      </c>
      <c r="I34" s="79">
        <f t="shared" si="0"/>
        <v>3.5494357151262591E-3</v>
      </c>
      <c r="J34" s="79">
        <f>H34/'סכום נכסי הקרן'!$C$41</f>
        <v>4.3449489756531029E-5</v>
      </c>
    </row>
    <row r="35" spans="1:10">
      <c r="A35" s="75" t="s">
        <v>2040</v>
      </c>
      <c r="B35" s="54" t="s">
        <v>2041</v>
      </c>
      <c r="C35" s="76" t="s">
        <v>1778</v>
      </c>
      <c r="D35" s="76" t="s">
        <v>131</v>
      </c>
      <c r="E35" s="85">
        <v>45155</v>
      </c>
      <c r="F35" s="78">
        <v>4264229.2492800001</v>
      </c>
      <c r="G35" s="86">
        <v>3.1783030000000001</v>
      </c>
      <c r="H35" s="78">
        <v>135.53012920899999</v>
      </c>
      <c r="I35" s="79">
        <f t="shared" si="0"/>
        <v>3.5584068152637134E-3</v>
      </c>
      <c r="J35" s="79">
        <f>H35/'סכום נכסי הקרן'!$C$41</f>
        <v>4.3559307134506346E-5</v>
      </c>
    </row>
    <row r="36" spans="1:10">
      <c r="A36" s="75" t="s">
        <v>2042</v>
      </c>
      <c r="B36" s="54" t="s">
        <v>2043</v>
      </c>
      <c r="C36" s="76" t="s">
        <v>1778</v>
      </c>
      <c r="D36" s="76" t="s">
        <v>131</v>
      </c>
      <c r="E36" s="85">
        <v>45160</v>
      </c>
      <c r="F36" s="78">
        <v>3553524.3744000001</v>
      </c>
      <c r="G36" s="86">
        <v>3.1896149999999999</v>
      </c>
      <c r="H36" s="78">
        <v>113.343728821</v>
      </c>
      <c r="I36" s="79">
        <f t="shared" si="0"/>
        <v>2.9758925152508862E-3</v>
      </c>
      <c r="J36" s="79">
        <f>H36/'סכום נכסי הקרן'!$C$41</f>
        <v>3.6428610555447479E-5</v>
      </c>
    </row>
    <row r="37" spans="1:10">
      <c r="A37" s="75" t="s">
        <v>2044</v>
      </c>
      <c r="B37" s="54" t="s">
        <v>2045</v>
      </c>
      <c r="C37" s="76" t="s">
        <v>1778</v>
      </c>
      <c r="D37" s="76" t="s">
        <v>131</v>
      </c>
      <c r="E37" s="85">
        <v>45160</v>
      </c>
      <c r="F37" s="78">
        <v>3553524.3744000001</v>
      </c>
      <c r="G37" s="86">
        <v>3.1896149999999999</v>
      </c>
      <c r="H37" s="78">
        <v>113.343728821</v>
      </c>
      <c r="I37" s="79">
        <f t="shared" si="0"/>
        <v>2.9758925152508862E-3</v>
      </c>
      <c r="J37" s="79">
        <f>H37/'סכום נכסי הקרן'!$C$41</f>
        <v>3.6428610555447479E-5</v>
      </c>
    </row>
    <row r="38" spans="1:10">
      <c r="A38" s="75" t="s">
        <v>2046</v>
      </c>
      <c r="B38" s="54" t="s">
        <v>2047</v>
      </c>
      <c r="C38" s="76" t="s">
        <v>1778</v>
      </c>
      <c r="D38" s="76" t="s">
        <v>131</v>
      </c>
      <c r="E38" s="85">
        <v>45168</v>
      </c>
      <c r="F38" s="78">
        <v>4984235.5501399999</v>
      </c>
      <c r="G38" s="86">
        <v>3.370279</v>
      </c>
      <c r="H38" s="78">
        <v>167.982646329</v>
      </c>
      <c r="I38" s="79">
        <f t="shared" si="0"/>
        <v>4.4104628028603212E-3</v>
      </c>
      <c r="J38" s="79">
        <f>H38/'סכום נכסי הקרן'!$C$41</f>
        <v>5.3989527844603876E-5</v>
      </c>
    </row>
    <row r="39" spans="1:10">
      <c r="A39" s="75" t="s">
        <v>2048</v>
      </c>
      <c r="B39" s="54" t="s">
        <v>2049</v>
      </c>
      <c r="C39" s="76" t="s">
        <v>1778</v>
      </c>
      <c r="D39" s="76" t="s">
        <v>131</v>
      </c>
      <c r="E39" s="85">
        <v>45174</v>
      </c>
      <c r="F39" s="78">
        <v>6015137.9580600001</v>
      </c>
      <c r="G39" s="86">
        <v>3.8023899999999999</v>
      </c>
      <c r="H39" s="78">
        <v>228.719030565</v>
      </c>
      <c r="I39" s="79">
        <f t="shared" si="0"/>
        <v>6.0051249260445584E-3</v>
      </c>
      <c r="J39" s="79">
        <f>H39/'סכום נכסי הקרן'!$C$41</f>
        <v>7.3510167503225462E-5</v>
      </c>
    </row>
    <row r="40" spans="1:10">
      <c r="A40" s="75" t="s">
        <v>2048</v>
      </c>
      <c r="B40" s="54" t="s">
        <v>2050</v>
      </c>
      <c r="C40" s="76" t="s">
        <v>1778</v>
      </c>
      <c r="D40" s="76" t="s">
        <v>131</v>
      </c>
      <c r="E40" s="85">
        <v>45174</v>
      </c>
      <c r="F40" s="78">
        <v>714691.20030000003</v>
      </c>
      <c r="G40" s="86">
        <v>3.8023899999999999</v>
      </c>
      <c r="H40" s="78">
        <v>27.175349863000001</v>
      </c>
      <c r="I40" s="79">
        <f t="shared" si="0"/>
        <v>7.1350149759359573E-4</v>
      </c>
      <c r="J40" s="79">
        <f>H40/'סכום נכסי הקרן'!$C$41</f>
        <v>8.734142128239592E-6</v>
      </c>
    </row>
    <row r="41" spans="1:10">
      <c r="A41" s="75" t="s">
        <v>2051</v>
      </c>
      <c r="B41" s="54" t="s">
        <v>2052</v>
      </c>
      <c r="C41" s="76" t="s">
        <v>1778</v>
      </c>
      <c r="D41" s="76" t="s">
        <v>131</v>
      </c>
      <c r="E41" s="85">
        <v>45169</v>
      </c>
      <c r="F41" s="78">
        <v>2144586.1284540002</v>
      </c>
      <c r="G41" s="86">
        <v>3.8032300000000001</v>
      </c>
      <c r="H41" s="78">
        <v>81.563539841000008</v>
      </c>
      <c r="I41" s="79">
        <f t="shared" si="0"/>
        <v>2.1414888168495485E-3</v>
      </c>
      <c r="J41" s="79">
        <f>H41/'סכום נכסי הקרן'!$C$41</f>
        <v>2.6214475730579723E-5</v>
      </c>
    </row>
    <row r="42" spans="1:10">
      <c r="A42" s="75" t="s">
        <v>2053</v>
      </c>
      <c r="B42" s="54" t="s">
        <v>2054</v>
      </c>
      <c r="C42" s="76" t="s">
        <v>1778</v>
      </c>
      <c r="D42" s="76" t="s">
        <v>131</v>
      </c>
      <c r="E42" s="85">
        <v>45174</v>
      </c>
      <c r="F42" s="78">
        <v>1788626.25095</v>
      </c>
      <c r="G42" s="86">
        <v>3.9044840000000001</v>
      </c>
      <c r="H42" s="78">
        <v>69.836624857999993</v>
      </c>
      <c r="I42" s="79">
        <f t="shared" si="0"/>
        <v>1.8335931892051948E-3</v>
      </c>
      <c r="J42" s="79">
        <f>H42/'סכום נכסי הקרן'!$C$41</f>
        <v>2.2445451865067014E-5</v>
      </c>
    </row>
    <row r="43" spans="1:10">
      <c r="A43" s="75" t="s">
        <v>2053</v>
      </c>
      <c r="B43" s="54" t="s">
        <v>2055</v>
      </c>
      <c r="C43" s="76" t="s">
        <v>1778</v>
      </c>
      <c r="D43" s="76" t="s">
        <v>131</v>
      </c>
      <c r="E43" s="85">
        <v>45174</v>
      </c>
      <c r="F43" s="78">
        <v>3662313.3291600002</v>
      </c>
      <c r="G43" s="86">
        <v>3.9044840000000001</v>
      </c>
      <c r="H43" s="78">
        <v>142.99443606200001</v>
      </c>
      <c r="I43" s="79">
        <f t="shared" si="0"/>
        <v>3.7543856764361639E-3</v>
      </c>
      <c r="J43" s="79">
        <f>H43/'סכום נכסי הקרן'!$C$41</f>
        <v>4.5958331149709877E-5</v>
      </c>
    </row>
    <row r="44" spans="1:10">
      <c r="A44" s="75" t="s">
        <v>2053</v>
      </c>
      <c r="B44" s="54" t="s">
        <v>2056</v>
      </c>
      <c r="C44" s="76" t="s">
        <v>1778</v>
      </c>
      <c r="D44" s="76" t="s">
        <v>131</v>
      </c>
      <c r="E44" s="85">
        <v>45174</v>
      </c>
      <c r="F44" s="78">
        <v>78201.669387999995</v>
      </c>
      <c r="G44" s="86">
        <v>3.9044840000000001</v>
      </c>
      <c r="H44" s="78">
        <v>3.0533716279999998</v>
      </c>
      <c r="I44" s="79">
        <f t="shared" si="0"/>
        <v>8.0167697574116601E-5</v>
      </c>
      <c r="J44" s="79">
        <f>H44/'סכום נכסי הקרן'!$C$41</f>
        <v>9.8135192016778146E-7</v>
      </c>
    </row>
    <row r="45" spans="1:10">
      <c r="A45" s="75" t="s">
        <v>2057</v>
      </c>
      <c r="B45" s="54" t="s">
        <v>2058</v>
      </c>
      <c r="C45" s="76" t="s">
        <v>1778</v>
      </c>
      <c r="D45" s="76" t="s">
        <v>131</v>
      </c>
      <c r="E45" s="85">
        <v>45159</v>
      </c>
      <c r="F45" s="78">
        <v>3662993.5147079998</v>
      </c>
      <c r="G45" s="86">
        <v>3.838387</v>
      </c>
      <c r="H45" s="78">
        <v>140.599859251</v>
      </c>
      <c r="I45" s="79">
        <f t="shared" si="0"/>
        <v>3.6915149443438561E-3</v>
      </c>
      <c r="J45" s="79">
        <f>H45/'סכום נכסי הקרן'!$C$41</f>
        <v>4.5188715512387886E-5</v>
      </c>
    </row>
    <row r="46" spans="1:10">
      <c r="A46" s="75" t="s">
        <v>2059</v>
      </c>
      <c r="B46" s="54" t="s">
        <v>2060</v>
      </c>
      <c r="C46" s="76" t="s">
        <v>1778</v>
      </c>
      <c r="D46" s="76" t="s">
        <v>131</v>
      </c>
      <c r="E46" s="85">
        <v>45181</v>
      </c>
      <c r="F46" s="78">
        <v>3128896.7215999998</v>
      </c>
      <c r="G46" s="86">
        <v>3.9528509999999999</v>
      </c>
      <c r="H46" s="78">
        <v>123.680639707</v>
      </c>
      <c r="I46" s="79">
        <f t="shared" si="0"/>
        <v>3.2472929363985214E-3</v>
      </c>
      <c r="J46" s="79">
        <f>H46/'סכום נכסי הקרן'!$C$41</f>
        <v>3.9750887887677718E-5</v>
      </c>
    </row>
    <row r="47" spans="1:10">
      <c r="A47" s="75" t="s">
        <v>2059</v>
      </c>
      <c r="B47" s="54" t="s">
        <v>2061</v>
      </c>
      <c r="C47" s="76" t="s">
        <v>1778</v>
      </c>
      <c r="D47" s="76" t="s">
        <v>131</v>
      </c>
      <c r="E47" s="85">
        <v>45181</v>
      </c>
      <c r="F47" s="78">
        <v>1574408.71588</v>
      </c>
      <c r="G47" s="86">
        <v>3.9528509999999999</v>
      </c>
      <c r="H47" s="78">
        <v>62.234037894000004</v>
      </c>
      <c r="I47" s="79">
        <f t="shared" si="0"/>
        <v>1.6339837191617166E-3</v>
      </c>
      <c r="J47" s="79">
        <f>H47/'סכום נכסי הקרן'!$C$41</f>
        <v>2.0001984700131422E-5</v>
      </c>
    </row>
    <row r="48" spans="1:10">
      <c r="A48" s="75" t="s">
        <v>2062</v>
      </c>
      <c r="B48" s="54" t="s">
        <v>2063</v>
      </c>
      <c r="C48" s="76" t="s">
        <v>1778</v>
      </c>
      <c r="D48" s="76" t="s">
        <v>131</v>
      </c>
      <c r="E48" s="85">
        <v>45181</v>
      </c>
      <c r="F48" s="78">
        <v>2147205.71373</v>
      </c>
      <c r="G48" s="86">
        <v>3.9655879999999999</v>
      </c>
      <c r="H48" s="78">
        <v>85.149334659000004</v>
      </c>
      <c r="I48" s="79">
        <f t="shared" si="0"/>
        <v>2.2356355338413979E-3</v>
      </c>
      <c r="J48" s="79">
        <f>H48/'סכום נכסי הקרן'!$C$41</f>
        <v>2.7366948163906457E-5</v>
      </c>
    </row>
    <row r="49" spans="1:10">
      <c r="A49" s="75" t="s">
        <v>2062</v>
      </c>
      <c r="B49" s="54" t="s">
        <v>2064</v>
      </c>
      <c r="C49" s="76" t="s">
        <v>1778</v>
      </c>
      <c r="D49" s="76" t="s">
        <v>131</v>
      </c>
      <c r="E49" s="85">
        <v>45181</v>
      </c>
      <c r="F49" s="78">
        <v>366377.086962</v>
      </c>
      <c r="G49" s="86">
        <v>3.9655879999999999</v>
      </c>
      <c r="H49" s="78">
        <v>14.529006229</v>
      </c>
      <c r="I49" s="79">
        <f t="shared" si="0"/>
        <v>3.8146584147762585E-4</v>
      </c>
      <c r="J49" s="79">
        <f>H49/'סכום נכסי הקרן'!$C$41</f>
        <v>4.6696144125430408E-6</v>
      </c>
    </row>
    <row r="50" spans="1:10">
      <c r="A50" s="75" t="s">
        <v>2065</v>
      </c>
      <c r="B50" s="54" t="s">
        <v>2066</v>
      </c>
      <c r="C50" s="76" t="s">
        <v>1778</v>
      </c>
      <c r="D50" s="76" t="s">
        <v>131</v>
      </c>
      <c r="E50" s="85">
        <v>45159</v>
      </c>
      <c r="F50" s="78">
        <v>2864459.5518</v>
      </c>
      <c r="G50" s="86">
        <v>3.9097590000000002</v>
      </c>
      <c r="H50" s="78">
        <v>111.99347175300001</v>
      </c>
      <c r="I50" s="79">
        <f t="shared" si="0"/>
        <v>2.9404408855566518E-3</v>
      </c>
      <c r="J50" s="79">
        <f>H50/'סכום נכסי הקרן'!$C$41</f>
        <v>3.5994638694881706E-5</v>
      </c>
    </row>
    <row r="51" spans="1:10">
      <c r="A51" s="75" t="s">
        <v>2067</v>
      </c>
      <c r="B51" s="54" t="s">
        <v>2068</v>
      </c>
      <c r="C51" s="76" t="s">
        <v>1778</v>
      </c>
      <c r="D51" s="76" t="s">
        <v>131</v>
      </c>
      <c r="E51" s="85">
        <v>45167</v>
      </c>
      <c r="F51" s="78">
        <v>2506867.179124</v>
      </c>
      <c r="G51" s="86">
        <v>3.9388100000000001</v>
      </c>
      <c r="H51" s="78">
        <v>98.740727124000017</v>
      </c>
      <c r="I51" s="79">
        <f t="shared" si="0"/>
        <v>2.5924838882157865E-3</v>
      </c>
      <c r="J51" s="79">
        <f>H51/'סכום נכסי הקרן'!$C$41</f>
        <v>3.1735214041197723E-5</v>
      </c>
    </row>
    <row r="52" spans="1:10">
      <c r="A52" s="75" t="s">
        <v>2069</v>
      </c>
      <c r="B52" s="54" t="s">
        <v>2070</v>
      </c>
      <c r="C52" s="76" t="s">
        <v>1778</v>
      </c>
      <c r="D52" s="76" t="s">
        <v>131</v>
      </c>
      <c r="E52" s="85">
        <v>45189</v>
      </c>
      <c r="F52" s="78">
        <v>10589413.190163</v>
      </c>
      <c r="G52" s="86">
        <v>4.0757500000000002</v>
      </c>
      <c r="H52" s="78">
        <v>431.598002581</v>
      </c>
      <c r="I52" s="79">
        <f t="shared" si="0"/>
        <v>1.1331807051331654E-2</v>
      </c>
      <c r="J52" s="79">
        <f>H52/'סכום נכסי הקרן'!$C$41</f>
        <v>1.3871535475387716E-4</v>
      </c>
    </row>
    <row r="53" spans="1:10">
      <c r="A53" s="75" t="s">
        <v>2071</v>
      </c>
      <c r="B53" s="54" t="s">
        <v>2072</v>
      </c>
      <c r="C53" s="76" t="s">
        <v>1778</v>
      </c>
      <c r="D53" s="76" t="s">
        <v>131</v>
      </c>
      <c r="E53" s="85">
        <v>45174</v>
      </c>
      <c r="F53" s="78">
        <v>6101262.9145600013</v>
      </c>
      <c r="G53" s="86">
        <v>4.0826269999999996</v>
      </c>
      <c r="H53" s="78">
        <v>249.09181433000001</v>
      </c>
      <c r="I53" s="79">
        <f t="shared" si="0"/>
        <v>6.5400218749250283E-3</v>
      </c>
      <c r="J53" s="79">
        <f>H53/'סכום נכסי הקרן'!$C$41</f>
        <v>8.0057968721920019E-5</v>
      </c>
    </row>
    <row r="54" spans="1:10">
      <c r="A54" s="75" t="s">
        <v>2071</v>
      </c>
      <c r="B54" s="54" t="s">
        <v>2073</v>
      </c>
      <c r="C54" s="76" t="s">
        <v>1778</v>
      </c>
      <c r="D54" s="76" t="s">
        <v>131</v>
      </c>
      <c r="E54" s="85">
        <v>45174</v>
      </c>
      <c r="F54" s="78">
        <v>1505236.478592</v>
      </c>
      <c r="G54" s="86">
        <v>4.0826269999999996</v>
      </c>
      <c r="H54" s="78">
        <v>61.453192674999997</v>
      </c>
      <c r="I54" s="79">
        <f t="shared" si="0"/>
        <v>1.6134822633955901E-3</v>
      </c>
      <c r="J54" s="79">
        <f>H54/'סכום נכסי הקרן'!$C$41</f>
        <v>1.9751021486878074E-5</v>
      </c>
    </row>
    <row r="55" spans="1:10">
      <c r="A55" s="75" t="s">
        <v>2074</v>
      </c>
      <c r="B55" s="54" t="s">
        <v>2075</v>
      </c>
      <c r="C55" s="76" t="s">
        <v>1778</v>
      </c>
      <c r="D55" s="76" t="s">
        <v>131</v>
      </c>
      <c r="E55" s="85">
        <v>45167</v>
      </c>
      <c r="F55" s="78">
        <v>3525610.9478399996</v>
      </c>
      <c r="G55" s="86">
        <v>4.0100410000000002</v>
      </c>
      <c r="H55" s="78">
        <v>141.378461996</v>
      </c>
      <c r="I55" s="79">
        <f t="shared" si="0"/>
        <v>3.711957522908203E-3</v>
      </c>
      <c r="J55" s="79">
        <f>H55/'סכום נכסי הקרן'!$C$41</f>
        <v>4.5438957995761632E-5</v>
      </c>
    </row>
    <row r="56" spans="1:10">
      <c r="A56" s="75" t="s">
        <v>2076</v>
      </c>
      <c r="B56" s="54" t="s">
        <v>2077</v>
      </c>
      <c r="C56" s="76" t="s">
        <v>1778</v>
      </c>
      <c r="D56" s="76" t="s">
        <v>131</v>
      </c>
      <c r="E56" s="85">
        <v>45189</v>
      </c>
      <c r="F56" s="78">
        <v>4701561.5485920003</v>
      </c>
      <c r="G56" s="86">
        <v>4.1519490000000001</v>
      </c>
      <c r="H56" s="78">
        <v>195.20643031399999</v>
      </c>
      <c r="I56" s="79">
        <f t="shared" si="0"/>
        <v>5.125235960938725E-3</v>
      </c>
      <c r="J56" s="79">
        <f>H56/'סכום נכסי הקרן'!$C$41</f>
        <v>6.2739236672353763E-5</v>
      </c>
    </row>
    <row r="57" spans="1:10">
      <c r="A57" s="75" t="s">
        <v>2078</v>
      </c>
      <c r="B57" s="54" t="s">
        <v>2079</v>
      </c>
      <c r="C57" s="76" t="s">
        <v>1778</v>
      </c>
      <c r="D57" s="76" t="s">
        <v>131</v>
      </c>
      <c r="E57" s="85">
        <v>45189</v>
      </c>
      <c r="F57" s="78">
        <v>2509126.0968619999</v>
      </c>
      <c r="G57" s="86">
        <v>4.1519490000000001</v>
      </c>
      <c r="H57" s="78">
        <v>104.17763194499999</v>
      </c>
      <c r="I57" s="79">
        <f t="shared" si="0"/>
        <v>2.7352323625358548E-3</v>
      </c>
      <c r="J57" s="79">
        <f>H57/'סכום נכסי הקרן'!$C$41</f>
        <v>3.348263218608716E-5</v>
      </c>
    </row>
    <row r="58" spans="1:10">
      <c r="A58" s="75" t="s">
        <v>2080</v>
      </c>
      <c r="B58" s="54" t="s">
        <v>2081</v>
      </c>
      <c r="C58" s="76" t="s">
        <v>1778</v>
      </c>
      <c r="D58" s="76" t="s">
        <v>131</v>
      </c>
      <c r="E58" s="85">
        <v>45190</v>
      </c>
      <c r="F58" s="78">
        <v>2867876.4021600001</v>
      </c>
      <c r="G58" s="86">
        <v>4.1816259999999996</v>
      </c>
      <c r="H58" s="78">
        <v>119.92385463500001</v>
      </c>
      <c r="I58" s="79">
        <f t="shared" si="0"/>
        <v>3.1486567904602941E-3</v>
      </c>
      <c r="J58" s="79">
        <f>H58/'סכום נכסי הקרן'!$C$41</f>
        <v>3.8543459283096201E-5</v>
      </c>
    </row>
    <row r="59" spans="1:10">
      <c r="A59" s="75" t="s">
        <v>2082</v>
      </c>
      <c r="B59" s="54" t="s">
        <v>2083</v>
      </c>
      <c r="C59" s="76" t="s">
        <v>1778</v>
      </c>
      <c r="D59" s="76" t="s">
        <v>131</v>
      </c>
      <c r="E59" s="85">
        <v>45188</v>
      </c>
      <c r="F59" s="78">
        <v>3587692.878</v>
      </c>
      <c r="G59" s="86">
        <v>4.2342589999999998</v>
      </c>
      <c r="H59" s="78">
        <v>151.912217881</v>
      </c>
      <c r="I59" s="79">
        <f t="shared" si="0"/>
        <v>3.9885262014026021E-3</v>
      </c>
      <c r="J59" s="79">
        <f>H59/'סכום נכסי הקרן'!$C$41</f>
        <v>4.8824501199716304E-5</v>
      </c>
    </row>
    <row r="60" spans="1:10">
      <c r="A60" s="75" t="s">
        <v>2084</v>
      </c>
      <c r="B60" s="54" t="s">
        <v>2085</v>
      </c>
      <c r="C60" s="76" t="s">
        <v>1778</v>
      </c>
      <c r="D60" s="76" t="s">
        <v>131</v>
      </c>
      <c r="E60" s="85">
        <v>45188</v>
      </c>
      <c r="F60" s="78">
        <v>7175385.7560000001</v>
      </c>
      <c r="G60" s="86">
        <v>4.2342589999999998</v>
      </c>
      <c r="H60" s="78">
        <v>303.82443576099996</v>
      </c>
      <c r="I60" s="79">
        <f t="shared" si="0"/>
        <v>7.9770524027789474E-3</v>
      </c>
      <c r="J60" s="79">
        <f>H60/'סכום נכסי הקרן'!$C$41</f>
        <v>9.7649002399111196E-5</v>
      </c>
    </row>
    <row r="61" spans="1:10">
      <c r="A61" s="75" t="s">
        <v>2086</v>
      </c>
      <c r="B61" s="54" t="s">
        <v>2087</v>
      </c>
      <c r="C61" s="76" t="s">
        <v>1778</v>
      </c>
      <c r="D61" s="76" t="s">
        <v>131</v>
      </c>
      <c r="E61" s="85">
        <v>45190</v>
      </c>
      <c r="F61" s="78">
        <v>5022770.0291999998</v>
      </c>
      <c r="G61" s="86">
        <v>4.2576720000000003</v>
      </c>
      <c r="H61" s="78">
        <v>213.853071032</v>
      </c>
      <c r="I61" s="79">
        <f t="shared" si="0"/>
        <v>5.6148122182621699E-3</v>
      </c>
      <c r="J61" s="79">
        <f>H61/'סכום נכסי הקרן'!$C$41</f>
        <v>6.8732256488704806E-5</v>
      </c>
    </row>
    <row r="62" spans="1:10">
      <c r="A62" s="75" t="s">
        <v>2086</v>
      </c>
      <c r="B62" s="54" t="s">
        <v>2088</v>
      </c>
      <c r="C62" s="76" t="s">
        <v>1778</v>
      </c>
      <c r="D62" s="76" t="s">
        <v>131</v>
      </c>
      <c r="E62" s="85">
        <v>45190</v>
      </c>
      <c r="F62" s="78">
        <v>763465.76459999988</v>
      </c>
      <c r="G62" s="86">
        <v>4.2576720000000003</v>
      </c>
      <c r="H62" s="78">
        <v>32.505867766000001</v>
      </c>
      <c r="I62" s="79">
        <f t="shared" si="0"/>
        <v>8.5345673371433901E-4</v>
      </c>
      <c r="J62" s="79">
        <f>H62/'סכום נכסי הקרן'!$C$41</f>
        <v>1.0447367577650162E-5</v>
      </c>
    </row>
    <row r="63" spans="1:10">
      <c r="A63" s="75" t="s">
        <v>2089</v>
      </c>
      <c r="B63" s="54" t="s">
        <v>2090</v>
      </c>
      <c r="C63" s="76" t="s">
        <v>1778</v>
      </c>
      <c r="D63" s="76" t="s">
        <v>131</v>
      </c>
      <c r="E63" s="85">
        <v>45182</v>
      </c>
      <c r="F63" s="78">
        <v>3590540.2533</v>
      </c>
      <c r="G63" s="86">
        <v>4.2868089999999999</v>
      </c>
      <c r="H63" s="78">
        <v>153.91961746699999</v>
      </c>
      <c r="I63" s="79">
        <f t="shared" si="0"/>
        <v>4.0412314146970165E-3</v>
      </c>
      <c r="J63" s="79">
        <f>H63/'סכום נכסי הקרן'!$C$41</f>
        <v>4.9469678295160616E-5</v>
      </c>
    </row>
    <row r="64" spans="1:10">
      <c r="A64" s="75" t="s">
        <v>2091</v>
      </c>
      <c r="B64" s="54" t="s">
        <v>2092</v>
      </c>
      <c r="C64" s="76" t="s">
        <v>1778</v>
      </c>
      <c r="D64" s="76" t="s">
        <v>131</v>
      </c>
      <c r="E64" s="85">
        <v>45182</v>
      </c>
      <c r="F64" s="78">
        <v>1528547.3297600001</v>
      </c>
      <c r="G64" s="86">
        <v>4.3121039999999997</v>
      </c>
      <c r="H64" s="78">
        <v>65.912544343999997</v>
      </c>
      <c r="I64" s="79">
        <f t="shared" si="0"/>
        <v>1.7305646233345894E-3</v>
      </c>
      <c r="J64" s="79">
        <f>H64/'סכום נכסי הקרן'!$C$41</f>
        <v>2.1184254599724877E-5</v>
      </c>
    </row>
    <row r="65" spans="1:10">
      <c r="A65" s="75" t="s">
        <v>2093</v>
      </c>
      <c r="B65" s="54" t="s">
        <v>2094</v>
      </c>
      <c r="C65" s="76" t="s">
        <v>1778</v>
      </c>
      <c r="D65" s="76" t="s">
        <v>131</v>
      </c>
      <c r="E65" s="85">
        <v>45182</v>
      </c>
      <c r="F65" s="78">
        <v>2155292.2595819999</v>
      </c>
      <c r="G65" s="86">
        <v>4.3298019999999999</v>
      </c>
      <c r="H65" s="78">
        <v>93.319878082000002</v>
      </c>
      <c r="I65" s="79">
        <f t="shared" si="0"/>
        <v>2.4501569658690789E-3</v>
      </c>
      <c r="J65" s="79">
        <f>H65/'סכום נכסי הקרן'!$C$41</f>
        <v>2.9992956214628833E-5</v>
      </c>
    </row>
    <row r="66" spans="1:10">
      <c r="A66" s="75" t="s">
        <v>2093</v>
      </c>
      <c r="B66" s="54" t="s">
        <v>2095</v>
      </c>
      <c r="C66" s="76" t="s">
        <v>1778</v>
      </c>
      <c r="D66" s="76" t="s">
        <v>131</v>
      </c>
      <c r="E66" s="85">
        <v>45182</v>
      </c>
      <c r="F66" s="78">
        <v>1528830.0948580001</v>
      </c>
      <c r="G66" s="86">
        <v>4.3298019999999999</v>
      </c>
      <c r="H66" s="78">
        <v>66.195309441999996</v>
      </c>
      <c r="I66" s="79">
        <f t="shared" si="0"/>
        <v>1.737988752992802E-3</v>
      </c>
      <c r="J66" s="79">
        <f>H66/'סכום נכסי הקרן'!$C$41</f>
        <v>2.1275135142837963E-5</v>
      </c>
    </row>
    <row r="67" spans="1:10">
      <c r="A67" s="75" t="s">
        <v>2096</v>
      </c>
      <c r="B67" s="54" t="s">
        <v>2097</v>
      </c>
      <c r="C67" s="76" t="s">
        <v>1778</v>
      </c>
      <c r="D67" s="76" t="s">
        <v>131</v>
      </c>
      <c r="E67" s="85">
        <v>45182</v>
      </c>
      <c r="F67" s="78">
        <v>2873950.8028000002</v>
      </c>
      <c r="G67" s="86">
        <v>4.3373840000000001</v>
      </c>
      <c r="H67" s="78">
        <v>124.654294134</v>
      </c>
      <c r="I67" s="79">
        <f t="shared" si="0"/>
        <v>3.272856687934578E-3</v>
      </c>
      <c r="J67" s="79">
        <f>H67/'סכום נכסי הקרן'!$C$41</f>
        <v>4.0063819871702924E-5</v>
      </c>
    </row>
    <row r="68" spans="1:10">
      <c r="A68" s="75" t="s">
        <v>2098</v>
      </c>
      <c r="B68" s="54" t="s">
        <v>2099</v>
      </c>
      <c r="C68" s="76" t="s">
        <v>1778</v>
      </c>
      <c r="D68" s="76" t="s">
        <v>131</v>
      </c>
      <c r="E68" s="85">
        <v>45173</v>
      </c>
      <c r="F68" s="78">
        <v>6827436.4943399997</v>
      </c>
      <c r="G68" s="86">
        <v>4.3170890000000002</v>
      </c>
      <c r="H68" s="78">
        <v>294.74652874200001</v>
      </c>
      <c r="I68" s="79">
        <f t="shared" si="0"/>
        <v>7.7387077159313039E-3</v>
      </c>
      <c r="J68" s="79">
        <f>H68/'סכום נכסי הקרן'!$C$41</f>
        <v>9.4731368200081371E-5</v>
      </c>
    </row>
    <row r="69" spans="1:10">
      <c r="A69" s="75" t="s">
        <v>2100</v>
      </c>
      <c r="B69" s="54" t="s">
        <v>2101</v>
      </c>
      <c r="C69" s="76" t="s">
        <v>1778</v>
      </c>
      <c r="D69" s="76" t="s">
        <v>131</v>
      </c>
      <c r="E69" s="85">
        <v>45173</v>
      </c>
      <c r="F69" s="78">
        <v>6108758.9686199995</v>
      </c>
      <c r="G69" s="86">
        <v>4.3170890000000002</v>
      </c>
      <c r="H69" s="78">
        <v>263.720578348</v>
      </c>
      <c r="I69" s="79">
        <f t="shared" si="0"/>
        <v>6.924106903725245E-3</v>
      </c>
      <c r="J69" s="79">
        <f>H69/'סכום נכסי הקרן'!$C$41</f>
        <v>8.4759645231617924E-5</v>
      </c>
    </row>
    <row r="70" spans="1:10">
      <c r="A70" s="75" t="s">
        <v>2102</v>
      </c>
      <c r="B70" s="54" t="s">
        <v>2103</v>
      </c>
      <c r="C70" s="76" t="s">
        <v>1778</v>
      </c>
      <c r="D70" s="76" t="s">
        <v>131</v>
      </c>
      <c r="E70" s="85">
        <v>45173</v>
      </c>
      <c r="F70" s="78">
        <v>3143420.7779999999</v>
      </c>
      <c r="G70" s="86">
        <v>4.3549829999999998</v>
      </c>
      <c r="H70" s="78">
        <v>136.895456166</v>
      </c>
      <c r="I70" s="79">
        <f t="shared" si="0"/>
        <v>3.5942541119290917E-3</v>
      </c>
      <c r="J70" s="79">
        <f>H70/'סכום נכסי הקרן'!$C$41</f>
        <v>4.3998122448902398E-5</v>
      </c>
    </row>
    <row r="71" spans="1:10">
      <c r="A71" s="75" t="s">
        <v>2102</v>
      </c>
      <c r="B71" s="54" t="s">
        <v>2104</v>
      </c>
      <c r="C71" s="76" t="s">
        <v>1778</v>
      </c>
      <c r="D71" s="76" t="s">
        <v>131</v>
      </c>
      <c r="E71" s="85">
        <v>45173</v>
      </c>
      <c r="F71" s="78">
        <v>2156886.78975</v>
      </c>
      <c r="G71" s="86">
        <v>4.3549829999999998</v>
      </c>
      <c r="H71" s="78">
        <v>93.932063771999992</v>
      </c>
      <c r="I71" s="79">
        <f t="shared" si="0"/>
        <v>2.4662301869618113E-3</v>
      </c>
      <c r="J71" s="79">
        <f>H71/'סכום נכסי הקרן'!$C$41</f>
        <v>3.0189712350328649E-5</v>
      </c>
    </row>
    <row r="72" spans="1:10">
      <c r="A72" s="75" t="s">
        <v>2105</v>
      </c>
      <c r="B72" s="54" t="s">
        <v>2106</v>
      </c>
      <c r="C72" s="76" t="s">
        <v>1778</v>
      </c>
      <c r="D72" s="76" t="s">
        <v>131</v>
      </c>
      <c r="E72" s="85">
        <v>45195</v>
      </c>
      <c r="F72" s="78">
        <v>5939412.2717779996</v>
      </c>
      <c r="G72" s="86">
        <v>4.4637669999999998</v>
      </c>
      <c r="H72" s="78">
        <v>265.12153445199999</v>
      </c>
      <c r="I72" s="79">
        <f t="shared" si="0"/>
        <v>6.9608896602787436E-3</v>
      </c>
      <c r="J72" s="79">
        <f>H72/'סכום נכסי הקרן'!$C$41</f>
        <v>8.520991173377694E-5</v>
      </c>
    </row>
    <row r="73" spans="1:10">
      <c r="A73" s="75" t="s">
        <v>2107</v>
      </c>
      <c r="B73" s="54" t="s">
        <v>2108</v>
      </c>
      <c r="C73" s="76" t="s">
        <v>1778</v>
      </c>
      <c r="D73" s="76" t="s">
        <v>131</v>
      </c>
      <c r="E73" s="85">
        <v>45173</v>
      </c>
      <c r="F73" s="78">
        <v>3595285.8788000001</v>
      </c>
      <c r="G73" s="86">
        <v>4.3676079999999997</v>
      </c>
      <c r="H73" s="78">
        <v>157.02800216999998</v>
      </c>
      <c r="I73" s="79">
        <f t="shared" si="0"/>
        <v>4.1228435062383717E-3</v>
      </c>
      <c r="J73" s="79">
        <f>H73/'סכום נכסי הקרן'!$C$41</f>
        <v>5.0468711386624581E-5</v>
      </c>
    </row>
    <row r="74" spans="1:10">
      <c r="A74" s="75" t="s">
        <v>2109</v>
      </c>
      <c r="B74" s="54" t="s">
        <v>2110</v>
      </c>
      <c r="C74" s="76" t="s">
        <v>1778</v>
      </c>
      <c r="D74" s="76" t="s">
        <v>131</v>
      </c>
      <c r="E74" s="85">
        <v>45195</v>
      </c>
      <c r="F74" s="78">
        <v>3956484.926856</v>
      </c>
      <c r="G74" s="86">
        <v>4.5041029999999997</v>
      </c>
      <c r="H74" s="78">
        <v>178.204169557</v>
      </c>
      <c r="I74" s="79">
        <f t="shared" ref="I74:I137" si="1">IFERROR(H74/$H$9,0)</f>
        <v>4.6788336671778931E-3</v>
      </c>
      <c r="J74" s="79">
        <f>H74/'סכום נכסי הקרן'!$C$41</f>
        <v>5.7274719648592624E-5</v>
      </c>
    </row>
    <row r="75" spans="1:10">
      <c r="A75" s="75" t="s">
        <v>2109</v>
      </c>
      <c r="B75" s="54" t="s">
        <v>2111</v>
      </c>
      <c r="C75" s="76" t="s">
        <v>1778</v>
      </c>
      <c r="D75" s="76" t="s">
        <v>131</v>
      </c>
      <c r="E75" s="85">
        <v>45195</v>
      </c>
      <c r="F75" s="78">
        <v>1572581.8323840001</v>
      </c>
      <c r="G75" s="86">
        <v>4.5041029999999997</v>
      </c>
      <c r="H75" s="78">
        <v>70.830710764999992</v>
      </c>
      <c r="I75" s="79">
        <f t="shared" si="1"/>
        <v>1.8596933787871841E-3</v>
      </c>
      <c r="J75" s="79">
        <f>H75/'סכום נכסי הקרן'!$C$41</f>
        <v>2.276495051524776E-5</v>
      </c>
    </row>
    <row r="76" spans="1:10">
      <c r="A76" s="75" t="s">
        <v>2112</v>
      </c>
      <c r="B76" s="54" t="s">
        <v>2113</v>
      </c>
      <c r="C76" s="76" t="s">
        <v>1778</v>
      </c>
      <c r="D76" s="76" t="s">
        <v>131</v>
      </c>
      <c r="E76" s="85">
        <v>45187</v>
      </c>
      <c r="F76" s="78">
        <v>1438873.6516</v>
      </c>
      <c r="G76" s="86">
        <v>4.483047</v>
      </c>
      <c r="H76" s="78">
        <v>64.505389171000004</v>
      </c>
      <c r="I76" s="79">
        <f t="shared" si="1"/>
        <v>1.6936191073304309E-3</v>
      </c>
      <c r="J76" s="79">
        <f>H76/'סכום נכסי הקרן'!$C$41</f>
        <v>2.0731995720283435E-5</v>
      </c>
    </row>
    <row r="77" spans="1:10">
      <c r="A77" s="75" t="s">
        <v>2114</v>
      </c>
      <c r="B77" s="54" t="s">
        <v>2115</v>
      </c>
      <c r="C77" s="76" t="s">
        <v>1778</v>
      </c>
      <c r="D77" s="76" t="s">
        <v>131</v>
      </c>
      <c r="E77" s="85">
        <v>45195</v>
      </c>
      <c r="F77" s="78">
        <v>7554086.6709000003</v>
      </c>
      <c r="G77" s="86">
        <v>4.5141819999999999</v>
      </c>
      <c r="H77" s="78">
        <v>341.00522514699992</v>
      </c>
      <c r="I77" s="79">
        <f t="shared" si="1"/>
        <v>8.9532513861356397E-3</v>
      </c>
      <c r="J77" s="79">
        <f>H77/'סכום נכסי הקרן'!$C$41</f>
        <v>1.0959888715035082E-4</v>
      </c>
    </row>
    <row r="78" spans="1:10">
      <c r="A78" s="75" t="s">
        <v>2116</v>
      </c>
      <c r="B78" s="54" t="s">
        <v>2117</v>
      </c>
      <c r="C78" s="76" t="s">
        <v>1778</v>
      </c>
      <c r="D78" s="76" t="s">
        <v>131</v>
      </c>
      <c r="E78" s="85">
        <v>45175</v>
      </c>
      <c r="F78" s="78">
        <v>2877747.3032</v>
      </c>
      <c r="G78" s="86">
        <v>4.4400839999999997</v>
      </c>
      <c r="H78" s="78">
        <v>127.77438496500001</v>
      </c>
      <c r="I78" s="79">
        <f t="shared" si="1"/>
        <v>3.3547761293316351E-3</v>
      </c>
      <c r="J78" s="79">
        <f>H78/'סכום נכסי הקרן'!$C$41</f>
        <v>4.1066615306107792E-5</v>
      </c>
    </row>
    <row r="79" spans="1:10">
      <c r="A79" s="75" t="s">
        <v>2118</v>
      </c>
      <c r="B79" s="54" t="s">
        <v>2119</v>
      </c>
      <c r="C79" s="76" t="s">
        <v>1778</v>
      </c>
      <c r="D79" s="76" t="s">
        <v>131</v>
      </c>
      <c r="E79" s="85">
        <v>45173</v>
      </c>
      <c r="F79" s="78">
        <v>863369.74896500004</v>
      </c>
      <c r="G79" s="86">
        <v>4.3504649999999998</v>
      </c>
      <c r="H79" s="78">
        <v>37.560600776999998</v>
      </c>
      <c r="I79" s="79">
        <f t="shared" si="1"/>
        <v>9.8617110874414183E-4</v>
      </c>
      <c r="J79" s="79">
        <f>H79/'סכום נכסי הקרן'!$C$41</f>
        <v>1.2071955918221563E-5</v>
      </c>
    </row>
    <row r="80" spans="1:10">
      <c r="A80" s="75" t="s">
        <v>2120</v>
      </c>
      <c r="B80" s="54" t="s">
        <v>2121</v>
      </c>
      <c r="C80" s="76" t="s">
        <v>1778</v>
      </c>
      <c r="D80" s="76" t="s">
        <v>131</v>
      </c>
      <c r="E80" s="85">
        <v>45175</v>
      </c>
      <c r="F80" s="78">
        <v>2518892.594141</v>
      </c>
      <c r="G80" s="86">
        <v>4.4728500000000002</v>
      </c>
      <c r="H80" s="78">
        <v>112.66629059099999</v>
      </c>
      <c r="I80" s="79">
        <f t="shared" si="1"/>
        <v>2.9581060582569963E-3</v>
      </c>
      <c r="J80" s="79">
        <f>H80/'סכום נכסי הקרן'!$C$41</f>
        <v>3.6210882290172075E-5</v>
      </c>
    </row>
    <row r="81" spans="1:10">
      <c r="A81" s="75" t="s">
        <v>2122</v>
      </c>
      <c r="B81" s="54" t="s">
        <v>2123</v>
      </c>
      <c r="C81" s="76" t="s">
        <v>1778</v>
      </c>
      <c r="D81" s="76" t="s">
        <v>131</v>
      </c>
      <c r="E81" s="85">
        <v>45175</v>
      </c>
      <c r="F81" s="78">
        <v>7917981.2342400001</v>
      </c>
      <c r="G81" s="86">
        <v>4.4904840000000004</v>
      </c>
      <c r="H81" s="78">
        <v>355.55570909500005</v>
      </c>
      <c r="I81" s="79">
        <f t="shared" si="1"/>
        <v>9.3352811351525879E-3</v>
      </c>
      <c r="J81" s="79">
        <f>H81/'סכום נכסי הקרן'!$C$41</f>
        <v>1.1427540448967433E-4</v>
      </c>
    </row>
    <row r="82" spans="1:10">
      <c r="A82" s="75" t="s">
        <v>2124</v>
      </c>
      <c r="B82" s="54" t="s">
        <v>2125</v>
      </c>
      <c r="C82" s="76" t="s">
        <v>1778</v>
      </c>
      <c r="D82" s="76" t="s">
        <v>131</v>
      </c>
      <c r="E82" s="85">
        <v>45187</v>
      </c>
      <c r="F82" s="78">
        <v>2144773.2683299999</v>
      </c>
      <c r="G82" s="86">
        <v>4.5460120000000002</v>
      </c>
      <c r="H82" s="78">
        <v>97.501647266999996</v>
      </c>
      <c r="I82" s="79">
        <f t="shared" si="1"/>
        <v>2.5599512680999632E-3</v>
      </c>
      <c r="J82" s="79">
        <f>H82/'סכום נכסי הקרן'!$C$41</f>
        <v>3.1336974473580902E-5</v>
      </c>
    </row>
    <row r="83" spans="1:10">
      <c r="A83" s="75" t="s">
        <v>2124</v>
      </c>
      <c r="B83" s="54" t="s">
        <v>2126</v>
      </c>
      <c r="C83" s="76" t="s">
        <v>1778</v>
      </c>
      <c r="D83" s="76" t="s">
        <v>131</v>
      </c>
      <c r="E83" s="85">
        <v>45187</v>
      </c>
      <c r="F83" s="78">
        <v>3599556.9417500002</v>
      </c>
      <c r="G83" s="86">
        <v>4.5460120000000002</v>
      </c>
      <c r="H83" s="78">
        <v>163.63628567799998</v>
      </c>
      <c r="I83" s="79">
        <f t="shared" si="1"/>
        <v>4.2963470748493019E-3</v>
      </c>
      <c r="J83" s="79">
        <f>H83/'סכום נכסי הקרן'!$C$41</f>
        <v>5.2592609981253456E-5</v>
      </c>
    </row>
    <row r="84" spans="1:10">
      <c r="A84" s="75" t="s">
        <v>2127</v>
      </c>
      <c r="B84" s="54" t="s">
        <v>2128</v>
      </c>
      <c r="C84" s="76" t="s">
        <v>1778</v>
      </c>
      <c r="D84" s="76" t="s">
        <v>131</v>
      </c>
      <c r="E84" s="85">
        <v>45175</v>
      </c>
      <c r="F84" s="78">
        <v>9000078.7607499994</v>
      </c>
      <c r="G84" s="86">
        <v>4.5156650000000003</v>
      </c>
      <c r="H84" s="78">
        <v>406.41339136200003</v>
      </c>
      <c r="I84" s="79">
        <f t="shared" si="1"/>
        <v>1.0670573326222023E-2</v>
      </c>
      <c r="J84" s="79">
        <f>H84/'סכום נכסי הקרן'!$C$41</f>
        <v>1.3062103490371423E-4</v>
      </c>
    </row>
    <row r="85" spans="1:10">
      <c r="A85" s="75" t="s">
        <v>2129</v>
      </c>
      <c r="B85" s="54" t="s">
        <v>2130</v>
      </c>
      <c r="C85" s="76" t="s">
        <v>1778</v>
      </c>
      <c r="D85" s="76" t="s">
        <v>131</v>
      </c>
      <c r="E85" s="85">
        <v>45187</v>
      </c>
      <c r="F85" s="78">
        <v>5040841.3711040001</v>
      </c>
      <c r="G85" s="86">
        <v>4.57369</v>
      </c>
      <c r="H85" s="78">
        <v>230.55245260399997</v>
      </c>
      <c r="I85" s="79">
        <f t="shared" si="1"/>
        <v>6.0532622776202473E-3</v>
      </c>
      <c r="J85" s="79">
        <f>H85/'סכום נכסי הקרן'!$C$41</f>
        <v>7.4099428313128599E-5</v>
      </c>
    </row>
    <row r="86" spans="1:10">
      <c r="A86" s="75" t="s">
        <v>2131</v>
      </c>
      <c r="B86" s="54" t="s">
        <v>2132</v>
      </c>
      <c r="C86" s="76" t="s">
        <v>1778</v>
      </c>
      <c r="D86" s="76" t="s">
        <v>131</v>
      </c>
      <c r="E86" s="85">
        <v>45175</v>
      </c>
      <c r="F86" s="78">
        <v>3277241.9362240001</v>
      </c>
      <c r="G86" s="86">
        <v>4.5483799999999999</v>
      </c>
      <c r="H86" s="78">
        <v>149.06140352899999</v>
      </c>
      <c r="I86" s="79">
        <f t="shared" si="1"/>
        <v>3.9136767396746866E-3</v>
      </c>
      <c r="J86" s="79">
        <f>H86/'סכום נכסי הקרן'!$C$41</f>
        <v>4.7908251073880961E-5</v>
      </c>
    </row>
    <row r="87" spans="1:10">
      <c r="A87" s="75" t="s">
        <v>2133</v>
      </c>
      <c r="B87" s="54" t="s">
        <v>2134</v>
      </c>
      <c r="C87" s="76" t="s">
        <v>1778</v>
      </c>
      <c r="D87" s="76" t="s">
        <v>131</v>
      </c>
      <c r="E87" s="85">
        <v>45180</v>
      </c>
      <c r="F87" s="78">
        <v>9048009.5782999992</v>
      </c>
      <c r="G87" s="86">
        <v>5.0339830000000001</v>
      </c>
      <c r="H87" s="78">
        <v>455.475247884</v>
      </c>
      <c r="I87" s="79">
        <f t="shared" si="1"/>
        <v>1.1958715273966745E-2</v>
      </c>
      <c r="J87" s="79">
        <f>H87/'סכום נכסי הקרן'!$C$41</f>
        <v>1.4638948793555096E-4</v>
      </c>
    </row>
    <row r="88" spans="1:10">
      <c r="A88" s="75" t="s">
        <v>2135</v>
      </c>
      <c r="B88" s="54" t="s">
        <v>2136</v>
      </c>
      <c r="C88" s="76" t="s">
        <v>1778</v>
      </c>
      <c r="D88" s="76" t="s">
        <v>131</v>
      </c>
      <c r="E88" s="85">
        <v>45180</v>
      </c>
      <c r="F88" s="78">
        <v>2470369.1307600001</v>
      </c>
      <c r="G88" s="86">
        <v>5.0414539999999999</v>
      </c>
      <c r="H88" s="78">
        <v>124.54251345300001</v>
      </c>
      <c r="I88" s="79">
        <f t="shared" si="1"/>
        <v>3.2699218339695842E-3</v>
      </c>
      <c r="J88" s="79">
        <f>H88/'סכום נכסי הקרן'!$C$41</f>
        <v>4.0027893623836118E-5</v>
      </c>
    </row>
    <row r="89" spans="1:10">
      <c r="A89" s="75" t="s">
        <v>2137</v>
      </c>
      <c r="B89" s="54" t="s">
        <v>2138</v>
      </c>
      <c r="C89" s="76" t="s">
        <v>1778</v>
      </c>
      <c r="D89" s="76" t="s">
        <v>131</v>
      </c>
      <c r="E89" s="85">
        <v>45197</v>
      </c>
      <c r="F89" s="78">
        <v>2899007.7054400002</v>
      </c>
      <c r="G89" s="86">
        <v>5.1408899999999997</v>
      </c>
      <c r="H89" s="78">
        <v>149.03478720499999</v>
      </c>
      <c r="I89" s="79">
        <f t="shared" si="1"/>
        <v>3.9129779156621101E-3</v>
      </c>
      <c r="J89" s="79">
        <f>H89/'סכום נכסי הקרן'!$C$41</f>
        <v>4.7899696602349985E-5</v>
      </c>
    </row>
    <row r="90" spans="1:10">
      <c r="A90" s="75" t="s">
        <v>2139</v>
      </c>
      <c r="B90" s="54" t="s">
        <v>2140</v>
      </c>
      <c r="C90" s="76" t="s">
        <v>1778</v>
      </c>
      <c r="D90" s="76" t="s">
        <v>131</v>
      </c>
      <c r="E90" s="85">
        <v>45181</v>
      </c>
      <c r="F90" s="78">
        <v>1957962.6846</v>
      </c>
      <c r="G90" s="86">
        <v>-3.9470640000000001</v>
      </c>
      <c r="H90" s="78">
        <v>-77.282034167999996</v>
      </c>
      <c r="I90" s="79">
        <f t="shared" si="1"/>
        <v>-2.0290758865637729E-3</v>
      </c>
      <c r="J90" s="79">
        <f>H90/'סכום נכסי הקרן'!$C$41</f>
        <v>-2.4838402220602177E-5</v>
      </c>
    </row>
    <row r="91" spans="1:10">
      <c r="A91" s="75" t="s">
        <v>2141</v>
      </c>
      <c r="B91" s="54" t="s">
        <v>2142</v>
      </c>
      <c r="C91" s="76" t="s">
        <v>1778</v>
      </c>
      <c r="D91" s="76" t="s">
        <v>131</v>
      </c>
      <c r="E91" s="85">
        <v>45189</v>
      </c>
      <c r="F91" s="78">
        <v>2197690.73667</v>
      </c>
      <c r="G91" s="86">
        <v>-4.3606290000000003</v>
      </c>
      <c r="H91" s="78">
        <v>-95.833131213999991</v>
      </c>
      <c r="I91" s="79">
        <f t="shared" si="1"/>
        <v>-2.5161436001738422E-3</v>
      </c>
      <c r="J91" s="79">
        <f>H91/'סכום נכסי הקרן'!$C$41</f>
        <v>-3.0800714354626813E-5</v>
      </c>
    </row>
    <row r="92" spans="1:10">
      <c r="A92" s="75" t="s">
        <v>2143</v>
      </c>
      <c r="B92" s="54" t="s">
        <v>2144</v>
      </c>
      <c r="C92" s="76" t="s">
        <v>1778</v>
      </c>
      <c r="D92" s="76" t="s">
        <v>131</v>
      </c>
      <c r="E92" s="85">
        <v>45187</v>
      </c>
      <c r="F92" s="78">
        <v>2483390.532437</v>
      </c>
      <c r="G92" s="86">
        <v>-4.9680540000000004</v>
      </c>
      <c r="H92" s="78">
        <v>-123.376192582</v>
      </c>
      <c r="I92" s="79">
        <f t="shared" si="1"/>
        <v>-3.2392995349990674E-3</v>
      </c>
      <c r="J92" s="79">
        <f>H92/'סכום נכסי הקרן'!$C$41</f>
        <v>-3.9653038753308181E-5</v>
      </c>
    </row>
    <row r="93" spans="1:10">
      <c r="A93" s="75" t="s">
        <v>2145</v>
      </c>
      <c r="B93" s="54" t="s">
        <v>2146</v>
      </c>
      <c r="C93" s="76" t="s">
        <v>1778</v>
      </c>
      <c r="D93" s="76" t="s">
        <v>131</v>
      </c>
      <c r="E93" s="85">
        <v>45274</v>
      </c>
      <c r="F93" s="78">
        <v>2083196.7169859998</v>
      </c>
      <c r="G93" s="86">
        <v>1.4278599999999999</v>
      </c>
      <c r="H93" s="78">
        <v>29.745134544999999</v>
      </c>
      <c r="I93" s="79">
        <f t="shared" si="1"/>
        <v>7.8097239413563082E-4</v>
      </c>
      <c r="J93" s="79">
        <f>H93/'סכום נכסי הקרן'!$C$41</f>
        <v>9.5600694765428524E-6</v>
      </c>
    </row>
    <row r="94" spans="1:10">
      <c r="A94" s="75" t="s">
        <v>2147</v>
      </c>
      <c r="B94" s="54" t="s">
        <v>2148</v>
      </c>
      <c r="C94" s="76" t="s">
        <v>1778</v>
      </c>
      <c r="D94" s="76" t="s">
        <v>131</v>
      </c>
      <c r="E94" s="85">
        <v>45274</v>
      </c>
      <c r="F94" s="78">
        <v>2084050.929576</v>
      </c>
      <c r="G94" s="86">
        <v>1.4682630000000001</v>
      </c>
      <c r="H94" s="78">
        <v>30.599347134999999</v>
      </c>
      <c r="I94" s="79">
        <f t="shared" si="1"/>
        <v>8.0340014447926591E-4</v>
      </c>
      <c r="J94" s="79">
        <f>H94/'סכום נכסי הקרן'!$C$41</f>
        <v>9.834612921481155E-6</v>
      </c>
    </row>
    <row r="95" spans="1:10">
      <c r="A95" s="75" t="s">
        <v>2149</v>
      </c>
      <c r="B95" s="54" t="s">
        <v>2150</v>
      </c>
      <c r="C95" s="76" t="s">
        <v>1778</v>
      </c>
      <c r="D95" s="76" t="s">
        <v>131</v>
      </c>
      <c r="E95" s="85">
        <v>45264</v>
      </c>
      <c r="F95" s="78">
        <v>3107305.6619219999</v>
      </c>
      <c r="G95" s="86">
        <v>1.537382</v>
      </c>
      <c r="H95" s="78">
        <v>47.771155675000003</v>
      </c>
      <c r="I95" s="79">
        <f t="shared" si="1"/>
        <v>1.2542539944369474E-3</v>
      </c>
      <c r="J95" s="79">
        <f>H95/'סכום נכסי הקרן'!$C$41</f>
        <v>1.535362250713075E-5</v>
      </c>
    </row>
    <row r="96" spans="1:10">
      <c r="A96" s="75" t="s">
        <v>2151</v>
      </c>
      <c r="B96" s="54" t="s">
        <v>2152</v>
      </c>
      <c r="C96" s="76" t="s">
        <v>1778</v>
      </c>
      <c r="D96" s="76" t="s">
        <v>131</v>
      </c>
      <c r="E96" s="85">
        <v>45264</v>
      </c>
      <c r="F96" s="78">
        <v>3922194.2793439995</v>
      </c>
      <c r="G96" s="86">
        <v>1.564255</v>
      </c>
      <c r="H96" s="78">
        <v>61.353116698999997</v>
      </c>
      <c r="I96" s="79">
        <f t="shared" si="1"/>
        <v>1.6108547219247677E-3</v>
      </c>
      <c r="J96" s="79">
        <f>H96/'סכום נכסי הקרן'!$C$41</f>
        <v>1.971885712460076E-5</v>
      </c>
    </row>
    <row r="97" spans="1:10">
      <c r="A97" s="75" t="s">
        <v>2153</v>
      </c>
      <c r="B97" s="54" t="s">
        <v>2154</v>
      </c>
      <c r="C97" s="76" t="s">
        <v>1778</v>
      </c>
      <c r="D97" s="76" t="s">
        <v>131</v>
      </c>
      <c r="E97" s="85">
        <v>45264</v>
      </c>
      <c r="F97" s="78">
        <v>2590976.5929740001</v>
      </c>
      <c r="G97" s="86">
        <v>1.5964830000000001</v>
      </c>
      <c r="H97" s="78">
        <v>41.364504435000001</v>
      </c>
      <c r="I97" s="79">
        <f t="shared" si="1"/>
        <v>1.0860443751553341E-3</v>
      </c>
      <c r="J97" s="79">
        <f>H97/'סכום נכסי הקרן'!$C$41</f>
        <v>1.3294528409784504E-5</v>
      </c>
    </row>
    <row r="98" spans="1:10">
      <c r="A98" s="75" t="s">
        <v>2155</v>
      </c>
      <c r="B98" s="54" t="s">
        <v>2156</v>
      </c>
      <c r="C98" s="76" t="s">
        <v>1778</v>
      </c>
      <c r="D98" s="76" t="s">
        <v>131</v>
      </c>
      <c r="E98" s="85">
        <v>45258</v>
      </c>
      <c r="F98" s="78">
        <v>4046237.1575819999</v>
      </c>
      <c r="G98" s="86">
        <v>1.573842</v>
      </c>
      <c r="H98" s="78">
        <v>63.681367111999997</v>
      </c>
      <c r="I98" s="79">
        <f t="shared" si="1"/>
        <v>1.6719840234727928E-3</v>
      </c>
      <c r="J98" s="79">
        <f>H98/'סכום נכסי הקרן'!$C$41</f>
        <v>2.0467155494991258E-5</v>
      </c>
    </row>
    <row r="99" spans="1:10">
      <c r="A99" s="75" t="s">
        <v>2157</v>
      </c>
      <c r="B99" s="54" t="s">
        <v>2158</v>
      </c>
      <c r="C99" s="76" t="s">
        <v>1778</v>
      </c>
      <c r="D99" s="76" t="s">
        <v>131</v>
      </c>
      <c r="E99" s="85">
        <v>45258</v>
      </c>
      <c r="F99" s="78">
        <v>1522951.0567999997</v>
      </c>
      <c r="G99" s="86">
        <v>1.6988760000000001</v>
      </c>
      <c r="H99" s="78">
        <v>25.873043273</v>
      </c>
      <c r="I99" s="79">
        <f t="shared" si="1"/>
        <v>6.793088300851587E-4</v>
      </c>
      <c r="J99" s="79">
        <f>H99/'סכום נכסי הקרן'!$C$41</f>
        <v>8.3155815242751222E-6</v>
      </c>
    </row>
    <row r="100" spans="1:10">
      <c r="A100" s="75" t="s">
        <v>2159</v>
      </c>
      <c r="B100" s="54" t="s">
        <v>2160</v>
      </c>
      <c r="C100" s="76" t="s">
        <v>1778</v>
      </c>
      <c r="D100" s="76" t="s">
        <v>131</v>
      </c>
      <c r="E100" s="85">
        <v>45258</v>
      </c>
      <c r="F100" s="78">
        <v>3335618.2810499994</v>
      </c>
      <c r="G100" s="86">
        <v>1.6988760000000001</v>
      </c>
      <c r="H100" s="78">
        <v>56.668003602999995</v>
      </c>
      <c r="I100" s="79">
        <f t="shared" si="1"/>
        <v>1.4878448903220941E-3</v>
      </c>
      <c r="J100" s="79">
        <f>H100/'סכום נכסי הקרן'!$C$41</f>
        <v>1.8213064416369432E-5</v>
      </c>
    </row>
    <row r="101" spans="1:10">
      <c r="A101" s="75" t="s">
        <v>2161</v>
      </c>
      <c r="B101" s="54" t="s">
        <v>2162</v>
      </c>
      <c r="C101" s="76" t="s">
        <v>1778</v>
      </c>
      <c r="D101" s="76" t="s">
        <v>131</v>
      </c>
      <c r="E101" s="85">
        <v>45258</v>
      </c>
      <c r="F101" s="78">
        <v>3706242.5345000001</v>
      </c>
      <c r="G101" s="86">
        <v>1.6988760000000001</v>
      </c>
      <c r="H101" s="78">
        <v>62.964448559999994</v>
      </c>
      <c r="I101" s="79">
        <f t="shared" si="1"/>
        <v>1.6531609921932181E-3</v>
      </c>
      <c r="J101" s="79">
        <f>H101/'סכום נכסי הקרן'!$C$41</f>
        <v>2.0236738276478638E-5</v>
      </c>
    </row>
    <row r="102" spans="1:10">
      <c r="A102" s="75" t="s">
        <v>2163</v>
      </c>
      <c r="B102" s="54" t="s">
        <v>2164</v>
      </c>
      <c r="C102" s="76" t="s">
        <v>1778</v>
      </c>
      <c r="D102" s="76" t="s">
        <v>131</v>
      </c>
      <c r="E102" s="85">
        <v>45251</v>
      </c>
      <c r="F102" s="78">
        <v>696847.64841999998</v>
      </c>
      <c r="G102" s="86">
        <v>1.695227</v>
      </c>
      <c r="H102" s="78">
        <v>11.813146414999999</v>
      </c>
      <c r="I102" s="79">
        <f t="shared" si="1"/>
        <v>3.1015967414906487E-4</v>
      </c>
      <c r="J102" s="79">
        <f>H102/'סכום נכסי הקרן'!$C$41</f>
        <v>3.7967385991520686E-6</v>
      </c>
    </row>
    <row r="103" spans="1:10">
      <c r="A103" s="75" t="s">
        <v>2165</v>
      </c>
      <c r="B103" s="54" t="s">
        <v>2166</v>
      </c>
      <c r="C103" s="76" t="s">
        <v>1778</v>
      </c>
      <c r="D103" s="76" t="s">
        <v>131</v>
      </c>
      <c r="E103" s="85">
        <v>45251</v>
      </c>
      <c r="F103" s="78">
        <v>3041189.1227579997</v>
      </c>
      <c r="G103" s="86">
        <v>1.7353780000000001</v>
      </c>
      <c r="H103" s="78">
        <v>52.776135275000001</v>
      </c>
      <c r="I103" s="79">
        <f t="shared" si="1"/>
        <v>1.3856620704333301E-3</v>
      </c>
      <c r="J103" s="79">
        <f>H103/'סכום נכסי הקרן'!$C$41</f>
        <v>1.696222012945089E-5</v>
      </c>
    </row>
    <row r="104" spans="1:10">
      <c r="A104" s="75" t="s">
        <v>2167</v>
      </c>
      <c r="B104" s="54" t="s">
        <v>2168</v>
      </c>
      <c r="C104" s="76" t="s">
        <v>1778</v>
      </c>
      <c r="D104" s="76" t="s">
        <v>131</v>
      </c>
      <c r="E104" s="85">
        <v>45251</v>
      </c>
      <c r="F104" s="78">
        <v>1143395.9657640001</v>
      </c>
      <c r="G104" s="86">
        <v>1.7701499999999999</v>
      </c>
      <c r="H104" s="78">
        <v>20.239822433000001</v>
      </c>
      <c r="I104" s="79">
        <f t="shared" si="1"/>
        <v>5.314059870351835E-4</v>
      </c>
      <c r="J104" s="79">
        <f>H104/'סכום נכסי הקרן'!$C$41</f>
        <v>6.5050675215350783E-6</v>
      </c>
    </row>
    <row r="105" spans="1:10">
      <c r="A105" s="75" t="s">
        <v>2167</v>
      </c>
      <c r="B105" s="54" t="s">
        <v>2169</v>
      </c>
      <c r="C105" s="76" t="s">
        <v>1778</v>
      </c>
      <c r="D105" s="76" t="s">
        <v>131</v>
      </c>
      <c r="E105" s="85">
        <v>45251</v>
      </c>
      <c r="F105" s="78">
        <v>1394758.3169519999</v>
      </c>
      <c r="G105" s="86">
        <v>1.7701499999999999</v>
      </c>
      <c r="H105" s="78">
        <v>24.689312943000001</v>
      </c>
      <c r="I105" s="79">
        <f t="shared" si="1"/>
        <v>6.4822943764090903E-4</v>
      </c>
      <c r="J105" s="79">
        <f>H105/'סכום נכסי הקרן'!$C$41</f>
        <v>7.9351312634376476E-6</v>
      </c>
    </row>
    <row r="106" spans="1:10">
      <c r="A106" s="75" t="s">
        <v>2170</v>
      </c>
      <c r="B106" s="54" t="s">
        <v>2171</v>
      </c>
      <c r="C106" s="76" t="s">
        <v>1778</v>
      </c>
      <c r="D106" s="76" t="s">
        <v>131</v>
      </c>
      <c r="E106" s="85">
        <v>45251</v>
      </c>
      <c r="F106" s="78">
        <v>1743875.0024850003</v>
      </c>
      <c r="G106" s="86">
        <v>1.794208</v>
      </c>
      <c r="H106" s="78">
        <v>31.288747379</v>
      </c>
      <c r="I106" s="79">
        <f t="shared" si="1"/>
        <v>8.2150066973524845E-4</v>
      </c>
      <c r="J106" s="79">
        <f>H106/'סכום נכסי הקרן'!$C$41</f>
        <v>1.0056185771313615E-5</v>
      </c>
    </row>
    <row r="107" spans="1:10">
      <c r="A107" s="75" t="s">
        <v>2170</v>
      </c>
      <c r="B107" s="54" t="s">
        <v>2172</v>
      </c>
      <c r="C107" s="76" t="s">
        <v>1778</v>
      </c>
      <c r="D107" s="76" t="s">
        <v>131</v>
      </c>
      <c r="E107" s="85">
        <v>45251</v>
      </c>
      <c r="F107" s="78">
        <v>2668577.5026540002</v>
      </c>
      <c r="G107" s="86">
        <v>1.794208</v>
      </c>
      <c r="H107" s="78">
        <v>47.879835018999998</v>
      </c>
      <c r="I107" s="79">
        <f t="shared" si="1"/>
        <v>1.2571074213511325E-3</v>
      </c>
      <c r="J107" s="79">
        <f>H107/'סכום נכסי הקרן'!$C$41</f>
        <v>1.5388551987033866E-5</v>
      </c>
    </row>
    <row r="108" spans="1:10">
      <c r="A108" s="75" t="s">
        <v>2173</v>
      </c>
      <c r="B108" s="54" t="s">
        <v>2174</v>
      </c>
      <c r="C108" s="76" t="s">
        <v>1778</v>
      </c>
      <c r="D108" s="76" t="s">
        <v>131</v>
      </c>
      <c r="E108" s="85">
        <v>45272</v>
      </c>
      <c r="F108" s="78">
        <v>1397491.79724</v>
      </c>
      <c r="G108" s="86">
        <v>2.0410910000000002</v>
      </c>
      <c r="H108" s="78">
        <v>28.524075613000001</v>
      </c>
      <c r="I108" s="79">
        <f t="shared" si="1"/>
        <v>7.4891292181883699E-4</v>
      </c>
      <c r="J108" s="79">
        <f>H108/'סכום נכסי הקרן'!$C$41</f>
        <v>9.1676218240633171E-6</v>
      </c>
    </row>
    <row r="109" spans="1:10">
      <c r="A109" s="75" t="s">
        <v>2175</v>
      </c>
      <c r="B109" s="54" t="s">
        <v>2176</v>
      </c>
      <c r="C109" s="76" t="s">
        <v>1778</v>
      </c>
      <c r="D109" s="76" t="s">
        <v>131</v>
      </c>
      <c r="E109" s="85">
        <v>45250</v>
      </c>
      <c r="F109" s="78">
        <v>1188416.6219619999</v>
      </c>
      <c r="G109" s="86">
        <v>1.9945440000000001</v>
      </c>
      <c r="H109" s="78">
        <v>23.703490870000003</v>
      </c>
      <c r="I109" s="79">
        <f t="shared" si="1"/>
        <v>6.2234621887859978E-4</v>
      </c>
      <c r="J109" s="79">
        <f>H109/'סכום נכסי הקרן'!$C$41</f>
        <v>7.618288604846491E-6</v>
      </c>
    </row>
    <row r="110" spans="1:10">
      <c r="A110" s="75" t="s">
        <v>2175</v>
      </c>
      <c r="B110" s="54" t="s">
        <v>2177</v>
      </c>
      <c r="C110" s="76" t="s">
        <v>1778</v>
      </c>
      <c r="D110" s="76" t="s">
        <v>131</v>
      </c>
      <c r="E110" s="85">
        <v>45250</v>
      </c>
      <c r="F110" s="78">
        <v>1910276.51801</v>
      </c>
      <c r="G110" s="86">
        <v>1.9945440000000001</v>
      </c>
      <c r="H110" s="78">
        <v>38.101303033999997</v>
      </c>
      <c r="I110" s="79">
        <f t="shared" si="1"/>
        <v>1.0003674989310812E-3</v>
      </c>
      <c r="J110" s="79">
        <f>H110/'סכום נכסי הקרן'!$C$41</f>
        <v>1.2245737318847718E-5</v>
      </c>
    </row>
    <row r="111" spans="1:10">
      <c r="A111" s="75" t="s">
        <v>2178</v>
      </c>
      <c r="B111" s="54" t="s">
        <v>2179</v>
      </c>
      <c r="C111" s="76" t="s">
        <v>1778</v>
      </c>
      <c r="D111" s="76" t="s">
        <v>131</v>
      </c>
      <c r="E111" s="85">
        <v>45271</v>
      </c>
      <c r="F111" s="78">
        <v>4056029.1673440002</v>
      </c>
      <c r="G111" s="86">
        <v>2.1030929999999999</v>
      </c>
      <c r="H111" s="78">
        <v>85.302069767999996</v>
      </c>
      <c r="I111" s="79">
        <f t="shared" si="1"/>
        <v>2.2396456654333002E-3</v>
      </c>
      <c r="J111" s="79">
        <f>H111/'סכום נכסי הקרן'!$C$41</f>
        <v>2.7416037141847987E-5</v>
      </c>
    </row>
    <row r="112" spans="1:10">
      <c r="A112" s="75" t="s">
        <v>2180</v>
      </c>
      <c r="B112" s="54" t="s">
        <v>2181</v>
      </c>
      <c r="C112" s="76" t="s">
        <v>1778</v>
      </c>
      <c r="D112" s="76" t="s">
        <v>131</v>
      </c>
      <c r="E112" s="85">
        <v>45271</v>
      </c>
      <c r="F112" s="78">
        <v>5245577.1464250004</v>
      </c>
      <c r="G112" s="86">
        <v>2.1163780000000001</v>
      </c>
      <c r="H112" s="78">
        <v>111.016244387</v>
      </c>
      <c r="I112" s="79">
        <f t="shared" si="1"/>
        <v>2.9147833248391068E-3</v>
      </c>
      <c r="J112" s="79">
        <f>H112/'סכום נכסי הקרן'!$C$41</f>
        <v>3.5680558370275828E-5</v>
      </c>
    </row>
    <row r="113" spans="1:10">
      <c r="A113" s="75" t="s">
        <v>2182</v>
      </c>
      <c r="B113" s="54" t="s">
        <v>2183</v>
      </c>
      <c r="C113" s="76" t="s">
        <v>1778</v>
      </c>
      <c r="D113" s="76" t="s">
        <v>131</v>
      </c>
      <c r="E113" s="85">
        <v>45250</v>
      </c>
      <c r="F113" s="78">
        <v>5947407.7016200004</v>
      </c>
      <c r="G113" s="86">
        <v>2.0822859999999999</v>
      </c>
      <c r="H113" s="78">
        <v>123.84204597100002</v>
      </c>
      <c r="I113" s="79">
        <f t="shared" si="1"/>
        <v>3.2515307332131194E-3</v>
      </c>
      <c r="J113" s="79">
        <f>H113/'סכום נכסי הקרן'!$C$41</f>
        <v>3.9802763769948649E-5</v>
      </c>
    </row>
    <row r="114" spans="1:10">
      <c r="A114" s="75" t="s">
        <v>2184</v>
      </c>
      <c r="B114" s="54" t="s">
        <v>2185</v>
      </c>
      <c r="C114" s="76" t="s">
        <v>1778</v>
      </c>
      <c r="D114" s="76" t="s">
        <v>131</v>
      </c>
      <c r="E114" s="85">
        <v>45252</v>
      </c>
      <c r="F114" s="78">
        <v>1148437.8881999999</v>
      </c>
      <c r="G114" s="86">
        <v>2.2230240000000001</v>
      </c>
      <c r="H114" s="78">
        <v>25.530054361000001</v>
      </c>
      <c r="I114" s="79">
        <f t="shared" si="1"/>
        <v>6.7030349607460394E-4</v>
      </c>
      <c r="J114" s="79">
        <f>H114/'סכום נכסי הקרן'!$C$41</f>
        <v>8.2053450812883465E-6</v>
      </c>
    </row>
    <row r="115" spans="1:10">
      <c r="A115" s="75" t="s">
        <v>2184</v>
      </c>
      <c r="B115" s="54" t="s">
        <v>2186</v>
      </c>
      <c r="C115" s="76" t="s">
        <v>1778</v>
      </c>
      <c r="D115" s="76" t="s">
        <v>131</v>
      </c>
      <c r="E115" s="85">
        <v>45252</v>
      </c>
      <c r="F115" s="78">
        <v>2451590.1332999999</v>
      </c>
      <c r="G115" s="86">
        <v>2.2230240000000001</v>
      </c>
      <c r="H115" s="78">
        <v>54.499446612</v>
      </c>
      <c r="I115" s="79">
        <f t="shared" si="1"/>
        <v>1.4309084141223081E-3</v>
      </c>
      <c r="J115" s="79">
        <f>H115/'סכום נכסי הקרן'!$C$41</f>
        <v>1.7516091421796524E-5</v>
      </c>
    </row>
    <row r="116" spans="1:10">
      <c r="A116" s="75" t="s">
        <v>2187</v>
      </c>
      <c r="B116" s="54" t="s">
        <v>2188</v>
      </c>
      <c r="C116" s="76" t="s">
        <v>1778</v>
      </c>
      <c r="D116" s="76" t="s">
        <v>131</v>
      </c>
      <c r="E116" s="85">
        <v>45252</v>
      </c>
      <c r="F116" s="78">
        <v>3204738.4356900002</v>
      </c>
      <c r="G116" s="86">
        <v>2.2230240000000001</v>
      </c>
      <c r="H116" s="78">
        <v>71.242117069000003</v>
      </c>
      <c r="I116" s="79">
        <f t="shared" si="1"/>
        <v>1.8704950433656819E-3</v>
      </c>
      <c r="J116" s="79">
        <f>H116/'סכום נכסי הקרן'!$C$41</f>
        <v>2.2897176269459012E-5</v>
      </c>
    </row>
    <row r="117" spans="1:10">
      <c r="A117" s="75" t="s">
        <v>2189</v>
      </c>
      <c r="B117" s="54" t="s">
        <v>2190</v>
      </c>
      <c r="C117" s="76" t="s">
        <v>1778</v>
      </c>
      <c r="D117" s="76" t="s">
        <v>131</v>
      </c>
      <c r="E117" s="85">
        <v>45252</v>
      </c>
      <c r="F117" s="78">
        <v>2086806.4232399999</v>
      </c>
      <c r="G117" s="86">
        <v>2.2230240000000001</v>
      </c>
      <c r="H117" s="78">
        <v>46.390215766000004</v>
      </c>
      <c r="I117" s="79">
        <f t="shared" si="1"/>
        <v>1.2179967724278286E-3</v>
      </c>
      <c r="J117" s="79">
        <f>H117/'סכום נכסי הקרן'!$C$41</f>
        <v>1.4909789198762343E-5</v>
      </c>
    </row>
    <row r="118" spans="1:10">
      <c r="A118" s="75" t="s">
        <v>2189</v>
      </c>
      <c r="B118" s="54" t="s">
        <v>2191</v>
      </c>
      <c r="C118" s="76" t="s">
        <v>1778</v>
      </c>
      <c r="D118" s="76" t="s">
        <v>131</v>
      </c>
      <c r="E118" s="85">
        <v>45252</v>
      </c>
      <c r="F118" s="78">
        <v>5253407.4285000004</v>
      </c>
      <c r="G118" s="86">
        <v>2.2230240000000001</v>
      </c>
      <c r="H118" s="78">
        <v>116.784528454</v>
      </c>
      <c r="I118" s="79">
        <f t="shared" si="1"/>
        <v>3.0662323159688729E-3</v>
      </c>
      <c r="J118" s="79">
        <f>H118/'סכום נכסי הקרן'!$C$41</f>
        <v>3.7534481618043579E-5</v>
      </c>
    </row>
    <row r="119" spans="1:10">
      <c r="A119" s="75" t="s">
        <v>2192</v>
      </c>
      <c r="B119" s="54" t="s">
        <v>2193</v>
      </c>
      <c r="C119" s="76" t="s">
        <v>1778</v>
      </c>
      <c r="D119" s="76" t="s">
        <v>131</v>
      </c>
      <c r="E119" s="85">
        <v>45252</v>
      </c>
      <c r="F119" s="78">
        <v>2801817.2951999996</v>
      </c>
      <c r="G119" s="86">
        <v>2.2230240000000001</v>
      </c>
      <c r="H119" s="78">
        <v>62.285081841999997</v>
      </c>
      <c r="I119" s="79">
        <f t="shared" si="1"/>
        <v>1.6353239018465648E-3</v>
      </c>
      <c r="J119" s="79">
        <f>H119/'סכום נכסי הקרן'!$C$41</f>
        <v>2.0018390196247055E-5</v>
      </c>
    </row>
    <row r="120" spans="1:10">
      <c r="A120" s="75" t="s">
        <v>2194</v>
      </c>
      <c r="B120" s="54" t="s">
        <v>2195</v>
      </c>
      <c r="C120" s="76" t="s">
        <v>1778</v>
      </c>
      <c r="D120" s="76" t="s">
        <v>131</v>
      </c>
      <c r="E120" s="85">
        <v>45252</v>
      </c>
      <c r="F120" s="78">
        <v>287227.63955000002</v>
      </c>
      <c r="G120" s="86">
        <v>2.2283240000000002</v>
      </c>
      <c r="H120" s="78">
        <v>6.4003614730000002</v>
      </c>
      <c r="I120" s="79">
        <f t="shared" si="1"/>
        <v>1.6804447851262065E-4</v>
      </c>
      <c r="J120" s="79">
        <f>H120/'סכום נכסי הקרן'!$C$41</f>
        <v>2.0570725697777525E-6</v>
      </c>
    </row>
    <row r="121" spans="1:10">
      <c r="A121" s="75" t="s">
        <v>2196</v>
      </c>
      <c r="B121" s="54" t="s">
        <v>2197</v>
      </c>
      <c r="C121" s="76" t="s">
        <v>1778</v>
      </c>
      <c r="D121" s="76" t="s">
        <v>131</v>
      </c>
      <c r="E121" s="85">
        <v>45253</v>
      </c>
      <c r="F121" s="78">
        <v>3502936.0065700002</v>
      </c>
      <c r="G121" s="86">
        <v>2.2199520000000001</v>
      </c>
      <c r="H121" s="78">
        <v>77.763496547000003</v>
      </c>
      <c r="I121" s="79">
        <f t="shared" si="1"/>
        <v>2.0417169060974053E-3</v>
      </c>
      <c r="J121" s="79">
        <f>H121/'סכום נכסי הקרן'!$C$41</f>
        <v>2.4993143957830441E-5</v>
      </c>
    </row>
    <row r="122" spans="1:10">
      <c r="A122" s="75" t="s">
        <v>2198</v>
      </c>
      <c r="B122" s="54" t="s">
        <v>2199</v>
      </c>
      <c r="C122" s="76" t="s">
        <v>1778</v>
      </c>
      <c r="D122" s="76" t="s">
        <v>131</v>
      </c>
      <c r="E122" s="85">
        <v>45265</v>
      </c>
      <c r="F122" s="78">
        <v>1268019.6869669999</v>
      </c>
      <c r="G122" s="86">
        <v>2.267887</v>
      </c>
      <c r="H122" s="78">
        <v>28.757253689000002</v>
      </c>
      <c r="I122" s="79">
        <f t="shared" si="1"/>
        <v>7.5503512106450395E-4</v>
      </c>
      <c r="J122" s="79">
        <f>H122/'סכום נכסי הקרן'!$C$41</f>
        <v>9.242565126255954E-6</v>
      </c>
    </row>
    <row r="123" spans="1:10">
      <c r="A123" s="75" t="s">
        <v>2200</v>
      </c>
      <c r="B123" s="54" t="s">
        <v>2201</v>
      </c>
      <c r="C123" s="76" t="s">
        <v>1778</v>
      </c>
      <c r="D123" s="76" t="s">
        <v>131</v>
      </c>
      <c r="E123" s="85">
        <v>45252</v>
      </c>
      <c r="F123" s="78">
        <v>2723786.9644700005</v>
      </c>
      <c r="G123" s="86">
        <v>2.319293</v>
      </c>
      <c r="H123" s="78">
        <v>63.172591638999997</v>
      </c>
      <c r="I123" s="79">
        <f t="shared" si="1"/>
        <v>1.6586258859049433E-3</v>
      </c>
      <c r="J123" s="79">
        <f>H123/'סכום נכסי הקרן'!$C$41</f>
        <v>2.0303635344746769E-5</v>
      </c>
    </row>
    <row r="124" spans="1:10">
      <c r="A124" s="75" t="s">
        <v>2200</v>
      </c>
      <c r="B124" s="54" t="s">
        <v>2202</v>
      </c>
      <c r="C124" s="76" t="s">
        <v>1778</v>
      </c>
      <c r="D124" s="76" t="s">
        <v>131</v>
      </c>
      <c r="E124" s="85">
        <v>45252</v>
      </c>
      <c r="F124" s="78">
        <v>3155290.4649419999</v>
      </c>
      <c r="G124" s="86">
        <v>2.319293</v>
      </c>
      <c r="H124" s="78">
        <v>73.180420868999988</v>
      </c>
      <c r="I124" s="79">
        <f t="shared" si="1"/>
        <v>1.9213861145409724E-3</v>
      </c>
      <c r="J124" s="79">
        <f>H124/'סכום נכסי הקרן'!$C$41</f>
        <v>2.3520146018229631E-5</v>
      </c>
    </row>
    <row r="125" spans="1:10">
      <c r="A125" s="75" t="s">
        <v>2203</v>
      </c>
      <c r="B125" s="54" t="s">
        <v>2204</v>
      </c>
      <c r="C125" s="76" t="s">
        <v>1778</v>
      </c>
      <c r="D125" s="76" t="s">
        <v>131</v>
      </c>
      <c r="E125" s="85">
        <v>45265</v>
      </c>
      <c r="F125" s="78">
        <v>4978616.7295479998</v>
      </c>
      <c r="G125" s="86">
        <v>2.3245809999999998</v>
      </c>
      <c r="H125" s="78">
        <v>115.73199313799999</v>
      </c>
      <c r="I125" s="79">
        <f t="shared" si="1"/>
        <v>3.0385975098662058E-3</v>
      </c>
      <c r="J125" s="79">
        <f>H125/'סכום נכסי הקרן'!$C$41</f>
        <v>3.7196197360755981E-5</v>
      </c>
    </row>
    <row r="126" spans="1:10">
      <c r="A126" s="75" t="s">
        <v>2205</v>
      </c>
      <c r="B126" s="54" t="s">
        <v>2206</v>
      </c>
      <c r="C126" s="76" t="s">
        <v>1778</v>
      </c>
      <c r="D126" s="76" t="s">
        <v>131</v>
      </c>
      <c r="E126" s="85">
        <v>45252</v>
      </c>
      <c r="F126" s="78">
        <v>4599602.6726639997</v>
      </c>
      <c r="G126" s="86">
        <v>2.3430870000000001</v>
      </c>
      <c r="H126" s="78">
        <v>107.77268930100001</v>
      </c>
      <c r="I126" s="79">
        <f t="shared" si="1"/>
        <v>2.8296222717871544E-3</v>
      </c>
      <c r="J126" s="79">
        <f>H126/'סכום נכסי הקרן'!$C$41</f>
        <v>3.4638081593906154E-5</v>
      </c>
    </row>
    <row r="127" spans="1:10">
      <c r="A127" s="75" t="s">
        <v>2205</v>
      </c>
      <c r="B127" s="54" t="s">
        <v>2207</v>
      </c>
      <c r="C127" s="76" t="s">
        <v>1778</v>
      </c>
      <c r="D127" s="76" t="s">
        <v>131</v>
      </c>
      <c r="E127" s="85">
        <v>45252</v>
      </c>
      <c r="F127" s="78">
        <v>1052019.7520910001</v>
      </c>
      <c r="G127" s="86">
        <v>2.3430870000000001</v>
      </c>
      <c r="H127" s="78">
        <v>24.649737274</v>
      </c>
      <c r="I127" s="79">
        <f t="shared" si="1"/>
        <v>6.4719035997522591E-4</v>
      </c>
      <c r="J127" s="79">
        <f>H127/'סכום נכסי הקרן'!$C$41</f>
        <v>7.922411665728373E-6</v>
      </c>
    </row>
    <row r="128" spans="1:10">
      <c r="A128" s="75" t="s">
        <v>2208</v>
      </c>
      <c r="B128" s="54" t="s">
        <v>2209</v>
      </c>
      <c r="C128" s="76" t="s">
        <v>1778</v>
      </c>
      <c r="D128" s="76" t="s">
        <v>131</v>
      </c>
      <c r="E128" s="85">
        <v>45253</v>
      </c>
      <c r="F128" s="78">
        <v>3506922.3319899999</v>
      </c>
      <c r="G128" s="86">
        <v>2.3008690000000001</v>
      </c>
      <c r="H128" s="78">
        <v>80.689680550999995</v>
      </c>
      <c r="I128" s="79">
        <f t="shared" si="1"/>
        <v>2.1185452332252584E-3</v>
      </c>
      <c r="J128" s="79">
        <f>H128/'סכום נכסי הקרן'!$C$41</f>
        <v>2.5933617847335526E-5</v>
      </c>
    </row>
    <row r="129" spans="1:10">
      <c r="A129" s="75" t="s">
        <v>2210</v>
      </c>
      <c r="B129" s="54" t="s">
        <v>2211</v>
      </c>
      <c r="C129" s="76" t="s">
        <v>1778</v>
      </c>
      <c r="D129" s="76" t="s">
        <v>131</v>
      </c>
      <c r="E129" s="85">
        <v>45252</v>
      </c>
      <c r="F129" s="78">
        <v>2806373.0956799998</v>
      </c>
      <c r="G129" s="86">
        <v>2.3774359999999999</v>
      </c>
      <c r="H129" s="78">
        <v>66.719723087000006</v>
      </c>
      <c r="I129" s="79">
        <f t="shared" si="1"/>
        <v>1.7517574780672659E-3</v>
      </c>
      <c r="J129" s="79">
        <f>H129/'סכום נכסי הקרן'!$C$41</f>
        <v>2.1443681392748602E-5</v>
      </c>
    </row>
    <row r="130" spans="1:10">
      <c r="A130" s="75" t="s">
        <v>2212</v>
      </c>
      <c r="B130" s="54" t="s">
        <v>2213</v>
      </c>
      <c r="C130" s="76" t="s">
        <v>1778</v>
      </c>
      <c r="D130" s="76" t="s">
        <v>131</v>
      </c>
      <c r="E130" s="85">
        <v>45257</v>
      </c>
      <c r="F130" s="78">
        <v>2810245.5260879998</v>
      </c>
      <c r="G130" s="86">
        <v>2.5205790000000001</v>
      </c>
      <c r="H130" s="78">
        <v>70.834471965999995</v>
      </c>
      <c r="I130" s="79">
        <f t="shared" si="1"/>
        <v>1.8597921308753738E-3</v>
      </c>
      <c r="J130" s="79">
        <f>H130/'סכום נכסי הקרן'!$C$41</f>
        <v>2.276615936312911E-5</v>
      </c>
    </row>
    <row r="131" spans="1:10">
      <c r="A131" s="75" t="s">
        <v>2214</v>
      </c>
      <c r="B131" s="54" t="s">
        <v>2215</v>
      </c>
      <c r="C131" s="76" t="s">
        <v>1778</v>
      </c>
      <c r="D131" s="76" t="s">
        <v>131</v>
      </c>
      <c r="E131" s="85">
        <v>45257</v>
      </c>
      <c r="F131" s="78">
        <v>1408501.6484000001</v>
      </c>
      <c r="G131" s="86">
        <v>2.7544249999999999</v>
      </c>
      <c r="H131" s="78">
        <v>38.796121338999995</v>
      </c>
      <c r="I131" s="79">
        <f t="shared" si="1"/>
        <v>1.018610277908066E-3</v>
      </c>
      <c r="J131" s="79">
        <f>H131/'סכום נכסי הקרן'!$C$41</f>
        <v>1.246905153043162E-5</v>
      </c>
    </row>
    <row r="132" spans="1:10">
      <c r="A132" s="75" t="s">
        <v>2214</v>
      </c>
      <c r="B132" s="54" t="s">
        <v>2216</v>
      </c>
      <c r="C132" s="76" t="s">
        <v>1778</v>
      </c>
      <c r="D132" s="76" t="s">
        <v>131</v>
      </c>
      <c r="E132" s="85">
        <v>45257</v>
      </c>
      <c r="F132" s="78">
        <v>1873318.77425</v>
      </c>
      <c r="G132" s="86">
        <v>2.7544249999999999</v>
      </c>
      <c r="H132" s="78">
        <v>51.599160294000001</v>
      </c>
      <c r="I132" s="79">
        <f t="shared" si="1"/>
        <v>1.3547600428308422E-3</v>
      </c>
      <c r="J132" s="79">
        <f>H132/'סכום נכסי הקרן'!$C$41</f>
        <v>1.6583941033974279E-5</v>
      </c>
    </row>
    <row r="133" spans="1:10">
      <c r="A133" s="75" t="s">
        <v>2217</v>
      </c>
      <c r="B133" s="54" t="s">
        <v>2218</v>
      </c>
      <c r="C133" s="76" t="s">
        <v>1778</v>
      </c>
      <c r="D133" s="76" t="s">
        <v>131</v>
      </c>
      <c r="E133" s="85">
        <v>45257</v>
      </c>
      <c r="F133" s="78">
        <v>1409754.4935320001</v>
      </c>
      <c r="G133" s="86">
        <v>2.8408470000000001</v>
      </c>
      <c r="H133" s="78">
        <v>40.048966471</v>
      </c>
      <c r="I133" s="79">
        <f t="shared" si="1"/>
        <v>1.0515043117453977E-3</v>
      </c>
      <c r="J133" s="79">
        <f>H133/'סכום נכסי הקרן'!$C$41</f>
        <v>1.2871715249674464E-5</v>
      </c>
    </row>
    <row r="134" spans="1:10">
      <c r="A134" s="75" t="s">
        <v>2219</v>
      </c>
      <c r="B134" s="54" t="s">
        <v>2220</v>
      </c>
      <c r="C134" s="76" t="s">
        <v>1778</v>
      </c>
      <c r="D134" s="76" t="s">
        <v>131</v>
      </c>
      <c r="E134" s="85">
        <v>45257</v>
      </c>
      <c r="F134" s="78">
        <v>2626746.3778710002</v>
      </c>
      <c r="G134" s="86">
        <v>2.9062160000000001</v>
      </c>
      <c r="H134" s="78">
        <v>76.338918575000008</v>
      </c>
      <c r="I134" s="79">
        <f t="shared" si="1"/>
        <v>2.0043139463715859E-3</v>
      </c>
      <c r="J134" s="79">
        <f>H134/'סכום נכסי הקרן'!$C$41</f>
        <v>2.4535285400610979E-5</v>
      </c>
    </row>
    <row r="135" spans="1:10">
      <c r="A135" s="75" t="s">
        <v>2219</v>
      </c>
      <c r="B135" s="54" t="s">
        <v>2221</v>
      </c>
      <c r="C135" s="76" t="s">
        <v>1778</v>
      </c>
      <c r="D135" s="76" t="s">
        <v>131</v>
      </c>
      <c r="E135" s="85">
        <v>45257</v>
      </c>
      <c r="F135" s="78">
        <v>1927446.0275399997</v>
      </c>
      <c r="G135" s="86">
        <v>2.9062160000000001</v>
      </c>
      <c r="H135" s="78">
        <v>56.015741042999991</v>
      </c>
      <c r="I135" s="79">
        <f t="shared" si="1"/>
        <v>1.4707194322974349E-3</v>
      </c>
      <c r="J135" s="79">
        <f>H135/'סכום נכסי הקרן'!$C$41</f>
        <v>1.8003427597241445E-5</v>
      </c>
    </row>
    <row r="136" spans="1:10">
      <c r="A136" s="75" t="s">
        <v>2222</v>
      </c>
      <c r="B136" s="54" t="s">
        <v>2223</v>
      </c>
      <c r="C136" s="76" t="s">
        <v>1778</v>
      </c>
      <c r="D136" s="76" t="s">
        <v>131</v>
      </c>
      <c r="E136" s="85">
        <v>45257</v>
      </c>
      <c r="F136" s="78">
        <v>1501078.7202399999</v>
      </c>
      <c r="G136" s="86">
        <v>2.9114420000000001</v>
      </c>
      <c r="H136" s="78">
        <v>43.703029155999999</v>
      </c>
      <c r="I136" s="79">
        <f t="shared" si="1"/>
        <v>1.1474434334565085E-3</v>
      </c>
      <c r="J136" s="79">
        <f>H136/'סכום נכסי הקרן'!$C$41</f>
        <v>1.4046128936974957E-5</v>
      </c>
    </row>
    <row r="137" spans="1:10">
      <c r="A137" s="75" t="s">
        <v>2222</v>
      </c>
      <c r="B137" s="54" t="s">
        <v>2224</v>
      </c>
      <c r="C137" s="76" t="s">
        <v>1778</v>
      </c>
      <c r="D137" s="76" t="s">
        <v>131</v>
      </c>
      <c r="E137" s="85">
        <v>45257</v>
      </c>
      <c r="F137" s="78">
        <v>705389.77431999997</v>
      </c>
      <c r="G137" s="86">
        <v>2.9114420000000001</v>
      </c>
      <c r="H137" s="78">
        <v>20.53701079</v>
      </c>
      <c r="I137" s="79">
        <f t="shared" si="1"/>
        <v>5.392088060920076E-4</v>
      </c>
      <c r="J137" s="79">
        <f>H137/'סכום נכסי הקרן'!$C$41</f>
        <v>6.6005836919609133E-6</v>
      </c>
    </row>
    <row r="138" spans="1:10">
      <c r="A138" s="75" t="s">
        <v>2225</v>
      </c>
      <c r="B138" s="54" t="s">
        <v>2226</v>
      </c>
      <c r="C138" s="76" t="s">
        <v>1778</v>
      </c>
      <c r="D138" s="76" t="s">
        <v>131</v>
      </c>
      <c r="E138" s="85">
        <v>45245</v>
      </c>
      <c r="F138" s="78">
        <v>2838035.9090160001</v>
      </c>
      <c r="G138" s="86">
        <v>3.4153419999999999</v>
      </c>
      <c r="H138" s="78">
        <v>96.928628629000002</v>
      </c>
      <c r="I138" s="79">
        <f t="shared" ref="I138:I201" si="2">IFERROR(H138/$H$9,0)</f>
        <v>2.5449063962428137E-3</v>
      </c>
      <c r="J138" s="79">
        <f>H138/'סכום נכסי הקרן'!$C$41</f>
        <v>3.1152806606316884E-5</v>
      </c>
    </row>
    <row r="139" spans="1:10">
      <c r="A139" s="75" t="s">
        <v>2227</v>
      </c>
      <c r="B139" s="54" t="s">
        <v>2228</v>
      </c>
      <c r="C139" s="76" t="s">
        <v>1778</v>
      </c>
      <c r="D139" s="76" t="s">
        <v>131</v>
      </c>
      <c r="E139" s="85">
        <v>45245</v>
      </c>
      <c r="F139" s="78">
        <v>3548019.4488200005</v>
      </c>
      <c r="G139" s="86">
        <v>3.4282599999999999</v>
      </c>
      <c r="H139" s="78">
        <v>121.63534833700001</v>
      </c>
      <c r="I139" s="79">
        <f t="shared" si="2"/>
        <v>3.1935928566252285E-3</v>
      </c>
      <c r="J139" s="79">
        <f>H139/'סכום נכסי הקרן'!$C$41</f>
        <v>3.9093532394213994E-5</v>
      </c>
    </row>
    <row r="140" spans="1:10">
      <c r="A140" s="75" t="s">
        <v>2227</v>
      </c>
      <c r="B140" s="54" t="s">
        <v>2229</v>
      </c>
      <c r="C140" s="76" t="s">
        <v>1778</v>
      </c>
      <c r="D140" s="76" t="s">
        <v>131</v>
      </c>
      <c r="E140" s="85">
        <v>45245</v>
      </c>
      <c r="F140" s="78">
        <v>1163439.1635960001</v>
      </c>
      <c r="G140" s="86">
        <v>3.4282599999999999</v>
      </c>
      <c r="H140" s="78">
        <v>39.885724869000001</v>
      </c>
      <c r="I140" s="79">
        <f t="shared" si="2"/>
        <v>1.0472183272747741E-3</v>
      </c>
      <c r="J140" s="79">
        <f>H140/'סכום נכסי הקרן'!$C$41</f>
        <v>1.2819249490804852E-5</v>
      </c>
    </row>
    <row r="141" spans="1:10">
      <c r="A141" s="75" t="s">
        <v>2230</v>
      </c>
      <c r="B141" s="54" t="s">
        <v>2231</v>
      </c>
      <c r="C141" s="76" t="s">
        <v>1778</v>
      </c>
      <c r="D141" s="76" t="s">
        <v>131</v>
      </c>
      <c r="E141" s="85">
        <v>45246</v>
      </c>
      <c r="F141" s="78">
        <v>5664796.9690400008</v>
      </c>
      <c r="G141" s="86">
        <v>3.4790049999999999</v>
      </c>
      <c r="H141" s="78">
        <v>197.078589483</v>
      </c>
      <c r="I141" s="79">
        <f t="shared" si="2"/>
        <v>5.174390373947178E-3</v>
      </c>
      <c r="J141" s="79">
        <f>H141/'סכום נכסי הקרן'!$C$41</f>
        <v>6.3340947574004247E-5</v>
      </c>
    </row>
    <row r="142" spans="1:10">
      <c r="A142" s="75" t="s">
        <v>2232</v>
      </c>
      <c r="B142" s="54" t="s">
        <v>2233</v>
      </c>
      <c r="C142" s="76" t="s">
        <v>1778</v>
      </c>
      <c r="D142" s="76" t="s">
        <v>131</v>
      </c>
      <c r="E142" s="85">
        <v>45245</v>
      </c>
      <c r="F142" s="78">
        <v>1421030.0997200001</v>
      </c>
      <c r="G142" s="86">
        <v>3.5521029999999998</v>
      </c>
      <c r="H142" s="78">
        <v>50.476459526999996</v>
      </c>
      <c r="I142" s="79">
        <f t="shared" si="2"/>
        <v>1.3252830100550974E-3</v>
      </c>
      <c r="J142" s="79">
        <f>H142/'סכום נכסי הקרן'!$C$41</f>
        <v>1.6223105640284921E-5</v>
      </c>
    </row>
    <row r="143" spans="1:10">
      <c r="A143" s="75" t="s">
        <v>2234</v>
      </c>
      <c r="B143" s="54" t="s">
        <v>2235</v>
      </c>
      <c r="C143" s="76" t="s">
        <v>1778</v>
      </c>
      <c r="D143" s="76" t="s">
        <v>131</v>
      </c>
      <c r="E143" s="85">
        <v>45246</v>
      </c>
      <c r="F143" s="78">
        <v>2131602.0970859998</v>
      </c>
      <c r="G143" s="86">
        <v>3.5589430000000002</v>
      </c>
      <c r="H143" s="78">
        <v>75.862506222999997</v>
      </c>
      <c r="I143" s="79">
        <f t="shared" si="2"/>
        <v>1.9918055176544672E-3</v>
      </c>
      <c r="J143" s="79">
        <f>H143/'סכום נכסי הקרן'!$C$41</f>
        <v>2.4382166739214004E-5</v>
      </c>
    </row>
    <row r="144" spans="1:10">
      <c r="A144" s="75" t="s">
        <v>2236</v>
      </c>
      <c r="B144" s="54" t="s">
        <v>2237</v>
      </c>
      <c r="C144" s="76" t="s">
        <v>1778</v>
      </c>
      <c r="D144" s="76" t="s">
        <v>131</v>
      </c>
      <c r="E144" s="85">
        <v>45245</v>
      </c>
      <c r="F144" s="78">
        <v>1208198.2872959999</v>
      </c>
      <c r="G144" s="86">
        <v>3.5778639999999999</v>
      </c>
      <c r="H144" s="78">
        <v>43.227693113000001</v>
      </c>
      <c r="I144" s="79">
        <f t="shared" si="2"/>
        <v>1.1349632637346651E-3</v>
      </c>
      <c r="J144" s="79">
        <f>H144/'סכום נכסי הקרן'!$C$41</f>
        <v>1.3893356200683912E-5</v>
      </c>
    </row>
    <row r="145" spans="1:10">
      <c r="A145" s="75" t="s">
        <v>2238</v>
      </c>
      <c r="B145" s="54" t="s">
        <v>2239</v>
      </c>
      <c r="C145" s="76" t="s">
        <v>1778</v>
      </c>
      <c r="D145" s="76" t="s">
        <v>131</v>
      </c>
      <c r="E145" s="85">
        <v>45239</v>
      </c>
      <c r="F145" s="78">
        <v>3145495.6431999998</v>
      </c>
      <c r="G145" s="86">
        <v>4.6587509999999996</v>
      </c>
      <c r="H145" s="78">
        <v>146.54081313500001</v>
      </c>
      <c r="I145" s="79">
        <f t="shared" si="2"/>
        <v>3.8474974621306775E-3</v>
      </c>
      <c r="J145" s="79">
        <f>H145/'סכום נכסי הקרן'!$C$41</f>
        <v>4.7098134742011923E-5</v>
      </c>
    </row>
    <row r="146" spans="1:10">
      <c r="A146" s="75" t="s">
        <v>2240</v>
      </c>
      <c r="B146" s="54" t="s">
        <v>2241</v>
      </c>
      <c r="C146" s="76" t="s">
        <v>1778</v>
      </c>
      <c r="D146" s="76" t="s">
        <v>131</v>
      </c>
      <c r="E146" s="85">
        <v>45239</v>
      </c>
      <c r="F146" s="78">
        <v>2297547.2112779999</v>
      </c>
      <c r="G146" s="86">
        <v>4.7040100000000002</v>
      </c>
      <c r="H146" s="78">
        <v>108.07686015900001</v>
      </c>
      <c r="I146" s="79">
        <f t="shared" si="2"/>
        <v>2.837608419667547E-3</v>
      </c>
      <c r="J146" s="79">
        <f>H146/'סכום נכסי הקרן'!$C$41</f>
        <v>3.4735841936217615E-5</v>
      </c>
    </row>
    <row r="147" spans="1:10">
      <c r="A147" s="75" t="s">
        <v>2242</v>
      </c>
      <c r="B147" s="54" t="s">
        <v>2243</v>
      </c>
      <c r="C147" s="76" t="s">
        <v>1778</v>
      </c>
      <c r="D147" s="76" t="s">
        <v>131</v>
      </c>
      <c r="E147" s="85">
        <v>45239</v>
      </c>
      <c r="F147" s="78">
        <v>3294193.194193</v>
      </c>
      <c r="G147" s="86">
        <v>4.734159</v>
      </c>
      <c r="H147" s="78">
        <v>155.95235756900001</v>
      </c>
      <c r="I147" s="79">
        <f t="shared" si="2"/>
        <v>4.0946019550693515E-3</v>
      </c>
      <c r="J147" s="79">
        <f>H147/'סכום נכסי הקרן'!$C$41</f>
        <v>5.0122999818163833E-5</v>
      </c>
    </row>
    <row r="148" spans="1:10">
      <c r="A148" s="75" t="s">
        <v>2244</v>
      </c>
      <c r="B148" s="54" t="s">
        <v>2245</v>
      </c>
      <c r="C148" s="76" t="s">
        <v>1778</v>
      </c>
      <c r="D148" s="76" t="s">
        <v>131</v>
      </c>
      <c r="E148" s="85">
        <v>45201</v>
      </c>
      <c r="F148" s="78">
        <v>3602878.8796000006</v>
      </c>
      <c r="G148" s="86">
        <v>4.665108</v>
      </c>
      <c r="H148" s="78">
        <v>168.07819114599999</v>
      </c>
      <c r="I148" s="79">
        <f t="shared" si="2"/>
        <v>4.4129713766362056E-3</v>
      </c>
      <c r="J148" s="79">
        <f>H148/'סכום נכסי הקרן'!$C$41</f>
        <v>5.4020235894932631E-5</v>
      </c>
    </row>
    <row r="149" spans="1:10">
      <c r="A149" s="75" t="s">
        <v>2246</v>
      </c>
      <c r="B149" s="54" t="s">
        <v>2247</v>
      </c>
      <c r="C149" s="76" t="s">
        <v>1778</v>
      </c>
      <c r="D149" s="76" t="s">
        <v>131</v>
      </c>
      <c r="E149" s="85">
        <v>45244</v>
      </c>
      <c r="F149" s="78">
        <v>2690509.90747</v>
      </c>
      <c r="G149" s="86">
        <v>5.1443950000000003</v>
      </c>
      <c r="H149" s="78">
        <v>138.41045231699999</v>
      </c>
      <c r="I149" s="79">
        <f t="shared" si="2"/>
        <v>3.6340310431567107E-3</v>
      </c>
      <c r="J149" s="79">
        <f>H149/'סכום נכסי הקרן'!$C$41</f>
        <v>4.4485041357887111E-5</v>
      </c>
    </row>
    <row r="150" spans="1:10">
      <c r="A150" s="75" t="s">
        <v>2246</v>
      </c>
      <c r="B150" s="54" t="s">
        <v>2248</v>
      </c>
      <c r="C150" s="76" t="s">
        <v>1778</v>
      </c>
      <c r="D150" s="76" t="s">
        <v>131</v>
      </c>
      <c r="E150" s="85">
        <v>45244</v>
      </c>
      <c r="F150" s="78">
        <v>5779792.2089600004</v>
      </c>
      <c r="G150" s="86">
        <v>5.1443950000000003</v>
      </c>
      <c r="H150" s="78">
        <v>297.33533123399997</v>
      </c>
      <c r="I150" s="79">
        <f t="shared" si="2"/>
        <v>7.8066779339534421E-3</v>
      </c>
      <c r="J150" s="79">
        <f>H150/'סכום נכסי הקרן'!$C$41</f>
        <v>9.5563407861798988E-5</v>
      </c>
    </row>
    <row r="151" spans="1:10">
      <c r="A151" s="75" t="s">
        <v>2249</v>
      </c>
      <c r="B151" s="54" t="s">
        <v>2250</v>
      </c>
      <c r="C151" s="76" t="s">
        <v>1778</v>
      </c>
      <c r="D151" s="76" t="s">
        <v>131</v>
      </c>
      <c r="E151" s="85">
        <v>45244</v>
      </c>
      <c r="F151" s="78">
        <v>1012526.65668</v>
      </c>
      <c r="G151" s="86">
        <v>5.2439809999999998</v>
      </c>
      <c r="H151" s="78">
        <v>53.096703116</v>
      </c>
      <c r="I151" s="79">
        <f t="shared" si="2"/>
        <v>1.3940787287573969E-3</v>
      </c>
      <c r="J151" s="79">
        <f>H151/'סכום נכסי הקרן'!$C$41</f>
        <v>1.7065250452856184E-5</v>
      </c>
    </row>
    <row r="152" spans="1:10">
      <c r="A152" s="75" t="s">
        <v>2251</v>
      </c>
      <c r="B152" s="54" t="s">
        <v>2252</v>
      </c>
      <c r="C152" s="76" t="s">
        <v>1778</v>
      </c>
      <c r="D152" s="76" t="s">
        <v>131</v>
      </c>
      <c r="E152" s="85">
        <v>45244</v>
      </c>
      <c r="F152" s="78">
        <v>3557356.3854</v>
      </c>
      <c r="G152" s="86">
        <v>5.2439809999999998</v>
      </c>
      <c r="H152" s="78">
        <v>186.54708435200004</v>
      </c>
      <c r="I152" s="79">
        <f t="shared" si="2"/>
        <v>4.8978807900498253E-3</v>
      </c>
      <c r="J152" s="79">
        <f>H152/'סכום נכסי הקרן'!$C$41</f>
        <v>5.9956127761116512E-5</v>
      </c>
    </row>
    <row r="153" spans="1:10">
      <c r="A153" s="75" t="s">
        <v>2253</v>
      </c>
      <c r="B153" s="54" t="s">
        <v>2254</v>
      </c>
      <c r="C153" s="76" t="s">
        <v>1778</v>
      </c>
      <c r="D153" s="76" t="s">
        <v>131</v>
      </c>
      <c r="E153" s="85">
        <v>45244</v>
      </c>
      <c r="F153" s="78">
        <v>2693337.5584499999</v>
      </c>
      <c r="G153" s="86">
        <v>5.2439809999999998</v>
      </c>
      <c r="H153" s="78">
        <v>141.23810329699998</v>
      </c>
      <c r="I153" s="79">
        <f t="shared" si="2"/>
        <v>3.7082723397388355E-3</v>
      </c>
      <c r="J153" s="79">
        <f>H153/'סכום נכסי הקרן'!$C$41</f>
        <v>4.5393846789017978E-5</v>
      </c>
    </row>
    <row r="154" spans="1:10">
      <c r="A154" s="75" t="s">
        <v>2255</v>
      </c>
      <c r="B154" s="54" t="s">
        <v>2256</v>
      </c>
      <c r="C154" s="76" t="s">
        <v>1778</v>
      </c>
      <c r="D154" s="76" t="s">
        <v>131</v>
      </c>
      <c r="E154" s="85">
        <v>45238</v>
      </c>
      <c r="F154" s="78">
        <v>4344639.1277519995</v>
      </c>
      <c r="G154" s="86">
        <v>5.2778799999999997</v>
      </c>
      <c r="H154" s="78">
        <v>229.30482766000003</v>
      </c>
      <c r="I154" s="79">
        <f t="shared" si="2"/>
        <v>6.0205053022559267E-3</v>
      </c>
      <c r="J154" s="79">
        <f>H154/'סכום נכסי הקרן'!$C$41</f>
        <v>7.3698442359366556E-5</v>
      </c>
    </row>
    <row r="155" spans="1:10">
      <c r="A155" s="75" t="s">
        <v>2257</v>
      </c>
      <c r="B155" s="54" t="s">
        <v>2258</v>
      </c>
      <c r="C155" s="76" t="s">
        <v>1778</v>
      </c>
      <c r="D155" s="76" t="s">
        <v>131</v>
      </c>
      <c r="E155" s="85">
        <v>45238</v>
      </c>
      <c r="F155" s="78">
        <v>3621481.7315600002</v>
      </c>
      <c r="G155" s="86">
        <v>5.3027049999999996</v>
      </c>
      <c r="H155" s="78">
        <v>192.03648148299999</v>
      </c>
      <c r="I155" s="79">
        <f t="shared" si="2"/>
        <v>5.0420074744752259E-3</v>
      </c>
      <c r="J155" s="79">
        <f>H155/'סכום נכסי הקרן'!$C$41</f>
        <v>6.1720416904851989E-5</v>
      </c>
    </row>
    <row r="156" spans="1:10">
      <c r="A156" s="75" t="s">
        <v>2259</v>
      </c>
      <c r="B156" s="54" t="s">
        <v>2260</v>
      </c>
      <c r="C156" s="76" t="s">
        <v>1778</v>
      </c>
      <c r="D156" s="76" t="s">
        <v>131</v>
      </c>
      <c r="E156" s="85">
        <v>45243</v>
      </c>
      <c r="F156" s="78">
        <v>791768.56032000005</v>
      </c>
      <c r="G156" s="86">
        <v>5.3887869999999998</v>
      </c>
      <c r="H156" s="78">
        <v>42.666718775</v>
      </c>
      <c r="I156" s="79">
        <f t="shared" si="2"/>
        <v>1.1202346205969537E-3</v>
      </c>
      <c r="J156" s="79">
        <f>H156/'סכום נכסי הקרן'!$C$41</f>
        <v>1.3713059364650971E-5</v>
      </c>
    </row>
    <row r="157" spans="1:10">
      <c r="A157" s="75" t="s">
        <v>2259</v>
      </c>
      <c r="B157" s="54" t="s">
        <v>2261</v>
      </c>
      <c r="C157" s="76" t="s">
        <v>1778</v>
      </c>
      <c r="D157" s="76" t="s">
        <v>131</v>
      </c>
      <c r="E157" s="85">
        <v>45243</v>
      </c>
      <c r="F157" s="78">
        <v>4346233.6579200001</v>
      </c>
      <c r="G157" s="86">
        <v>5.3887869999999998</v>
      </c>
      <c r="H157" s="78">
        <v>234.209260771</v>
      </c>
      <c r="I157" s="79">
        <f t="shared" si="2"/>
        <v>6.149273483243011E-3</v>
      </c>
      <c r="J157" s="79">
        <f>H157/'סכום נכסי הקרן'!$C$41</f>
        <v>7.5274724396796384E-5</v>
      </c>
    </row>
    <row r="158" spans="1:10">
      <c r="A158" s="75" t="s">
        <v>2262</v>
      </c>
      <c r="B158" s="54" t="s">
        <v>2263</v>
      </c>
      <c r="C158" s="76" t="s">
        <v>1778</v>
      </c>
      <c r="D158" s="76" t="s">
        <v>131</v>
      </c>
      <c r="E158" s="85">
        <v>45238</v>
      </c>
      <c r="F158" s="78">
        <v>3622335.9441499994</v>
      </c>
      <c r="G158" s="86">
        <v>5.3250359999999999</v>
      </c>
      <c r="H158" s="78">
        <v>192.89069407299999</v>
      </c>
      <c r="I158" s="79">
        <f t="shared" si="2"/>
        <v>5.0644352248188605E-3</v>
      </c>
      <c r="J158" s="79">
        <f>H158/'סכום נכסי הקרן'!$C$41</f>
        <v>6.1994960349790295E-5</v>
      </c>
    </row>
    <row r="159" spans="1:10">
      <c r="A159" s="75" t="s">
        <v>2264</v>
      </c>
      <c r="B159" s="54" t="s">
        <v>2265</v>
      </c>
      <c r="C159" s="76" t="s">
        <v>1778</v>
      </c>
      <c r="D159" s="76" t="s">
        <v>131</v>
      </c>
      <c r="E159" s="85">
        <v>45243</v>
      </c>
      <c r="F159" s="78">
        <v>2355783.4018600001</v>
      </c>
      <c r="G159" s="86">
        <v>5.4631080000000001</v>
      </c>
      <c r="H159" s="78">
        <v>128.69899492300001</v>
      </c>
      <c r="I159" s="79">
        <f t="shared" si="2"/>
        <v>3.3790521954374544E-3</v>
      </c>
      <c r="J159" s="79">
        <f>H159/'סכום נכסי הקרן'!$C$41</f>
        <v>4.1363784425440927E-5</v>
      </c>
    </row>
    <row r="160" spans="1:10">
      <c r="A160" s="75" t="s">
        <v>2266</v>
      </c>
      <c r="B160" s="54" t="s">
        <v>2267</v>
      </c>
      <c r="C160" s="76" t="s">
        <v>1778</v>
      </c>
      <c r="D160" s="76" t="s">
        <v>131</v>
      </c>
      <c r="E160" s="85">
        <v>45243</v>
      </c>
      <c r="F160" s="78">
        <v>2032494.4541440001</v>
      </c>
      <c r="G160" s="86">
        <v>5.5867180000000003</v>
      </c>
      <c r="H160" s="78">
        <v>113.54973547499999</v>
      </c>
      <c r="I160" s="79">
        <f t="shared" si="2"/>
        <v>2.9813013161268361E-3</v>
      </c>
      <c r="J160" s="79">
        <f>H160/'סכום נכסי הקרן'!$C$41</f>
        <v>3.649482097792483E-5</v>
      </c>
    </row>
    <row r="161" spans="1:10">
      <c r="A161" s="75" t="s">
        <v>2266</v>
      </c>
      <c r="B161" s="54" t="s">
        <v>2268</v>
      </c>
      <c r="C161" s="76" t="s">
        <v>1778</v>
      </c>
      <c r="D161" s="76" t="s">
        <v>131</v>
      </c>
      <c r="E161" s="85">
        <v>45243</v>
      </c>
      <c r="F161" s="78">
        <v>3089410.6707199998</v>
      </c>
      <c r="G161" s="86">
        <v>5.5867180000000003</v>
      </c>
      <c r="H161" s="78">
        <v>172.596665008</v>
      </c>
      <c r="I161" s="79">
        <f t="shared" si="2"/>
        <v>4.5316060173538949E-3</v>
      </c>
      <c r="J161" s="79">
        <f>H161/'סכום נכסי הקרן'!$C$41</f>
        <v>5.5472470847284671E-5</v>
      </c>
    </row>
    <row r="162" spans="1:10">
      <c r="A162" s="75" t="s">
        <v>2269</v>
      </c>
      <c r="B162" s="54" t="s">
        <v>2270</v>
      </c>
      <c r="C162" s="76" t="s">
        <v>1778</v>
      </c>
      <c r="D162" s="76" t="s">
        <v>131</v>
      </c>
      <c r="E162" s="85">
        <v>45243</v>
      </c>
      <c r="F162" s="78">
        <v>2543940.0055300002</v>
      </c>
      <c r="G162" s="86">
        <v>5.7100049999999998</v>
      </c>
      <c r="H162" s="78">
        <v>145.25910719300001</v>
      </c>
      <c r="I162" s="79">
        <f t="shared" si="2"/>
        <v>3.8138456742529904E-3</v>
      </c>
      <c r="J162" s="79">
        <f>H162/'סכום נכסי הקרן'!$C$41</f>
        <v>4.6686195174702836E-5</v>
      </c>
    </row>
    <row r="163" spans="1:10">
      <c r="A163" s="75" t="s">
        <v>2271</v>
      </c>
      <c r="B163" s="54" t="s">
        <v>2272</v>
      </c>
      <c r="C163" s="76" t="s">
        <v>1778</v>
      </c>
      <c r="D163" s="76" t="s">
        <v>131</v>
      </c>
      <c r="E163" s="85">
        <v>45237</v>
      </c>
      <c r="F163" s="78">
        <v>4784224.1781599997</v>
      </c>
      <c r="G163" s="86">
        <v>5.8540850000000004</v>
      </c>
      <c r="H163" s="78">
        <v>280.07256672399996</v>
      </c>
      <c r="I163" s="79">
        <f t="shared" si="2"/>
        <v>7.3534359925401865E-3</v>
      </c>
      <c r="J163" s="79">
        <f>H163/'סכום נכסי הקרן'!$C$41</f>
        <v>9.0015165078659873E-5</v>
      </c>
    </row>
    <row r="164" spans="1:10">
      <c r="A164" s="75" t="s">
        <v>2273</v>
      </c>
      <c r="B164" s="54" t="s">
        <v>2274</v>
      </c>
      <c r="C164" s="76" t="s">
        <v>1778</v>
      </c>
      <c r="D164" s="76" t="s">
        <v>131</v>
      </c>
      <c r="E164" s="85">
        <v>45237</v>
      </c>
      <c r="F164" s="78">
        <v>1458995.10372</v>
      </c>
      <c r="G164" s="86">
        <v>5.8540850000000004</v>
      </c>
      <c r="H164" s="78">
        <v>85.410818624000001</v>
      </c>
      <c r="I164" s="79">
        <f t="shared" si="2"/>
        <v>2.2425009174174976E-3</v>
      </c>
      <c r="J164" s="79">
        <f>H164/'סכום נכסי הקרן'!$C$41</f>
        <v>2.7450988962868724E-5</v>
      </c>
    </row>
    <row r="165" spans="1:10">
      <c r="A165" s="75" t="s">
        <v>2275</v>
      </c>
      <c r="B165" s="54" t="s">
        <v>2276</v>
      </c>
      <c r="C165" s="76" t="s">
        <v>1778</v>
      </c>
      <c r="D165" s="76" t="s">
        <v>131</v>
      </c>
      <c r="E165" s="85">
        <v>45237</v>
      </c>
      <c r="F165" s="78">
        <v>3358308.3238319997</v>
      </c>
      <c r="G165" s="86">
        <v>5.9275219999999997</v>
      </c>
      <c r="H165" s="78">
        <v>199.064468111</v>
      </c>
      <c r="I165" s="79">
        <f t="shared" si="2"/>
        <v>5.2265305444421416E-3</v>
      </c>
      <c r="J165" s="79">
        <f>H165/'סכום נכסי הקרן'!$C$41</f>
        <v>6.3979207845677916E-5</v>
      </c>
    </row>
    <row r="166" spans="1:10">
      <c r="A166" s="75" t="s">
        <v>2277</v>
      </c>
      <c r="B166" s="54" t="s">
        <v>2278</v>
      </c>
      <c r="C166" s="76" t="s">
        <v>1778</v>
      </c>
      <c r="D166" s="76" t="s">
        <v>131</v>
      </c>
      <c r="E166" s="85">
        <v>45236</v>
      </c>
      <c r="F166" s="78">
        <v>3903370.2028200002</v>
      </c>
      <c r="G166" s="86">
        <v>6.2561010000000001</v>
      </c>
      <c r="H166" s="78">
        <v>244.19879960999998</v>
      </c>
      <c r="I166" s="79">
        <f t="shared" si="2"/>
        <v>6.4115534891243785E-3</v>
      </c>
      <c r="J166" s="79">
        <f>H166/'סכום נכסי הקרן'!$C$41</f>
        <v>7.8485356548921455E-5</v>
      </c>
    </row>
    <row r="167" spans="1:10">
      <c r="A167" s="75" t="s">
        <v>2277</v>
      </c>
      <c r="B167" s="54" t="s">
        <v>2279</v>
      </c>
      <c r="C167" s="76" t="s">
        <v>1778</v>
      </c>
      <c r="D167" s="76" t="s">
        <v>131</v>
      </c>
      <c r="E167" s="85">
        <v>45236</v>
      </c>
      <c r="F167" s="78">
        <v>1467423.334608</v>
      </c>
      <c r="G167" s="86">
        <v>6.2561010000000001</v>
      </c>
      <c r="H167" s="78">
        <v>91.803492421000001</v>
      </c>
      <c r="I167" s="79">
        <f t="shared" si="2"/>
        <v>2.4103435524077104E-3</v>
      </c>
      <c r="J167" s="79">
        <f>H167/'סכום נכסי הקרן'!$C$41</f>
        <v>2.9505590717913332E-5</v>
      </c>
    </row>
    <row r="168" spans="1:10">
      <c r="A168" s="75" t="s">
        <v>2280</v>
      </c>
      <c r="B168" s="54" t="s">
        <v>2281</v>
      </c>
      <c r="C168" s="76" t="s">
        <v>1778</v>
      </c>
      <c r="D168" s="76" t="s">
        <v>131</v>
      </c>
      <c r="E168" s="85">
        <v>45236</v>
      </c>
      <c r="F168" s="78">
        <v>2201191.9494179999</v>
      </c>
      <c r="G168" s="86">
        <v>6.258527</v>
      </c>
      <c r="H168" s="78">
        <v>137.76218613700001</v>
      </c>
      <c r="I168" s="79">
        <f t="shared" si="2"/>
        <v>3.6170105119546808E-3</v>
      </c>
      <c r="J168" s="79">
        <f>H168/'סכום נכסי הקרן'!$C$41</f>
        <v>4.427668897303852E-5</v>
      </c>
    </row>
    <row r="169" spans="1:10">
      <c r="A169" s="75" t="s">
        <v>2282</v>
      </c>
      <c r="B169" s="54" t="s">
        <v>2283</v>
      </c>
      <c r="C169" s="76" t="s">
        <v>1778</v>
      </c>
      <c r="D169" s="76" t="s">
        <v>131</v>
      </c>
      <c r="E169" s="85">
        <v>45236</v>
      </c>
      <c r="F169" s="78">
        <v>80214.288631999996</v>
      </c>
      <c r="G169" s="86">
        <v>6.2755000000000001</v>
      </c>
      <c r="H169" s="78">
        <v>5.0338476830000003</v>
      </c>
      <c r="I169" s="79">
        <f t="shared" si="2"/>
        <v>1.3216602099274882E-4</v>
      </c>
      <c r="J169" s="79">
        <f>H169/'סכום נכסי הקרן'!$C$41</f>
        <v>1.617875807924481E-6</v>
      </c>
    </row>
    <row r="170" spans="1:10">
      <c r="A170" s="75" t="s">
        <v>2282</v>
      </c>
      <c r="B170" s="54" t="s">
        <v>2284</v>
      </c>
      <c r="C170" s="76" t="s">
        <v>1778</v>
      </c>
      <c r="D170" s="76" t="s">
        <v>131</v>
      </c>
      <c r="E170" s="85">
        <v>45236</v>
      </c>
      <c r="F170" s="78">
        <v>8366044.2114479998</v>
      </c>
      <c r="G170" s="86">
        <v>6.2755000000000001</v>
      </c>
      <c r="H170" s="78">
        <v>525.01111094299995</v>
      </c>
      <c r="I170" s="79">
        <f t="shared" si="2"/>
        <v>1.3784411821727127E-2</v>
      </c>
      <c r="J170" s="79">
        <f>H170/'סכום נכסי הקרן'!$C$41</f>
        <v>1.6873827512794756E-4</v>
      </c>
    </row>
    <row r="171" spans="1:10">
      <c r="A171" s="75" t="s">
        <v>2285</v>
      </c>
      <c r="B171" s="54" t="s">
        <v>2286</v>
      </c>
      <c r="C171" s="76" t="s">
        <v>1778</v>
      </c>
      <c r="D171" s="76" t="s">
        <v>131</v>
      </c>
      <c r="E171" s="85">
        <v>45236</v>
      </c>
      <c r="F171" s="78">
        <v>1203930.1579740001</v>
      </c>
      <c r="G171" s="86">
        <v>6.331226</v>
      </c>
      <c r="H171" s="78">
        <v>76.223544570000001</v>
      </c>
      <c r="I171" s="79">
        <f t="shared" si="2"/>
        <v>2.0012847480074111E-3</v>
      </c>
      <c r="J171" s="79">
        <f>H171/'סכום נכסי הקרן'!$C$41</f>
        <v>2.449820426043599E-5</v>
      </c>
    </row>
    <row r="172" spans="1:10">
      <c r="A172" s="75" t="s">
        <v>2287</v>
      </c>
      <c r="B172" s="54" t="s">
        <v>2288</v>
      </c>
      <c r="C172" s="76" t="s">
        <v>1778</v>
      </c>
      <c r="D172" s="76" t="s">
        <v>131</v>
      </c>
      <c r="E172" s="85">
        <v>45210</v>
      </c>
      <c r="F172" s="78">
        <v>3569014.0960320001</v>
      </c>
      <c r="G172" s="86">
        <v>7.5140630000000002</v>
      </c>
      <c r="H172" s="78">
        <v>268.17795417600001</v>
      </c>
      <c r="I172" s="79">
        <f t="shared" si="2"/>
        <v>7.0411373870363581E-3</v>
      </c>
      <c r="J172" s="79">
        <f>H172/'סכום נכסי הקרן'!$C$41</f>
        <v>8.6192243310281039E-5</v>
      </c>
    </row>
    <row r="173" spans="1:10">
      <c r="A173" s="75" t="s">
        <v>2289</v>
      </c>
      <c r="B173" s="54" t="s">
        <v>2290</v>
      </c>
      <c r="C173" s="76" t="s">
        <v>1778</v>
      </c>
      <c r="D173" s="76" t="s">
        <v>131</v>
      </c>
      <c r="E173" s="85">
        <v>45210</v>
      </c>
      <c r="F173" s="78">
        <v>3500012.701262</v>
      </c>
      <c r="G173" s="86">
        <v>7.5961169999999996</v>
      </c>
      <c r="H173" s="78">
        <v>265.86505722499999</v>
      </c>
      <c r="I173" s="79">
        <f t="shared" si="2"/>
        <v>6.9804111978009793E-3</v>
      </c>
      <c r="J173" s="79">
        <f>H173/'סכום נכסי הקרן'!$C$41</f>
        <v>8.5448879533923149E-5</v>
      </c>
    </row>
    <row r="174" spans="1:10">
      <c r="A174" s="75" t="s">
        <v>2291</v>
      </c>
      <c r="B174" s="54" t="s">
        <v>2292</v>
      </c>
      <c r="C174" s="76" t="s">
        <v>1778</v>
      </c>
      <c r="D174" s="76" t="s">
        <v>131</v>
      </c>
      <c r="E174" s="85">
        <v>45210</v>
      </c>
      <c r="F174" s="78">
        <v>7078821.7683260003</v>
      </c>
      <c r="G174" s="86">
        <v>7.6526129999999997</v>
      </c>
      <c r="H174" s="78">
        <v>541.71482830900004</v>
      </c>
      <c r="I174" s="79">
        <f t="shared" si="2"/>
        <v>1.4222975719380864E-2</v>
      </c>
      <c r="J174" s="79">
        <f>H174/'סכום נכסי הקרן'!$C$41</f>
        <v>1.7410684047411906E-4</v>
      </c>
    </row>
    <row r="175" spans="1:10">
      <c r="A175" s="75" t="s">
        <v>2293</v>
      </c>
      <c r="B175" s="54" t="s">
        <v>2294</v>
      </c>
      <c r="C175" s="76" t="s">
        <v>1778</v>
      </c>
      <c r="D175" s="76" t="s">
        <v>131</v>
      </c>
      <c r="E175" s="85">
        <v>45211</v>
      </c>
      <c r="F175" s="78">
        <v>4471745.9611440003</v>
      </c>
      <c r="G175" s="86">
        <v>7.67143</v>
      </c>
      <c r="H175" s="78">
        <v>343.046841073</v>
      </c>
      <c r="I175" s="79">
        <f t="shared" si="2"/>
        <v>9.0068549654108172E-3</v>
      </c>
      <c r="J175" s="79">
        <f>H175/'סכום נכסי הקרן'!$C$41</f>
        <v>1.1025506135818469E-4</v>
      </c>
    </row>
    <row r="176" spans="1:10">
      <c r="A176" s="75" t="s">
        <v>2295</v>
      </c>
      <c r="B176" s="54" t="s">
        <v>2296</v>
      </c>
      <c r="C176" s="76" t="s">
        <v>1778</v>
      </c>
      <c r="D176" s="76" t="s">
        <v>131</v>
      </c>
      <c r="E176" s="85">
        <v>45211</v>
      </c>
      <c r="F176" s="78">
        <v>3732434.4557500007</v>
      </c>
      <c r="G176" s="86">
        <v>7.8301119999999997</v>
      </c>
      <c r="H176" s="78">
        <v>292.253810171</v>
      </c>
      <c r="I176" s="79">
        <f t="shared" si="2"/>
        <v>7.6732602261122516E-3</v>
      </c>
      <c r="J176" s="79">
        <f>H176/'סכום נכסי הקרן'!$C$41</f>
        <v>9.3930209856414219E-5</v>
      </c>
    </row>
    <row r="177" spans="1:10">
      <c r="A177" s="75" t="s">
        <v>2297</v>
      </c>
      <c r="B177" s="54" t="s">
        <v>2298</v>
      </c>
      <c r="C177" s="76" t="s">
        <v>1778</v>
      </c>
      <c r="D177" s="76" t="s">
        <v>131</v>
      </c>
      <c r="E177" s="85">
        <v>45211</v>
      </c>
      <c r="F177" s="78">
        <v>2688036.1782120001</v>
      </c>
      <c r="G177" s="86">
        <v>7.8093570000000003</v>
      </c>
      <c r="H177" s="78">
        <v>209.91835068199998</v>
      </c>
      <c r="I177" s="79">
        <f t="shared" si="2"/>
        <v>5.5115042985301264E-3</v>
      </c>
      <c r="J177" s="79">
        <f>H177/'סכום נכסי הקרן'!$C$41</f>
        <v>6.7467639586069541E-5</v>
      </c>
    </row>
    <row r="178" spans="1:10">
      <c r="A178" s="75" t="s">
        <v>2299</v>
      </c>
      <c r="B178" s="54" t="s">
        <v>2300</v>
      </c>
      <c r="C178" s="76" t="s">
        <v>1778</v>
      </c>
      <c r="D178" s="76" t="s">
        <v>131</v>
      </c>
      <c r="E178" s="85">
        <v>45211</v>
      </c>
      <c r="F178" s="78">
        <v>4407760.6362720001</v>
      </c>
      <c r="G178" s="86">
        <v>7.8210750000000004</v>
      </c>
      <c r="H178" s="78">
        <v>344.734243252</v>
      </c>
      <c r="I178" s="79">
        <f t="shared" si="2"/>
        <v>9.051158497392145E-3</v>
      </c>
      <c r="J178" s="79">
        <f>H178/'סכום נכסי הקרן'!$C$41</f>
        <v>1.1079739146738978E-4</v>
      </c>
    </row>
    <row r="179" spans="1:10">
      <c r="A179" s="75" t="s">
        <v>2299</v>
      </c>
      <c r="B179" s="54" t="s">
        <v>2301</v>
      </c>
      <c r="C179" s="76" t="s">
        <v>1778</v>
      </c>
      <c r="D179" s="76" t="s">
        <v>131</v>
      </c>
      <c r="E179" s="85">
        <v>45211</v>
      </c>
      <c r="F179" s="78">
        <v>3435149.491928</v>
      </c>
      <c r="G179" s="86">
        <v>7.8210750000000004</v>
      </c>
      <c r="H179" s="78">
        <v>268.66560117400002</v>
      </c>
      <c r="I179" s="79">
        <f t="shared" si="2"/>
        <v>7.0539407866291549E-3</v>
      </c>
      <c r="J179" s="79">
        <f>H179/'סכום נכסי הקרן'!$C$41</f>
        <v>8.6348972780569849E-5</v>
      </c>
    </row>
    <row r="180" spans="1:10">
      <c r="A180" s="75" t="s">
        <v>2302</v>
      </c>
      <c r="B180" s="54" t="s">
        <v>2303</v>
      </c>
      <c r="C180" s="76" t="s">
        <v>1778</v>
      </c>
      <c r="D180" s="76" t="s">
        <v>131</v>
      </c>
      <c r="E180" s="85">
        <v>45211</v>
      </c>
      <c r="F180" s="78">
        <v>1493543.2573599999</v>
      </c>
      <c r="G180" s="86">
        <v>7.8210750000000004</v>
      </c>
      <c r="H180" s="78">
        <v>116.811130912</v>
      </c>
      <c r="I180" s="79">
        <f t="shared" si="2"/>
        <v>3.0669307759231463E-3</v>
      </c>
      <c r="J180" s="79">
        <f>H180/'סכום נכסי הקרן'!$C$41</f>
        <v>3.7543031633049969E-5</v>
      </c>
    </row>
    <row r="181" spans="1:10">
      <c r="A181" s="75" t="s">
        <v>2304</v>
      </c>
      <c r="B181" s="54" t="s">
        <v>2305</v>
      </c>
      <c r="C181" s="76" t="s">
        <v>1778</v>
      </c>
      <c r="D181" s="76" t="s">
        <v>131</v>
      </c>
      <c r="E181" s="85">
        <v>45211</v>
      </c>
      <c r="F181" s="78">
        <v>3362180.7542400002</v>
      </c>
      <c r="G181" s="86">
        <v>7.8679129999999997</v>
      </c>
      <c r="H181" s="78">
        <v>264.53346963799999</v>
      </c>
      <c r="I181" s="79">
        <f t="shared" si="2"/>
        <v>6.9454497440463352E-3</v>
      </c>
      <c r="J181" s="79">
        <f>H181/'סכום נכסי הקרן'!$C$41</f>
        <v>8.5020908034027482E-5</v>
      </c>
    </row>
    <row r="182" spans="1:10">
      <c r="A182" s="75" t="s">
        <v>2306</v>
      </c>
      <c r="B182" s="54" t="s">
        <v>2307</v>
      </c>
      <c r="C182" s="76" t="s">
        <v>1778</v>
      </c>
      <c r="D182" s="76" t="s">
        <v>131</v>
      </c>
      <c r="E182" s="85">
        <v>45211</v>
      </c>
      <c r="F182" s="78">
        <v>3816650.1867650002</v>
      </c>
      <c r="G182" s="86">
        <v>7.8866360000000002</v>
      </c>
      <c r="H182" s="78">
        <v>301.005293075</v>
      </c>
      <c r="I182" s="79">
        <f t="shared" si="2"/>
        <v>7.9030344954279293E-3</v>
      </c>
      <c r="J182" s="79">
        <f>H182/'סכום נכסי הקרן'!$C$41</f>
        <v>9.6742931528876134E-5</v>
      </c>
    </row>
    <row r="183" spans="1:10">
      <c r="A183" s="75" t="s">
        <v>2306</v>
      </c>
      <c r="B183" s="54" t="s">
        <v>2308</v>
      </c>
      <c r="C183" s="76" t="s">
        <v>1778</v>
      </c>
      <c r="D183" s="76" t="s">
        <v>131</v>
      </c>
      <c r="E183" s="85">
        <v>45211</v>
      </c>
      <c r="F183" s="78">
        <v>3675748.1937119998</v>
      </c>
      <c r="G183" s="86">
        <v>7.8866360000000002</v>
      </c>
      <c r="H183" s="78">
        <v>289.89286616099997</v>
      </c>
      <c r="I183" s="79">
        <f t="shared" si="2"/>
        <v>7.6112725389118306E-3</v>
      </c>
      <c r="J183" s="79">
        <f>H183/'סכום נכסי הקרן'!$C$41</f>
        <v>9.3171403782376072E-5</v>
      </c>
    </row>
    <row r="184" spans="1:10">
      <c r="A184" s="75" t="s">
        <v>2309</v>
      </c>
      <c r="B184" s="54" t="s">
        <v>2310</v>
      </c>
      <c r="C184" s="76" t="s">
        <v>1778</v>
      </c>
      <c r="D184" s="76" t="s">
        <v>131</v>
      </c>
      <c r="E184" s="85">
        <v>45215</v>
      </c>
      <c r="F184" s="78">
        <v>11644104.008075001</v>
      </c>
      <c r="G184" s="86">
        <v>8.3817020000000007</v>
      </c>
      <c r="H184" s="78">
        <v>975.97409965200018</v>
      </c>
      <c r="I184" s="79">
        <f t="shared" si="2"/>
        <v>2.5624655624484731E-2</v>
      </c>
      <c r="J184" s="79">
        <f>H184/'סכום נכסי הקרן'!$C$41</f>
        <v>3.1367752550804539E-4</v>
      </c>
    </row>
    <row r="185" spans="1:10">
      <c r="A185" s="75" t="s">
        <v>2311</v>
      </c>
      <c r="B185" s="54" t="s">
        <v>2312</v>
      </c>
      <c r="C185" s="76" t="s">
        <v>1778</v>
      </c>
      <c r="D185" s="76" t="s">
        <v>131</v>
      </c>
      <c r="E185" s="85">
        <v>45215</v>
      </c>
      <c r="F185" s="78">
        <v>4928634.7960799998</v>
      </c>
      <c r="G185" s="86">
        <v>8.4164150000000006</v>
      </c>
      <c r="H185" s="78">
        <v>414.814342275</v>
      </c>
      <c r="I185" s="79">
        <f t="shared" si="2"/>
        <v>1.0891144214466479E-2</v>
      </c>
      <c r="J185" s="79">
        <f>H185/'סכום נכסי הקרן'!$C$41</f>
        <v>1.3332109579185052E-4</v>
      </c>
    </row>
    <row r="186" spans="1:10">
      <c r="A186" s="75" t="s">
        <v>2313</v>
      </c>
      <c r="B186" s="54" t="s">
        <v>2314</v>
      </c>
      <c r="C186" s="76" t="s">
        <v>1778</v>
      </c>
      <c r="D186" s="76" t="s">
        <v>131</v>
      </c>
      <c r="E186" s="85">
        <v>45216</v>
      </c>
      <c r="F186" s="78">
        <v>3773911.2226200001</v>
      </c>
      <c r="G186" s="86">
        <v>8.8298930000000002</v>
      </c>
      <c r="H186" s="78">
        <v>333.23233856499996</v>
      </c>
      <c r="I186" s="79">
        <f t="shared" si="2"/>
        <v>8.7491706201163911E-3</v>
      </c>
      <c r="J186" s="79">
        <f>H186/'סכום נכסי הקרן'!$C$41</f>
        <v>1.0710068578418157E-4</v>
      </c>
    </row>
    <row r="187" spans="1:10">
      <c r="A187" s="75" t="s">
        <v>2315</v>
      </c>
      <c r="B187" s="54" t="s">
        <v>2316</v>
      </c>
      <c r="C187" s="76" t="s">
        <v>1778</v>
      </c>
      <c r="D187" s="76" t="s">
        <v>131</v>
      </c>
      <c r="E187" s="85">
        <v>45230</v>
      </c>
      <c r="F187" s="78">
        <v>7763460.8728839997</v>
      </c>
      <c r="G187" s="86">
        <v>9.1062049999999992</v>
      </c>
      <c r="H187" s="78">
        <v>706.95668163500011</v>
      </c>
      <c r="I187" s="79">
        <f t="shared" si="2"/>
        <v>1.8561477722395255E-2</v>
      </c>
      <c r="J187" s="79">
        <f>H187/'סכום נכסי הקרן'!$C$41</f>
        <v>2.2721547899244129E-4</v>
      </c>
    </row>
    <row r="188" spans="1:10">
      <c r="A188" s="75" t="s">
        <v>2317</v>
      </c>
      <c r="B188" s="54" t="s">
        <v>2318</v>
      </c>
      <c r="C188" s="76" t="s">
        <v>1778</v>
      </c>
      <c r="D188" s="76" t="s">
        <v>131</v>
      </c>
      <c r="E188" s="85">
        <v>45217</v>
      </c>
      <c r="F188" s="78">
        <v>4687064.4813299999</v>
      </c>
      <c r="G188" s="86">
        <v>9.0351750000000006</v>
      </c>
      <c r="H188" s="78">
        <v>423.48446493999995</v>
      </c>
      <c r="I188" s="79">
        <f t="shared" si="2"/>
        <v>1.1118782332723799E-2</v>
      </c>
      <c r="J188" s="79">
        <f>H188/'סכום נכסי הקרן'!$C$41</f>
        <v>1.3610766832935754E-4</v>
      </c>
    </row>
    <row r="189" spans="1:10">
      <c r="A189" s="75" t="s">
        <v>2319</v>
      </c>
      <c r="B189" s="54" t="s">
        <v>2320</v>
      </c>
      <c r="C189" s="76" t="s">
        <v>1778</v>
      </c>
      <c r="D189" s="76" t="s">
        <v>131</v>
      </c>
      <c r="E189" s="85">
        <v>45230</v>
      </c>
      <c r="F189" s="78">
        <v>6577835.5755420001</v>
      </c>
      <c r="G189" s="86">
        <v>9.1632560000000005</v>
      </c>
      <c r="H189" s="78">
        <v>602.74393537399999</v>
      </c>
      <c r="I189" s="79">
        <f t="shared" si="2"/>
        <v>1.5825323417099531E-2</v>
      </c>
      <c r="J189" s="79">
        <f>H189/'סכום נכסי הקרן'!$C$41</f>
        <v>1.9372156108498433E-4</v>
      </c>
    </row>
    <row r="190" spans="1:10">
      <c r="A190" s="75" t="s">
        <v>2321</v>
      </c>
      <c r="B190" s="54" t="s">
        <v>2322</v>
      </c>
      <c r="C190" s="76" t="s">
        <v>1778</v>
      </c>
      <c r="D190" s="76" t="s">
        <v>131</v>
      </c>
      <c r="E190" s="85">
        <v>45231</v>
      </c>
      <c r="F190" s="78">
        <v>3719351.4858899997</v>
      </c>
      <c r="G190" s="86">
        <v>9.1006020000000003</v>
      </c>
      <c r="H190" s="78">
        <v>338.48339376000001</v>
      </c>
      <c r="I190" s="79">
        <f t="shared" si="2"/>
        <v>8.8870395257410542E-3</v>
      </c>
      <c r="J190" s="79">
        <f>H190/'סכום נכסי הקרן'!$C$41</f>
        <v>1.0878837196403111E-4</v>
      </c>
    </row>
    <row r="191" spans="1:10">
      <c r="A191" s="75" t="s">
        <v>2321</v>
      </c>
      <c r="B191" s="54" t="s">
        <v>2323</v>
      </c>
      <c r="C191" s="76" t="s">
        <v>1778</v>
      </c>
      <c r="D191" s="76" t="s">
        <v>131</v>
      </c>
      <c r="E191" s="85">
        <v>45231</v>
      </c>
      <c r="F191" s="78">
        <v>2413703.0740350001</v>
      </c>
      <c r="G191" s="86">
        <v>9.1006020000000003</v>
      </c>
      <c r="H191" s="78">
        <v>219.66152194199998</v>
      </c>
      <c r="I191" s="79">
        <f t="shared" si="2"/>
        <v>5.7673158086069811E-3</v>
      </c>
      <c r="J191" s="79">
        <f>H191/'סכום נכסי הקרן'!$C$41</f>
        <v>7.0599089337172201E-5</v>
      </c>
    </row>
    <row r="192" spans="1:10">
      <c r="A192" s="75" t="s">
        <v>2324</v>
      </c>
      <c r="B192" s="54" t="s">
        <v>2325</v>
      </c>
      <c r="C192" s="76" t="s">
        <v>1778</v>
      </c>
      <c r="D192" s="76" t="s">
        <v>131</v>
      </c>
      <c r="E192" s="85">
        <v>45217</v>
      </c>
      <c r="F192" s="78">
        <v>3784636.3362500002</v>
      </c>
      <c r="G192" s="86">
        <v>9.1492369999999994</v>
      </c>
      <c r="H192" s="78">
        <v>346.26535522899997</v>
      </c>
      <c r="I192" s="79">
        <f t="shared" si="2"/>
        <v>9.0913585571551422E-3</v>
      </c>
      <c r="J192" s="79">
        <f>H192/'סכום נכסי הקרן'!$C$41</f>
        <v>1.1128948999376699E-4</v>
      </c>
    </row>
    <row r="193" spans="1:10">
      <c r="A193" s="75" t="s">
        <v>2324</v>
      </c>
      <c r="B193" s="54" t="s">
        <v>2326</v>
      </c>
      <c r="C193" s="76" t="s">
        <v>1778</v>
      </c>
      <c r="D193" s="76" t="s">
        <v>131</v>
      </c>
      <c r="E193" s="85">
        <v>45217</v>
      </c>
      <c r="F193" s="78">
        <v>3309409.9939999999</v>
      </c>
      <c r="G193" s="86">
        <v>9.1492369999999994</v>
      </c>
      <c r="H193" s="78">
        <v>302.78576998099999</v>
      </c>
      <c r="I193" s="79">
        <f t="shared" si="2"/>
        <v>7.949781747819018E-3</v>
      </c>
      <c r="J193" s="79">
        <f>H193/'סכום נכסי הקרן'!$C$41</f>
        <v>9.7315175802876271E-5</v>
      </c>
    </row>
    <row r="194" spans="1:10">
      <c r="A194" s="75" t="s">
        <v>2327</v>
      </c>
      <c r="B194" s="54" t="s">
        <v>2328</v>
      </c>
      <c r="C194" s="76" t="s">
        <v>1778</v>
      </c>
      <c r="D194" s="76" t="s">
        <v>131</v>
      </c>
      <c r="E194" s="85">
        <v>45217</v>
      </c>
      <c r="F194" s="78">
        <v>8058805.2929999996</v>
      </c>
      <c r="G194" s="86">
        <v>9.2061609999999998</v>
      </c>
      <c r="H194" s="78">
        <v>741.90660832999981</v>
      </c>
      <c r="I194" s="79">
        <f t="shared" si="2"/>
        <v>1.9479104364310943E-2</v>
      </c>
      <c r="J194" s="79">
        <f>H194/'סכום נכסי הקרן'!$C$41</f>
        <v>2.3844836573224732E-4</v>
      </c>
    </row>
    <row r="195" spans="1:10">
      <c r="A195" s="75" t="s">
        <v>2329</v>
      </c>
      <c r="B195" s="54" t="s">
        <v>2330</v>
      </c>
      <c r="C195" s="76" t="s">
        <v>1778</v>
      </c>
      <c r="D195" s="76" t="s">
        <v>131</v>
      </c>
      <c r="E195" s="85">
        <v>45216</v>
      </c>
      <c r="F195" s="78">
        <v>2803791.4754079999</v>
      </c>
      <c r="G195" s="86">
        <v>9.1907370000000004</v>
      </c>
      <c r="H195" s="78">
        <v>257.68910113100003</v>
      </c>
      <c r="I195" s="79">
        <f t="shared" si="2"/>
        <v>6.7657476535692629E-3</v>
      </c>
      <c r="J195" s="79">
        <f>H195/'סכום נכסי הקרן'!$C$41</f>
        <v>8.2821131853792315E-5</v>
      </c>
    </row>
    <row r="196" spans="1:10">
      <c r="A196" s="75" t="s">
        <v>2331</v>
      </c>
      <c r="B196" s="54" t="s">
        <v>2332</v>
      </c>
      <c r="C196" s="76" t="s">
        <v>1778</v>
      </c>
      <c r="D196" s="76" t="s">
        <v>131</v>
      </c>
      <c r="E196" s="85">
        <v>45216</v>
      </c>
      <c r="F196" s="78">
        <v>5456710.0249199998</v>
      </c>
      <c r="G196" s="86">
        <v>9.2021099999999993</v>
      </c>
      <c r="H196" s="78">
        <v>502.13243180500001</v>
      </c>
      <c r="I196" s="79">
        <f t="shared" si="2"/>
        <v>1.3183721419939445E-2</v>
      </c>
      <c r="J196" s="79">
        <f>H196/'סכום נכסי הקרן'!$C$41</f>
        <v>1.6138508054885033E-4</v>
      </c>
    </row>
    <row r="197" spans="1:10">
      <c r="A197" s="75" t="s">
        <v>2331</v>
      </c>
      <c r="B197" s="54" t="s">
        <v>2333</v>
      </c>
      <c r="C197" s="76" t="s">
        <v>1778</v>
      </c>
      <c r="D197" s="76" t="s">
        <v>131</v>
      </c>
      <c r="E197" s="85">
        <v>45216</v>
      </c>
      <c r="F197" s="78">
        <v>2485169.7933</v>
      </c>
      <c r="G197" s="86">
        <v>9.2021099999999993</v>
      </c>
      <c r="H197" s="78">
        <v>228.68804577299997</v>
      </c>
      <c r="I197" s="79">
        <f t="shared" si="2"/>
        <v>6.0043114058652008E-3</v>
      </c>
      <c r="J197" s="79">
        <f>H197/'סכום נכסי הקרן'!$C$41</f>
        <v>7.3500209008541619E-5</v>
      </c>
    </row>
    <row r="198" spans="1:10">
      <c r="A198" s="75" t="s">
        <v>2334</v>
      </c>
      <c r="B198" s="54" t="s">
        <v>2335</v>
      </c>
      <c r="C198" s="76" t="s">
        <v>1778</v>
      </c>
      <c r="D198" s="76" t="s">
        <v>131</v>
      </c>
      <c r="E198" s="85">
        <v>45216</v>
      </c>
      <c r="F198" s="78">
        <v>3416850.36</v>
      </c>
      <c r="G198" s="86">
        <v>9.3723559999999999</v>
      </c>
      <c r="H198" s="78">
        <v>320.23936435100001</v>
      </c>
      <c r="I198" s="79">
        <f t="shared" si="2"/>
        <v>8.4080340162963965E-3</v>
      </c>
      <c r="J198" s="79">
        <f>H198/'סכום נכסי הקרן'!$C$41</f>
        <v>1.0292475119545574E-4</v>
      </c>
    </row>
    <row r="199" spans="1:10">
      <c r="A199" s="75" t="s">
        <v>2334</v>
      </c>
      <c r="B199" s="54" t="s">
        <v>2336</v>
      </c>
      <c r="C199" s="76" t="s">
        <v>1778</v>
      </c>
      <c r="D199" s="76" t="s">
        <v>131</v>
      </c>
      <c r="E199" s="85">
        <v>45216</v>
      </c>
      <c r="F199" s="78">
        <v>3393181.1760000004</v>
      </c>
      <c r="G199" s="86">
        <v>9.3723559999999999</v>
      </c>
      <c r="H199" s="78">
        <v>318.02100418999999</v>
      </c>
      <c r="I199" s="79">
        <f t="shared" si="2"/>
        <v>8.3497899346174145E-3</v>
      </c>
      <c r="J199" s="79">
        <f>H199/'סכום נכסי הקרן'!$C$41</f>
        <v>1.02211771490117E-4</v>
      </c>
    </row>
    <row r="200" spans="1:10">
      <c r="A200" s="75" t="s">
        <v>2337</v>
      </c>
      <c r="B200" s="54" t="s">
        <v>2338</v>
      </c>
      <c r="C200" s="76" t="s">
        <v>1778</v>
      </c>
      <c r="D200" s="76" t="s">
        <v>131</v>
      </c>
      <c r="E200" s="85">
        <v>45218</v>
      </c>
      <c r="F200" s="78">
        <v>4710014.3262480004</v>
      </c>
      <c r="G200" s="86">
        <v>9.4367190000000001</v>
      </c>
      <c r="H200" s="78">
        <v>444.47082344200004</v>
      </c>
      <c r="I200" s="79">
        <f t="shared" si="2"/>
        <v>1.1669788972774472E-2</v>
      </c>
      <c r="J200" s="79">
        <f>H200/'סכום נכסי הקרן'!$C$41</f>
        <v>1.4285267212267477E-4</v>
      </c>
    </row>
    <row r="201" spans="1:10">
      <c r="A201" s="75" t="s">
        <v>2339</v>
      </c>
      <c r="B201" s="54" t="s">
        <v>2340</v>
      </c>
      <c r="C201" s="76" t="s">
        <v>1778</v>
      </c>
      <c r="D201" s="76" t="s">
        <v>131</v>
      </c>
      <c r="E201" s="85">
        <v>45218</v>
      </c>
      <c r="F201" s="78">
        <v>3418558.7851800001</v>
      </c>
      <c r="G201" s="86">
        <v>9.4367190000000001</v>
      </c>
      <c r="H201" s="78">
        <v>322.599791208</v>
      </c>
      <c r="I201" s="79">
        <f t="shared" si="2"/>
        <v>8.4700081254033676E-3</v>
      </c>
      <c r="J201" s="79">
        <f>H201/'סכום נכסי הקרן'!$C$41</f>
        <v>1.0368339105681118E-4</v>
      </c>
    </row>
    <row r="202" spans="1:10">
      <c r="A202" s="75" t="s">
        <v>2341</v>
      </c>
      <c r="B202" s="54" t="s">
        <v>2342</v>
      </c>
      <c r="C202" s="76" t="s">
        <v>1778</v>
      </c>
      <c r="D202" s="76" t="s">
        <v>131</v>
      </c>
      <c r="E202" s="85">
        <v>45223</v>
      </c>
      <c r="F202" s="78">
        <v>1663336.4362319999</v>
      </c>
      <c r="G202" s="86">
        <v>9.7182099999999991</v>
      </c>
      <c r="H202" s="78">
        <v>161.64652313600001</v>
      </c>
      <c r="I202" s="79">
        <f t="shared" ref="I202:I265" si="3">IFERROR(H202/$H$9,0)</f>
        <v>4.2441049303790458E-3</v>
      </c>
      <c r="J202" s="79">
        <f>H202/'סכום נכסי הקרן'!$C$41</f>
        <v>5.1953101421809409E-5</v>
      </c>
    </row>
    <row r="203" spans="1:10">
      <c r="A203" s="75" t="s">
        <v>2341</v>
      </c>
      <c r="B203" s="54" t="s">
        <v>2343</v>
      </c>
      <c r="C203" s="76" t="s">
        <v>1778</v>
      </c>
      <c r="D203" s="76" t="s">
        <v>131</v>
      </c>
      <c r="E203" s="85">
        <v>45223</v>
      </c>
      <c r="F203" s="78">
        <v>1521751.2553319999</v>
      </c>
      <c r="G203" s="86">
        <v>9.7182099999999991</v>
      </c>
      <c r="H203" s="78">
        <v>147.88697833099999</v>
      </c>
      <c r="I203" s="79">
        <f t="shared" si="3"/>
        <v>3.8828416578152421E-3</v>
      </c>
      <c r="J203" s="79">
        <f>H203/'סכום נכסי הקרן'!$C$41</f>
        <v>4.7530791477223334E-5</v>
      </c>
    </row>
    <row r="204" spans="1:10">
      <c r="A204" s="75" t="s">
        <v>2341</v>
      </c>
      <c r="B204" s="54" t="s">
        <v>2344</v>
      </c>
      <c r="C204" s="76" t="s">
        <v>1778</v>
      </c>
      <c r="D204" s="76" t="s">
        <v>131</v>
      </c>
      <c r="E204" s="85">
        <v>45223</v>
      </c>
      <c r="F204" s="78">
        <v>1619153.346162</v>
      </c>
      <c r="G204" s="86">
        <v>9.7182099999999991</v>
      </c>
      <c r="H204" s="78">
        <v>157.35271778499998</v>
      </c>
      <c r="I204" s="79">
        <f t="shared" si="3"/>
        <v>4.1313690663052167E-3</v>
      </c>
      <c r="J204" s="79">
        <f>H204/'סכום נכסי הקרן'!$C$41</f>
        <v>5.0573074802255527E-5</v>
      </c>
    </row>
    <row r="205" spans="1:10">
      <c r="A205" s="75" t="s">
        <v>2345</v>
      </c>
      <c r="B205" s="54" t="s">
        <v>2346</v>
      </c>
      <c r="C205" s="76" t="s">
        <v>1778</v>
      </c>
      <c r="D205" s="76" t="s">
        <v>131</v>
      </c>
      <c r="E205" s="85">
        <v>45224</v>
      </c>
      <c r="F205" s="78">
        <v>2841789.2349</v>
      </c>
      <c r="G205" s="86">
        <v>9.9809699999999992</v>
      </c>
      <c r="H205" s="78">
        <v>283.63813524</v>
      </c>
      <c r="I205" s="79">
        <f t="shared" si="3"/>
        <v>7.4470516585302821E-3</v>
      </c>
      <c r="J205" s="79">
        <f>H205/'סכום נכסי הקרן'!$C$41</f>
        <v>9.1161136789924633E-5</v>
      </c>
    </row>
    <row r="206" spans="1:10">
      <c r="A206" s="75" t="s">
        <v>2347</v>
      </c>
      <c r="B206" s="54" t="s">
        <v>2348</v>
      </c>
      <c r="C206" s="76" t="s">
        <v>1778</v>
      </c>
      <c r="D206" s="76" t="s">
        <v>131</v>
      </c>
      <c r="E206" s="85">
        <v>45222</v>
      </c>
      <c r="F206" s="78">
        <v>2289289.7412</v>
      </c>
      <c r="G206" s="86">
        <v>9.9809699999999992</v>
      </c>
      <c r="H206" s="78">
        <v>228.49332569900002</v>
      </c>
      <c r="I206" s="79">
        <f t="shared" si="3"/>
        <v>5.9991989394163458E-3</v>
      </c>
      <c r="J206" s="79">
        <f>H206/'סכום נכסי הקרן'!$C$41</f>
        <v>7.3437626086514469E-5</v>
      </c>
    </row>
    <row r="207" spans="1:10">
      <c r="A207" s="75" t="s">
        <v>2349</v>
      </c>
      <c r="B207" s="54" t="s">
        <v>2350</v>
      </c>
      <c r="C207" s="76" t="s">
        <v>1778</v>
      </c>
      <c r="D207" s="76" t="s">
        <v>131</v>
      </c>
      <c r="E207" s="85">
        <v>45223</v>
      </c>
      <c r="F207" s="78">
        <v>4171516.4846000005</v>
      </c>
      <c r="G207" s="86">
        <v>9.8853930000000005</v>
      </c>
      <c r="H207" s="78">
        <v>412.37081357400001</v>
      </c>
      <c r="I207" s="79">
        <f t="shared" si="3"/>
        <v>1.0826988227648802E-2</v>
      </c>
      <c r="J207" s="79">
        <f>H207/'סכום נכסי הקרן'!$C$41</f>
        <v>1.3253574704467488E-4</v>
      </c>
    </row>
    <row r="208" spans="1:10">
      <c r="A208" s="75" t="s">
        <v>2349</v>
      </c>
      <c r="B208" s="54" t="s">
        <v>2351</v>
      </c>
      <c r="C208" s="76" t="s">
        <v>1778</v>
      </c>
      <c r="D208" s="76" t="s">
        <v>131</v>
      </c>
      <c r="E208" s="85">
        <v>45223</v>
      </c>
      <c r="F208" s="78">
        <v>3820353.9014079999</v>
      </c>
      <c r="G208" s="86">
        <v>9.8853930000000005</v>
      </c>
      <c r="H208" s="78">
        <v>377.65701093599995</v>
      </c>
      <c r="I208" s="79">
        <f t="shared" si="3"/>
        <v>9.9155611330852701E-3</v>
      </c>
      <c r="J208" s="79">
        <f>H208/'סכום נכסי הקרן'!$C$41</f>
        <v>1.2137875044369424E-4</v>
      </c>
    </row>
    <row r="209" spans="1:10">
      <c r="A209" s="75" t="s">
        <v>2352</v>
      </c>
      <c r="B209" s="54" t="s">
        <v>2353</v>
      </c>
      <c r="C209" s="76" t="s">
        <v>1778</v>
      </c>
      <c r="D209" s="76" t="s">
        <v>131</v>
      </c>
      <c r="E209" s="85">
        <v>45229</v>
      </c>
      <c r="F209" s="78">
        <v>3816432.0270999996</v>
      </c>
      <c r="G209" s="86">
        <v>10.003356999999999</v>
      </c>
      <c r="H209" s="78">
        <v>381.771334599</v>
      </c>
      <c r="I209" s="79">
        <f t="shared" si="3"/>
        <v>1.0023584621648785E-2</v>
      </c>
      <c r="J209" s="79">
        <f>H209/'סכום נכסי הקרן'!$C$41</f>
        <v>1.2270109174989204E-4</v>
      </c>
    </row>
    <row r="210" spans="1:10">
      <c r="A210" s="75" t="s">
        <v>2354</v>
      </c>
      <c r="B210" s="54" t="s">
        <v>2355</v>
      </c>
      <c r="C210" s="76" t="s">
        <v>1778</v>
      </c>
      <c r="D210" s="76" t="s">
        <v>131</v>
      </c>
      <c r="E210" s="85">
        <v>45223</v>
      </c>
      <c r="F210" s="78">
        <v>939510.38512500003</v>
      </c>
      <c r="G210" s="86">
        <v>9.9413859999999996</v>
      </c>
      <c r="H210" s="78">
        <v>93.400354273999994</v>
      </c>
      <c r="I210" s="79">
        <f t="shared" si="3"/>
        <v>2.4522699058607293E-3</v>
      </c>
      <c r="J210" s="79">
        <f>H210/'סכום נכסי הקרן'!$C$41</f>
        <v>3.0018821217376212E-5</v>
      </c>
    </row>
    <row r="211" spans="1:10">
      <c r="A211" s="75" t="s">
        <v>2356</v>
      </c>
      <c r="B211" s="54" t="s">
        <v>2357</v>
      </c>
      <c r="C211" s="76" t="s">
        <v>1778</v>
      </c>
      <c r="D211" s="76" t="s">
        <v>131</v>
      </c>
      <c r="E211" s="85">
        <v>45222</v>
      </c>
      <c r="F211" s="78">
        <v>2676153.1319599999</v>
      </c>
      <c r="G211" s="86">
        <v>10.041998</v>
      </c>
      <c r="H211" s="78">
        <v>268.73923562800002</v>
      </c>
      <c r="I211" s="79">
        <f t="shared" si="3"/>
        <v>7.0558740935955178E-3</v>
      </c>
      <c r="J211" s="79">
        <f>H211/'סכום נכסי הקרן'!$C$41</f>
        <v>8.6372638852580462E-5</v>
      </c>
    </row>
    <row r="212" spans="1:10">
      <c r="A212" s="75" t="s">
        <v>2358</v>
      </c>
      <c r="B212" s="54" t="s">
        <v>2359</v>
      </c>
      <c r="C212" s="76" t="s">
        <v>1778</v>
      </c>
      <c r="D212" s="76" t="s">
        <v>131</v>
      </c>
      <c r="E212" s="85">
        <v>45222</v>
      </c>
      <c r="F212" s="78">
        <v>1305308.4564</v>
      </c>
      <c r="G212" s="86">
        <v>10.086641999999999</v>
      </c>
      <c r="H212" s="78">
        <v>131.661789287</v>
      </c>
      <c r="I212" s="79">
        <f t="shared" si="3"/>
        <v>3.4568417446588268E-3</v>
      </c>
      <c r="J212" s="79">
        <f>H212/'סכום נכסי הקרן'!$C$41</f>
        <v>4.2316024864014127E-5</v>
      </c>
    </row>
    <row r="213" spans="1:10">
      <c r="A213" s="75" t="s">
        <v>2360</v>
      </c>
      <c r="B213" s="54" t="s">
        <v>2361</v>
      </c>
      <c r="C213" s="76" t="s">
        <v>1778</v>
      </c>
      <c r="D213" s="76" t="s">
        <v>131</v>
      </c>
      <c r="E213" s="85">
        <v>45224</v>
      </c>
      <c r="F213" s="78">
        <v>3346425.589168</v>
      </c>
      <c r="G213" s="86">
        <v>10.130515000000001</v>
      </c>
      <c r="H213" s="78">
        <v>339.01015016299999</v>
      </c>
      <c r="I213" s="79">
        <f t="shared" si="3"/>
        <v>8.9008697610205353E-3</v>
      </c>
      <c r="J213" s="79">
        <f>H213/'סכום נכסי הקרן'!$C$41</f>
        <v>1.0895767117504242E-4</v>
      </c>
    </row>
    <row r="214" spans="1:10">
      <c r="A214" s="75" t="s">
        <v>2362</v>
      </c>
      <c r="B214" s="54" t="s">
        <v>2363</v>
      </c>
      <c r="C214" s="76" t="s">
        <v>1778</v>
      </c>
      <c r="D214" s="76" t="s">
        <v>131</v>
      </c>
      <c r="E214" s="85">
        <v>45224</v>
      </c>
      <c r="F214" s="78">
        <v>407201.93862700003</v>
      </c>
      <c r="G214" s="86">
        <v>10.132744000000001</v>
      </c>
      <c r="H214" s="78">
        <v>41.260729644000001</v>
      </c>
      <c r="I214" s="79">
        <f t="shared" si="3"/>
        <v>1.0833197195698775E-3</v>
      </c>
      <c r="J214" s="79">
        <f>H214/'סכום נכסי הקרן'!$C$41</f>
        <v>1.3261175250451074E-5</v>
      </c>
    </row>
    <row r="215" spans="1:10">
      <c r="A215" s="75" t="s">
        <v>2362</v>
      </c>
      <c r="B215" s="54" t="s">
        <v>2364</v>
      </c>
      <c r="C215" s="76" t="s">
        <v>1778</v>
      </c>
      <c r="D215" s="76" t="s">
        <v>131</v>
      </c>
      <c r="E215" s="85">
        <v>45224</v>
      </c>
      <c r="F215" s="78">
        <v>2928195.0108039998</v>
      </c>
      <c r="G215" s="86">
        <v>10.132744000000001</v>
      </c>
      <c r="H215" s="78">
        <v>296.70650167399998</v>
      </c>
      <c r="I215" s="79">
        <f t="shared" si="3"/>
        <v>7.7901677202835903E-3</v>
      </c>
      <c r="J215" s="79">
        <f>H215/'סכום נכסי הקרן'!$C$41</f>
        <v>9.5361302395662707E-5</v>
      </c>
    </row>
    <row r="216" spans="1:10">
      <c r="A216" s="75" t="s">
        <v>2365</v>
      </c>
      <c r="B216" s="54" t="s">
        <v>2366</v>
      </c>
      <c r="C216" s="76" t="s">
        <v>1778</v>
      </c>
      <c r="D216" s="76" t="s">
        <v>131</v>
      </c>
      <c r="E216" s="85">
        <v>45224</v>
      </c>
      <c r="F216" s="78">
        <v>4074039.1369699999</v>
      </c>
      <c r="G216" s="86">
        <v>10.177296999999999</v>
      </c>
      <c r="H216" s="78">
        <v>414.62704713800008</v>
      </c>
      <c r="I216" s="79">
        <f t="shared" si="3"/>
        <v>1.0886226693204926E-2</v>
      </c>
      <c r="J216" s="79">
        <f>H216/'סכום נכסי הקרן'!$C$41</f>
        <v>1.3326089924039E-4</v>
      </c>
    </row>
    <row r="217" spans="1:10">
      <c r="A217" s="75" t="s">
        <v>2367</v>
      </c>
      <c r="B217" s="54" t="s">
        <v>2368</v>
      </c>
      <c r="C217" s="76" t="s">
        <v>1778</v>
      </c>
      <c r="D217" s="76" t="s">
        <v>131</v>
      </c>
      <c r="E217" s="85">
        <v>45224</v>
      </c>
      <c r="F217" s="78">
        <v>765943.95570000005</v>
      </c>
      <c r="G217" s="86">
        <v>10.195105</v>
      </c>
      <c r="H217" s="78">
        <v>78.088793039999999</v>
      </c>
      <c r="I217" s="79">
        <f t="shared" si="3"/>
        <v>2.0502577173873255E-3</v>
      </c>
      <c r="J217" s="79">
        <f>H217/'סכום נכסי הקרן'!$C$41</f>
        <v>2.5097694067323167E-5</v>
      </c>
    </row>
    <row r="218" spans="1:10">
      <c r="A218" s="75" t="s">
        <v>2369</v>
      </c>
      <c r="B218" s="54" t="s">
        <v>2370</v>
      </c>
      <c r="C218" s="76" t="s">
        <v>1778</v>
      </c>
      <c r="D218" s="76" t="s">
        <v>131</v>
      </c>
      <c r="E218" s="85">
        <v>45286</v>
      </c>
      <c r="F218" s="78">
        <v>2417459.8103370001</v>
      </c>
      <c r="G218" s="86">
        <v>5.4843000000000003E-2</v>
      </c>
      <c r="H218" s="78">
        <v>1.3258150550000001</v>
      </c>
      <c r="I218" s="79">
        <f t="shared" si="3"/>
        <v>3.480989323205003E-5</v>
      </c>
      <c r="J218" s="79">
        <f>H218/'סכום נכסי הקרן'!$C$41</f>
        <v>4.2611621136462685E-7</v>
      </c>
    </row>
    <row r="219" spans="1:10">
      <c r="A219" s="75" t="s">
        <v>2371</v>
      </c>
      <c r="B219" s="54" t="s">
        <v>2372</v>
      </c>
      <c r="C219" s="76" t="s">
        <v>1778</v>
      </c>
      <c r="D219" s="76" t="s">
        <v>131</v>
      </c>
      <c r="E219" s="85">
        <v>45286</v>
      </c>
      <c r="F219" s="78">
        <v>3076767.0313380002</v>
      </c>
      <c r="G219" s="86">
        <v>5.8057999999999998E-2</v>
      </c>
      <c r="H219" s="78">
        <v>1.7863216480000002</v>
      </c>
      <c r="I219" s="79">
        <f t="shared" si="3"/>
        <v>4.6900708820944609E-5</v>
      </c>
      <c r="J219" s="79">
        <f>H219/'סכום נכסי הקרן'!$C$41</f>
        <v>5.7412277078447909E-7</v>
      </c>
    </row>
    <row r="220" spans="1:10">
      <c r="A220" s="75" t="s">
        <v>2373</v>
      </c>
      <c r="B220" s="54" t="s">
        <v>2374</v>
      </c>
      <c r="C220" s="76" t="s">
        <v>1778</v>
      </c>
      <c r="D220" s="76" t="s">
        <v>131</v>
      </c>
      <c r="E220" s="85">
        <v>45260</v>
      </c>
      <c r="F220" s="78">
        <v>352433.28322799993</v>
      </c>
      <c r="G220" s="86">
        <v>-1.4673970000000001</v>
      </c>
      <c r="H220" s="78">
        <v>-5.1715964750000003</v>
      </c>
      <c r="I220" s="79">
        <f t="shared" si="3"/>
        <v>-1.3578267983538345E-4</v>
      </c>
      <c r="J220" s="79">
        <f>H220/'סכום נכסי הקרן'!$C$41</f>
        <v>-1.6621481920294374E-6</v>
      </c>
    </row>
    <row r="221" spans="1:10">
      <c r="A221" s="75" t="s">
        <v>2375</v>
      </c>
      <c r="B221" s="54" t="s">
        <v>2376</v>
      </c>
      <c r="C221" s="76" t="s">
        <v>1778</v>
      </c>
      <c r="D221" s="76" t="s">
        <v>131</v>
      </c>
      <c r="E221" s="85">
        <v>45260</v>
      </c>
      <c r="F221" s="78">
        <v>2349555.2215200001</v>
      </c>
      <c r="G221" s="86">
        <v>-1.468316</v>
      </c>
      <c r="H221" s="78">
        <v>-34.498902813000001</v>
      </c>
      <c r="I221" s="79">
        <f t="shared" si="3"/>
        <v>-9.0578479933115593E-4</v>
      </c>
      <c r="J221" s="79">
        <f>H221/'סכום נכסי הקרן'!$C$41</f>
        <v>-1.1087927918356628E-5</v>
      </c>
    </row>
    <row r="222" spans="1:10">
      <c r="A222" s="75" t="s">
        <v>2377</v>
      </c>
      <c r="B222" s="54" t="s">
        <v>2378</v>
      </c>
      <c r="C222" s="76" t="s">
        <v>1778</v>
      </c>
      <c r="D222" s="76" t="s">
        <v>131</v>
      </c>
      <c r="E222" s="85">
        <v>45260</v>
      </c>
      <c r="F222" s="78">
        <v>3132740.2953600003</v>
      </c>
      <c r="G222" s="86">
        <v>-1.46896</v>
      </c>
      <c r="H222" s="78">
        <v>-46.018691304999997</v>
      </c>
      <c r="I222" s="79">
        <f t="shared" si="3"/>
        <v>-1.2082422242563227E-3</v>
      </c>
      <c r="J222" s="79">
        <f>H222/'סכום נכסי הקרן'!$C$41</f>
        <v>-1.4790381446411388E-5</v>
      </c>
    </row>
    <row r="223" spans="1:10">
      <c r="A223" s="75" t="s">
        <v>2379</v>
      </c>
      <c r="B223" s="54" t="s">
        <v>2380</v>
      </c>
      <c r="C223" s="76" t="s">
        <v>1778</v>
      </c>
      <c r="D223" s="76" t="s">
        <v>131</v>
      </c>
      <c r="E223" s="85">
        <v>45260</v>
      </c>
      <c r="F223" s="78">
        <v>626548.05907199997</v>
      </c>
      <c r="G223" s="86">
        <v>-1.47946</v>
      </c>
      <c r="H223" s="78">
        <v>-9.2695254619999989</v>
      </c>
      <c r="I223" s="79">
        <f t="shared" si="3"/>
        <v>-2.4337571852658528E-4</v>
      </c>
      <c r="J223" s="79">
        <f>H223/'סכום נכסי הקרן'!$C$41</f>
        <v>-2.9792202586018921E-6</v>
      </c>
    </row>
    <row r="224" spans="1:10">
      <c r="A224" s="75" t="s">
        <v>2381</v>
      </c>
      <c r="B224" s="54" t="s">
        <v>2382</v>
      </c>
      <c r="C224" s="76" t="s">
        <v>1778</v>
      </c>
      <c r="D224" s="76" t="s">
        <v>131</v>
      </c>
      <c r="E224" s="85">
        <v>45260</v>
      </c>
      <c r="F224" s="78">
        <v>783185.07384000008</v>
      </c>
      <c r="G224" s="86">
        <v>-1.5438559999999999</v>
      </c>
      <c r="H224" s="78">
        <v>-12.091251887</v>
      </c>
      <c r="I224" s="79">
        <f t="shared" si="3"/>
        <v>-3.17461463151279E-4</v>
      </c>
      <c r="J224" s="79">
        <f>H224/'סכום נכסי הקרן'!$C$41</f>
        <v>-3.8861215410952133E-6</v>
      </c>
    </row>
    <row r="225" spans="1:10">
      <c r="A225" s="75" t="s">
        <v>2383</v>
      </c>
      <c r="B225" s="54" t="s">
        <v>2384</v>
      </c>
      <c r="C225" s="76" t="s">
        <v>1778</v>
      </c>
      <c r="D225" s="76" t="s">
        <v>131</v>
      </c>
      <c r="E225" s="85">
        <v>45251</v>
      </c>
      <c r="F225" s="78">
        <v>939822.08860799996</v>
      </c>
      <c r="G225" s="86">
        <v>-2.105321</v>
      </c>
      <c r="H225" s="78">
        <v>-19.786273692999998</v>
      </c>
      <c r="I225" s="79">
        <f t="shared" si="3"/>
        <v>-5.1949785312511044E-4</v>
      </c>
      <c r="J225" s="79">
        <f>H225/'סכום נכסי הקרן'!$C$41</f>
        <v>-6.3592972121475437E-6</v>
      </c>
    </row>
    <row r="226" spans="1:10">
      <c r="A226" s="75" t="s">
        <v>2385</v>
      </c>
      <c r="B226" s="54" t="s">
        <v>2386</v>
      </c>
      <c r="C226" s="76" t="s">
        <v>1778</v>
      </c>
      <c r="D226" s="76" t="s">
        <v>131</v>
      </c>
      <c r="E226" s="85">
        <v>45237</v>
      </c>
      <c r="F226" s="78">
        <v>4620791.9356559999</v>
      </c>
      <c r="G226" s="86">
        <v>-6.4899829999999996</v>
      </c>
      <c r="H226" s="78">
        <v>-299.88859011799997</v>
      </c>
      <c r="I226" s="79">
        <f t="shared" si="3"/>
        <v>-7.87371493795384E-3</v>
      </c>
      <c r="J226" s="79">
        <f>H226/'סכום נכסי הקרן'!$C$41</f>
        <v>-9.6384023827940019E-5</v>
      </c>
    </row>
    <row r="227" spans="1:10">
      <c r="A227" s="75" t="s">
        <v>2387</v>
      </c>
      <c r="B227" s="54" t="s">
        <v>2388</v>
      </c>
      <c r="C227" s="76" t="s">
        <v>1778</v>
      </c>
      <c r="D227" s="76" t="s">
        <v>131</v>
      </c>
      <c r="E227" s="85">
        <v>45231</v>
      </c>
      <c r="F227" s="78">
        <v>1174777.6107600001</v>
      </c>
      <c r="G227" s="86">
        <v>-10.352789</v>
      </c>
      <c r="H227" s="78">
        <v>-121.62225038300001</v>
      </c>
      <c r="I227" s="79">
        <f t="shared" si="3"/>
        <v>-3.1932489637281169E-3</v>
      </c>
      <c r="J227" s="79">
        <f>H227/'סכום נכסי הקרן'!$C$41</f>
        <v>-3.9089322719181217E-5</v>
      </c>
    </row>
    <row r="228" spans="1:10">
      <c r="A228" s="75" t="s">
        <v>2389</v>
      </c>
      <c r="B228" s="54" t="s">
        <v>2390</v>
      </c>
      <c r="C228" s="76" t="s">
        <v>1778</v>
      </c>
      <c r="D228" s="76" t="s">
        <v>131</v>
      </c>
      <c r="E228" s="85">
        <v>45224</v>
      </c>
      <c r="F228" s="78">
        <v>1566370.1476800002</v>
      </c>
      <c r="G228" s="86">
        <v>-11.477686</v>
      </c>
      <c r="H228" s="78">
        <v>-179.78304532599998</v>
      </c>
      <c r="I228" s="79">
        <f t="shared" si="3"/>
        <v>-4.7202877875986036E-3</v>
      </c>
      <c r="J228" s="79">
        <f>H228/'סכום נכסי הקרן'!$C$41</f>
        <v>-5.7782169430795982E-5</v>
      </c>
    </row>
    <row r="229" spans="1:10">
      <c r="A229" s="75" t="s">
        <v>2391</v>
      </c>
      <c r="B229" s="54" t="s">
        <v>2392</v>
      </c>
      <c r="C229" s="76" t="s">
        <v>1778</v>
      </c>
      <c r="D229" s="76" t="s">
        <v>131</v>
      </c>
      <c r="E229" s="85">
        <v>45272</v>
      </c>
      <c r="F229" s="78">
        <v>22074600</v>
      </c>
      <c r="G229" s="86">
        <v>1.963813</v>
      </c>
      <c r="H229" s="78">
        <v>433.50390000000004</v>
      </c>
      <c r="I229" s="79">
        <f t="shared" si="3"/>
        <v>1.1381847277844718E-2</v>
      </c>
      <c r="J229" s="79">
        <f>H229/'סכום נכסי הקרן'!$C$41</f>
        <v>1.3932790911006066E-4</v>
      </c>
    </row>
    <row r="230" spans="1:10">
      <c r="A230" s="75" t="s">
        <v>2393</v>
      </c>
      <c r="B230" s="54" t="s">
        <v>2394</v>
      </c>
      <c r="C230" s="76" t="s">
        <v>1778</v>
      </c>
      <c r="D230" s="76" t="s">
        <v>131</v>
      </c>
      <c r="E230" s="85">
        <v>45260</v>
      </c>
      <c r="F230" s="78">
        <v>250480620</v>
      </c>
      <c r="G230" s="86">
        <v>-1.2889619999999999</v>
      </c>
      <c r="H230" s="78">
        <v>-3228.59989</v>
      </c>
      <c r="I230" s="79">
        <f t="shared" si="3"/>
        <v>-8.4768397399068954E-2</v>
      </c>
      <c r="J230" s="79">
        <f>H230/'סכום נכסי הקרן'!$C$41</f>
        <v>-1.037670184804962E-3</v>
      </c>
    </row>
    <row r="231" spans="1:10">
      <c r="A231" s="75" t="s">
        <v>2395</v>
      </c>
      <c r="B231" s="54" t="s">
        <v>2396</v>
      </c>
      <c r="C231" s="76" t="s">
        <v>1778</v>
      </c>
      <c r="D231" s="76" t="s">
        <v>131</v>
      </c>
      <c r="E231" s="85">
        <v>45265</v>
      </c>
      <c r="F231" s="78">
        <v>15233400</v>
      </c>
      <c r="G231" s="86">
        <v>-2.2787609999999998</v>
      </c>
      <c r="H231" s="78">
        <v>-347.13272999999998</v>
      </c>
      <c r="I231" s="79">
        <f t="shared" si="3"/>
        <v>-9.1141318867057584E-3</v>
      </c>
      <c r="J231" s="79">
        <f>H231/'סכום נכסי הקרן'!$C$41</f>
        <v>-1.1156826375625967E-4</v>
      </c>
    </row>
    <row r="232" spans="1:10">
      <c r="A232" s="75" t="s">
        <v>2397</v>
      </c>
      <c r="B232" s="54" t="s">
        <v>2398</v>
      </c>
      <c r="C232" s="76" t="s">
        <v>1778</v>
      </c>
      <c r="D232" s="76" t="s">
        <v>131</v>
      </c>
      <c r="E232" s="85">
        <v>45264</v>
      </c>
      <c r="F232" s="78">
        <v>16321500</v>
      </c>
      <c r="G232" s="86">
        <v>-2.353202</v>
      </c>
      <c r="H232" s="78">
        <v>-384.07792000000001</v>
      </c>
      <c r="I232" s="79">
        <f t="shared" si="3"/>
        <v>-1.0084145098192337E-2</v>
      </c>
      <c r="J232" s="79">
        <f>H232/'סכום נכסי הקרן'!$C$41</f>
        <v>-1.234424269976375E-4</v>
      </c>
    </row>
    <row r="233" spans="1:10">
      <c r="A233" s="130" t="s">
        <v>3065</v>
      </c>
      <c r="B233" s="129" t="s">
        <v>3065</v>
      </c>
      <c r="C233" s="129" t="s">
        <v>3065</v>
      </c>
      <c r="D233" s="129" t="s">
        <v>3065</v>
      </c>
      <c r="E233" s="129" t="s">
        <v>3065</v>
      </c>
      <c r="F233" s="129" t="s">
        <v>3065</v>
      </c>
      <c r="G233" s="129" t="s">
        <v>3065</v>
      </c>
      <c r="H233" s="129" t="s">
        <v>3065</v>
      </c>
      <c r="I233" s="129" t="s">
        <v>3065</v>
      </c>
      <c r="J233" s="129" t="s">
        <v>3065</v>
      </c>
    </row>
    <row r="234" spans="1:10">
      <c r="A234" s="74" t="s">
        <v>181</v>
      </c>
      <c r="B234" s="128" t="s">
        <v>3065</v>
      </c>
      <c r="C234" s="128" t="s">
        <v>3065</v>
      </c>
      <c r="D234" s="128" t="s">
        <v>3065</v>
      </c>
      <c r="E234" s="128" t="s">
        <v>3065</v>
      </c>
      <c r="F234" s="128" t="s">
        <v>3065</v>
      </c>
      <c r="G234" s="128" t="s">
        <v>3065</v>
      </c>
      <c r="H234" s="72">
        <v>-1537.1883842049995</v>
      </c>
      <c r="I234" s="73">
        <f t="shared" si="3"/>
        <v>-4.0359598670965106E-2</v>
      </c>
      <c r="J234" s="73">
        <f>H234/'סכום נכסי הקרן'!$C$41</f>
        <v>-4.9405148022787137E-4</v>
      </c>
    </row>
    <row r="235" spans="1:10">
      <c r="A235" s="75" t="s">
        <v>2399</v>
      </c>
      <c r="B235" s="54" t="s">
        <v>2400</v>
      </c>
      <c r="C235" s="76" t="s">
        <v>1778</v>
      </c>
      <c r="D235" s="76" t="s">
        <v>133</v>
      </c>
      <c r="E235" s="85">
        <v>45099</v>
      </c>
      <c r="F235" s="78">
        <v>1629215.33018</v>
      </c>
      <c r="G235" s="86">
        <v>0.38185999999999998</v>
      </c>
      <c r="H235" s="78">
        <v>6.2213266160000007</v>
      </c>
      <c r="I235" s="79">
        <f t="shared" si="3"/>
        <v>1.6334383475881644E-4</v>
      </c>
      <c r="J235" s="79">
        <f>H235/'סכום נכסי הקרן'!$C$41</f>
        <v>1.9995308676532072E-6</v>
      </c>
    </row>
    <row r="236" spans="1:10">
      <c r="A236" s="75" t="s">
        <v>2399</v>
      </c>
      <c r="B236" s="54" t="s">
        <v>2401</v>
      </c>
      <c r="C236" s="76" t="s">
        <v>1778</v>
      </c>
      <c r="D236" s="76" t="s">
        <v>133</v>
      </c>
      <c r="E236" s="85">
        <v>45099</v>
      </c>
      <c r="F236" s="78">
        <v>1460411.9474189999</v>
      </c>
      <c r="G236" s="86">
        <v>0.38185999999999998</v>
      </c>
      <c r="H236" s="78">
        <v>5.5767333479999994</v>
      </c>
      <c r="I236" s="79">
        <f t="shared" si="3"/>
        <v>1.4641973757606252E-4</v>
      </c>
      <c r="J236" s="79">
        <f>H236/'סכום נכסי הקרן'!$C$41</f>
        <v>1.7923589546511303E-6</v>
      </c>
    </row>
    <row r="237" spans="1:10">
      <c r="A237" s="75" t="s">
        <v>2399</v>
      </c>
      <c r="B237" s="54" t="s">
        <v>2402</v>
      </c>
      <c r="C237" s="76" t="s">
        <v>1778</v>
      </c>
      <c r="D237" s="76" t="s">
        <v>133</v>
      </c>
      <c r="E237" s="85">
        <v>45099</v>
      </c>
      <c r="F237" s="78">
        <v>4394111.2080939999</v>
      </c>
      <c r="G237" s="86">
        <v>0.38185999999999998</v>
      </c>
      <c r="H237" s="78">
        <v>16.779366149000001</v>
      </c>
      <c r="I237" s="79">
        <f t="shared" si="3"/>
        <v>4.4055009176839112E-4</v>
      </c>
      <c r="J237" s="79">
        <f>H237/'סכום נכסי הקרן'!$C$41</f>
        <v>5.3928788223872966E-6</v>
      </c>
    </row>
    <row r="238" spans="1:10">
      <c r="A238" s="75" t="s">
        <v>2403</v>
      </c>
      <c r="B238" s="54" t="s">
        <v>2404</v>
      </c>
      <c r="C238" s="76" t="s">
        <v>1778</v>
      </c>
      <c r="D238" s="76" t="s">
        <v>135</v>
      </c>
      <c r="E238" s="85">
        <v>45166</v>
      </c>
      <c r="F238" s="78">
        <v>469873.87200599996</v>
      </c>
      <c r="G238" s="86">
        <v>5.5743410000000004</v>
      </c>
      <c r="H238" s="78">
        <v>26.192372127999999</v>
      </c>
      <c r="I238" s="79">
        <f t="shared" si="3"/>
        <v>6.8769295825336885E-4</v>
      </c>
      <c r="J238" s="79">
        <f>H238/'סכום נכסי הקרן'!$C$41</f>
        <v>8.4182136382783865E-6</v>
      </c>
    </row>
    <row r="239" spans="1:10">
      <c r="A239" s="75" t="s">
        <v>2405</v>
      </c>
      <c r="B239" s="54" t="s">
        <v>2406</v>
      </c>
      <c r="C239" s="76" t="s">
        <v>1778</v>
      </c>
      <c r="D239" s="76" t="s">
        <v>135</v>
      </c>
      <c r="E239" s="85">
        <v>45166</v>
      </c>
      <c r="F239" s="78">
        <v>610836.03360800003</v>
      </c>
      <c r="G239" s="86">
        <v>5.4278130000000004</v>
      </c>
      <c r="H239" s="78">
        <v>33.155039776999999</v>
      </c>
      <c r="I239" s="79">
        <f t="shared" si="3"/>
        <v>8.7050104793216559E-4</v>
      </c>
      <c r="J239" s="79">
        <f>H239/'סכום נכסי הקרן'!$C$41</f>
        <v>1.0656011096071572E-5</v>
      </c>
    </row>
    <row r="240" spans="1:10">
      <c r="A240" s="75" t="s">
        <v>2407</v>
      </c>
      <c r="B240" s="54" t="s">
        <v>2408</v>
      </c>
      <c r="C240" s="76" t="s">
        <v>1778</v>
      </c>
      <c r="D240" s="76" t="s">
        <v>135</v>
      </c>
      <c r="E240" s="85">
        <v>45168</v>
      </c>
      <c r="F240" s="78">
        <v>280702.41982499999</v>
      </c>
      <c r="G240" s="86">
        <v>4.8519600000000001</v>
      </c>
      <c r="H240" s="78">
        <v>13.619567772000002</v>
      </c>
      <c r="I240" s="79">
        <f t="shared" si="3"/>
        <v>3.5758811021344871E-4</v>
      </c>
      <c r="J240" s="79">
        <f>H240/'סכום נכסי הקרן'!$C$41</f>
        <v>4.3773214050796948E-6</v>
      </c>
    </row>
    <row r="241" spans="1:10">
      <c r="A241" s="75" t="s">
        <v>2409</v>
      </c>
      <c r="B241" s="54" t="s">
        <v>2410</v>
      </c>
      <c r="C241" s="76" t="s">
        <v>1778</v>
      </c>
      <c r="D241" s="76" t="s">
        <v>135</v>
      </c>
      <c r="E241" s="85">
        <v>45168</v>
      </c>
      <c r="F241" s="78">
        <v>610836.03360800003</v>
      </c>
      <c r="G241" s="86">
        <v>4.2365430000000002</v>
      </c>
      <c r="H241" s="78">
        <v>25.878332449000002</v>
      </c>
      <c r="I241" s="79">
        <f t="shared" si="3"/>
        <v>6.7944769987031547E-4</v>
      </c>
      <c r="J241" s="79">
        <f>H241/'סכום נכסי הקרן'!$C$41</f>
        <v>8.3172814624602115E-6</v>
      </c>
    </row>
    <row r="242" spans="1:10">
      <c r="A242" s="75" t="s">
        <v>2411</v>
      </c>
      <c r="B242" s="54" t="s">
        <v>2412</v>
      </c>
      <c r="C242" s="76" t="s">
        <v>1778</v>
      </c>
      <c r="D242" s="76" t="s">
        <v>131</v>
      </c>
      <c r="E242" s="85">
        <v>45166</v>
      </c>
      <c r="F242" s="78">
        <v>2199387.2829530002</v>
      </c>
      <c r="G242" s="86">
        <v>2.4334359999999999</v>
      </c>
      <c r="H242" s="78">
        <v>53.520688118000002</v>
      </c>
      <c r="I242" s="79">
        <f t="shared" si="3"/>
        <v>1.4052106529243091E-3</v>
      </c>
      <c r="J242" s="79">
        <f>H242/'סכום נכסי הקרן'!$C$41</f>
        <v>1.7201518993514492E-5</v>
      </c>
    </row>
    <row r="243" spans="1:10">
      <c r="A243" s="75" t="s">
        <v>2413</v>
      </c>
      <c r="B243" s="54" t="s">
        <v>2414</v>
      </c>
      <c r="C243" s="76" t="s">
        <v>1778</v>
      </c>
      <c r="D243" s="76" t="s">
        <v>131</v>
      </c>
      <c r="E243" s="85">
        <v>45167</v>
      </c>
      <c r="F243" s="78">
        <v>1558809.2374209999</v>
      </c>
      <c r="G243" s="86">
        <v>2.709524</v>
      </c>
      <c r="H243" s="78">
        <v>42.236311823999998</v>
      </c>
      <c r="I243" s="79">
        <f t="shared" si="3"/>
        <v>1.1089340851609293E-3</v>
      </c>
      <c r="J243" s="79">
        <f>H243/'סכום נכסי הקרן'!$C$41</f>
        <v>1.3574726813203874E-5</v>
      </c>
    </row>
    <row r="244" spans="1:10">
      <c r="A244" s="75" t="s">
        <v>2415</v>
      </c>
      <c r="B244" s="54" t="s">
        <v>2416</v>
      </c>
      <c r="C244" s="76" t="s">
        <v>1778</v>
      </c>
      <c r="D244" s="76" t="s">
        <v>133</v>
      </c>
      <c r="E244" s="85">
        <v>45117</v>
      </c>
      <c r="F244" s="78">
        <v>545726.46887099999</v>
      </c>
      <c r="G244" s="86">
        <v>2.2453000000000001E-2</v>
      </c>
      <c r="H244" s="78">
        <v>0.12252970399999999</v>
      </c>
      <c r="I244" s="79">
        <f t="shared" si="3"/>
        <v>3.2170745820914613E-6</v>
      </c>
      <c r="J244" s="79">
        <f>H244/'סכום נכסי הקרן'!$C$41</f>
        <v>3.9380977800187336E-8</v>
      </c>
    </row>
    <row r="245" spans="1:10">
      <c r="A245" s="75" t="s">
        <v>2417</v>
      </c>
      <c r="B245" s="54" t="s">
        <v>2418</v>
      </c>
      <c r="C245" s="76" t="s">
        <v>1778</v>
      </c>
      <c r="D245" s="76" t="s">
        <v>134</v>
      </c>
      <c r="E245" s="85">
        <v>45167</v>
      </c>
      <c r="F245" s="78">
        <v>1245777.650965</v>
      </c>
      <c r="G245" s="86">
        <v>1.3060719999999999</v>
      </c>
      <c r="H245" s="78">
        <v>16.270750507999999</v>
      </c>
      <c r="I245" s="79">
        <f t="shared" si="3"/>
        <v>4.2719615066432002E-4</v>
      </c>
      <c r="J245" s="79">
        <f>H245/'סכום נכסי הקרן'!$C$41</f>
        <v>5.2294100420575153E-6</v>
      </c>
    </row>
    <row r="246" spans="1:10">
      <c r="A246" s="75" t="s">
        <v>2419</v>
      </c>
      <c r="B246" s="54" t="s">
        <v>2420</v>
      </c>
      <c r="C246" s="76" t="s">
        <v>1778</v>
      </c>
      <c r="D246" s="76" t="s">
        <v>131</v>
      </c>
      <c r="E246" s="85">
        <v>45127</v>
      </c>
      <c r="F246" s="78">
        <v>1309253.5349429999</v>
      </c>
      <c r="G246" s="86">
        <v>-4.0532329999999996</v>
      </c>
      <c r="H246" s="78">
        <v>-53.067095157999987</v>
      </c>
      <c r="I246" s="79">
        <f t="shared" si="3"/>
        <v>-1.3933013579974912E-3</v>
      </c>
      <c r="J246" s="79">
        <f>H246/'סכום נכסי הקרן'!$C$41</f>
        <v>-1.7055734471843877E-5</v>
      </c>
    </row>
    <row r="247" spans="1:10">
      <c r="A247" s="75" t="s">
        <v>2421</v>
      </c>
      <c r="B247" s="54" t="s">
        <v>2422</v>
      </c>
      <c r="C247" s="76" t="s">
        <v>1778</v>
      </c>
      <c r="D247" s="76" t="s">
        <v>131</v>
      </c>
      <c r="E247" s="85">
        <v>45127</v>
      </c>
      <c r="F247" s="78">
        <v>3406930.7878250005</v>
      </c>
      <c r="G247" s="86">
        <v>-4.0279160000000003</v>
      </c>
      <c r="H247" s="78">
        <v>-137.228306116</v>
      </c>
      <c r="I247" s="79">
        <f t="shared" si="3"/>
        <v>-3.6029932427589142E-3</v>
      </c>
      <c r="J247" s="79">
        <f>H247/'סכום נכסי הקרן'!$C$41</f>
        <v>-4.4105100235217321E-5</v>
      </c>
    </row>
    <row r="248" spans="1:10">
      <c r="A248" s="75" t="s">
        <v>2423</v>
      </c>
      <c r="B248" s="54" t="s">
        <v>2424</v>
      </c>
      <c r="C248" s="76" t="s">
        <v>1778</v>
      </c>
      <c r="D248" s="76" t="s">
        <v>131</v>
      </c>
      <c r="E248" s="85">
        <v>45127</v>
      </c>
      <c r="F248" s="78">
        <v>2971859.5109160002</v>
      </c>
      <c r="G248" s="86">
        <v>-4.0217799999999997</v>
      </c>
      <c r="H248" s="78">
        <v>-119.52165945700001</v>
      </c>
      <c r="I248" s="79">
        <f t="shared" si="3"/>
        <v>-3.1380969682951844E-3</v>
      </c>
      <c r="J248" s="79">
        <f>H248/'סכום נכסי הקרן'!$C$41</f>
        <v>-3.8414193979589385E-5</v>
      </c>
    </row>
    <row r="249" spans="1:10">
      <c r="A249" s="75" t="s">
        <v>2425</v>
      </c>
      <c r="B249" s="54" t="s">
        <v>2426</v>
      </c>
      <c r="C249" s="76" t="s">
        <v>1778</v>
      </c>
      <c r="D249" s="76" t="s">
        <v>131</v>
      </c>
      <c r="E249" s="85">
        <v>45168</v>
      </c>
      <c r="F249" s="78">
        <v>973422.70256000001</v>
      </c>
      <c r="G249" s="86">
        <v>1.343831</v>
      </c>
      <c r="H249" s="78">
        <v>13.081152491999999</v>
      </c>
      <c r="I249" s="79">
        <f t="shared" si="3"/>
        <v>3.4345176567533031E-4</v>
      </c>
      <c r="J249" s="79">
        <f>H249/'סכום נכסי הקרן'!$C$41</f>
        <v>4.2042750375722551E-6</v>
      </c>
    </row>
    <row r="250" spans="1:10">
      <c r="A250" s="75" t="s">
        <v>2427</v>
      </c>
      <c r="B250" s="54" t="s">
        <v>2428</v>
      </c>
      <c r="C250" s="76" t="s">
        <v>1778</v>
      </c>
      <c r="D250" s="76" t="s">
        <v>131</v>
      </c>
      <c r="E250" s="85">
        <v>45166</v>
      </c>
      <c r="F250" s="78">
        <v>1946845.40512</v>
      </c>
      <c r="G250" s="86">
        <v>1.404498</v>
      </c>
      <c r="H250" s="78">
        <v>27.343396827999999</v>
      </c>
      <c r="I250" s="79">
        <f t="shared" si="3"/>
        <v>7.1791364911319054E-4</v>
      </c>
      <c r="J250" s="79">
        <f>H250/'סכום נכסי הקרן'!$C$41</f>
        <v>8.7881523280688001E-6</v>
      </c>
    </row>
    <row r="251" spans="1:10">
      <c r="A251" s="75" t="s">
        <v>2429</v>
      </c>
      <c r="B251" s="54" t="s">
        <v>2430</v>
      </c>
      <c r="C251" s="76" t="s">
        <v>1778</v>
      </c>
      <c r="D251" s="76" t="s">
        <v>131</v>
      </c>
      <c r="E251" s="85">
        <v>45166</v>
      </c>
      <c r="F251" s="78">
        <v>584053.62153600005</v>
      </c>
      <c r="G251" s="86">
        <v>1.4403109999999999</v>
      </c>
      <c r="H251" s="78">
        <v>8.4121895349999996</v>
      </c>
      <c r="I251" s="79">
        <f t="shared" si="3"/>
        <v>2.2086596351187049E-4</v>
      </c>
      <c r="J251" s="79">
        <f>H251/'סכום נכסי הקרן'!$C$41</f>
        <v>2.7036729749122977E-6</v>
      </c>
    </row>
    <row r="252" spans="1:10">
      <c r="A252" s="75" t="s">
        <v>2431</v>
      </c>
      <c r="B252" s="54" t="s">
        <v>2432</v>
      </c>
      <c r="C252" s="76" t="s">
        <v>1778</v>
      </c>
      <c r="D252" s="76" t="s">
        <v>131</v>
      </c>
      <c r="E252" s="85">
        <v>45168</v>
      </c>
      <c r="F252" s="78">
        <v>778738.16204800014</v>
      </c>
      <c r="G252" s="86">
        <v>1.4437530000000001</v>
      </c>
      <c r="H252" s="78">
        <v>11.243058789999999</v>
      </c>
      <c r="I252" s="79">
        <f t="shared" si="3"/>
        <v>2.9519175740658758E-4</v>
      </c>
      <c r="J252" s="79">
        <f>H252/'סכום נכסי הקרן'!$C$41</f>
        <v>3.6135127578141471E-6</v>
      </c>
    </row>
    <row r="253" spans="1:10">
      <c r="A253" s="75" t="s">
        <v>2433</v>
      </c>
      <c r="B253" s="54" t="s">
        <v>2434</v>
      </c>
      <c r="C253" s="76" t="s">
        <v>1778</v>
      </c>
      <c r="D253" s="76" t="s">
        <v>131</v>
      </c>
      <c r="E253" s="85">
        <v>45189</v>
      </c>
      <c r="F253" s="78">
        <v>730067.02691999997</v>
      </c>
      <c r="G253" s="86">
        <v>2.8150200000000001</v>
      </c>
      <c r="H253" s="78">
        <v>20.551536390000003</v>
      </c>
      <c r="I253" s="79">
        <f t="shared" si="3"/>
        <v>5.3959018250135274E-4</v>
      </c>
      <c r="J253" s="79">
        <f>H253/'סכום נכסי הקרן'!$C$41</f>
        <v>6.6052522116133769E-6</v>
      </c>
    </row>
    <row r="254" spans="1:10">
      <c r="A254" s="75" t="s">
        <v>2435</v>
      </c>
      <c r="B254" s="54" t="s">
        <v>2436</v>
      </c>
      <c r="C254" s="76" t="s">
        <v>1778</v>
      </c>
      <c r="D254" s="76" t="s">
        <v>131</v>
      </c>
      <c r="E254" s="85">
        <v>45189</v>
      </c>
      <c r="F254" s="78">
        <v>730067.02691999997</v>
      </c>
      <c r="G254" s="86">
        <v>2.851823</v>
      </c>
      <c r="H254" s="78">
        <v>20.820222886</v>
      </c>
      <c r="I254" s="79">
        <f t="shared" si="3"/>
        <v>5.4664467189139332E-4</v>
      </c>
      <c r="J254" s="79">
        <f>H254/'סכום נכסי הקרן'!$C$41</f>
        <v>6.691607899979245E-6</v>
      </c>
    </row>
    <row r="255" spans="1:10">
      <c r="A255" s="75" t="s">
        <v>2437</v>
      </c>
      <c r="B255" s="54" t="s">
        <v>2438</v>
      </c>
      <c r="C255" s="76" t="s">
        <v>1778</v>
      </c>
      <c r="D255" s="76" t="s">
        <v>131</v>
      </c>
      <c r="E255" s="85">
        <v>45195</v>
      </c>
      <c r="F255" s="78">
        <v>730067.02691999997</v>
      </c>
      <c r="G255" s="86">
        <v>3.4983240000000002</v>
      </c>
      <c r="H255" s="78">
        <v>25.540106973999997</v>
      </c>
      <c r="I255" s="79">
        <f t="shared" si="3"/>
        <v>6.7056743212202876E-4</v>
      </c>
      <c r="J255" s="79">
        <f>H255/'סכום נכסי הקרן'!$C$41</f>
        <v>8.2085759854402632E-6</v>
      </c>
    </row>
    <row r="256" spans="1:10">
      <c r="A256" s="75" t="s">
        <v>2439</v>
      </c>
      <c r="B256" s="54" t="s">
        <v>2440</v>
      </c>
      <c r="C256" s="76" t="s">
        <v>1778</v>
      </c>
      <c r="D256" s="76" t="s">
        <v>131</v>
      </c>
      <c r="E256" s="85">
        <v>45196</v>
      </c>
      <c r="F256" s="78">
        <v>730067.02691999997</v>
      </c>
      <c r="G256" s="86">
        <v>3.7793299999999999</v>
      </c>
      <c r="H256" s="78">
        <v>27.591645243999999</v>
      </c>
      <c r="I256" s="79">
        <f t="shared" si="3"/>
        <v>7.2443152717121693E-4</v>
      </c>
      <c r="J256" s="79">
        <f>H256/'סכום נכסי הקרן'!$C$41</f>
        <v>8.8679392290428507E-6</v>
      </c>
    </row>
    <row r="257" spans="1:10">
      <c r="A257" s="75" t="s">
        <v>2441</v>
      </c>
      <c r="B257" s="54" t="s">
        <v>2442</v>
      </c>
      <c r="C257" s="76" t="s">
        <v>1778</v>
      </c>
      <c r="D257" s="76" t="s">
        <v>135</v>
      </c>
      <c r="E257" s="85">
        <v>45176</v>
      </c>
      <c r="F257" s="78">
        <v>1101506.4941459999</v>
      </c>
      <c r="G257" s="86">
        <v>-6.705667</v>
      </c>
      <c r="H257" s="78">
        <v>-73.863360987999997</v>
      </c>
      <c r="I257" s="79">
        <f t="shared" si="3"/>
        <v>-1.9393170261991399E-3</v>
      </c>
      <c r="J257" s="79">
        <f>H257/'סכום נכסי הקרן'!$C$41</f>
        <v>-2.3739642587528422E-5</v>
      </c>
    </row>
    <row r="258" spans="1:10">
      <c r="A258" s="75" t="s">
        <v>2443</v>
      </c>
      <c r="B258" s="54" t="s">
        <v>2444</v>
      </c>
      <c r="C258" s="76" t="s">
        <v>1778</v>
      </c>
      <c r="D258" s="76" t="s">
        <v>135</v>
      </c>
      <c r="E258" s="85">
        <v>45161</v>
      </c>
      <c r="F258" s="78">
        <v>6287483.2716399999</v>
      </c>
      <c r="G258" s="86">
        <v>-5.8817110000000001</v>
      </c>
      <c r="H258" s="78">
        <v>-369.81158783899997</v>
      </c>
      <c r="I258" s="79">
        <f t="shared" si="3"/>
        <v>-9.7095758870006793E-3</v>
      </c>
      <c r="J258" s="79">
        <f>H258/'סכום נכסי הקרן'!$C$41</f>
        <v>-1.1885723588249009E-4</v>
      </c>
    </row>
    <row r="259" spans="1:10">
      <c r="A259" s="75" t="s">
        <v>2445</v>
      </c>
      <c r="B259" s="54" t="s">
        <v>2446</v>
      </c>
      <c r="C259" s="76" t="s">
        <v>1778</v>
      </c>
      <c r="D259" s="76" t="s">
        <v>135</v>
      </c>
      <c r="E259" s="85">
        <v>45180</v>
      </c>
      <c r="F259" s="78">
        <v>578529.55912600004</v>
      </c>
      <c r="G259" s="86">
        <v>-5.6458250000000003</v>
      </c>
      <c r="H259" s="78">
        <v>-32.662765604000001</v>
      </c>
      <c r="I259" s="79">
        <f t="shared" si="3"/>
        <v>-8.5757615969952626E-4</v>
      </c>
      <c r="J259" s="79">
        <f>H259/'סכום נכסי הקרן'!$C$41</f>
        <v>-1.0497794454345916E-5</v>
      </c>
    </row>
    <row r="260" spans="1:10">
      <c r="A260" s="75" t="s">
        <v>2447</v>
      </c>
      <c r="B260" s="54" t="s">
        <v>2448</v>
      </c>
      <c r="C260" s="76" t="s">
        <v>1778</v>
      </c>
      <c r="D260" s="76" t="s">
        <v>135</v>
      </c>
      <c r="E260" s="85">
        <v>45127</v>
      </c>
      <c r="F260" s="78">
        <v>282547.19372699998</v>
      </c>
      <c r="G260" s="86">
        <v>0.59496099999999996</v>
      </c>
      <c r="H260" s="78">
        <v>1.681044507</v>
      </c>
      <c r="I260" s="79">
        <f t="shared" si="3"/>
        <v>4.4136608334858723E-5</v>
      </c>
      <c r="J260" s="79">
        <f>H260/'סכום נכסי הקרן'!$C$41</f>
        <v>5.402867570078671E-7</v>
      </c>
    </row>
    <row r="261" spans="1:10">
      <c r="A261" s="75" t="s">
        <v>2449</v>
      </c>
      <c r="B261" s="54" t="s">
        <v>2450</v>
      </c>
      <c r="C261" s="76" t="s">
        <v>1778</v>
      </c>
      <c r="D261" s="76" t="s">
        <v>131</v>
      </c>
      <c r="E261" s="85">
        <v>45127</v>
      </c>
      <c r="F261" s="78">
        <v>5064447.2511010002</v>
      </c>
      <c r="G261" s="86">
        <v>1.081108</v>
      </c>
      <c r="H261" s="78">
        <v>54.752131238000004</v>
      </c>
      <c r="I261" s="79">
        <f t="shared" si="3"/>
        <v>1.4375427669449502E-3</v>
      </c>
      <c r="J261" s="79">
        <f>H261/'סכום נכסי הקרן'!$C$41</f>
        <v>1.759730411816405E-5</v>
      </c>
    </row>
    <row r="262" spans="1:10">
      <c r="A262" s="75" t="s">
        <v>2451</v>
      </c>
      <c r="B262" s="54" t="s">
        <v>2452</v>
      </c>
      <c r="C262" s="76" t="s">
        <v>1778</v>
      </c>
      <c r="D262" s="76" t="s">
        <v>131</v>
      </c>
      <c r="E262" s="85">
        <v>45127</v>
      </c>
      <c r="F262" s="78">
        <v>2102805.5846040002</v>
      </c>
      <c r="G262" s="86">
        <v>1.0584519999999999</v>
      </c>
      <c r="H262" s="78">
        <v>22.257184049999996</v>
      </c>
      <c r="I262" s="79">
        <f t="shared" si="3"/>
        <v>5.8437275810432454E-4</v>
      </c>
      <c r="J262" s="79">
        <f>H262/'סכום נכסי הקרן'!$C$41</f>
        <v>7.1534464081275646E-6</v>
      </c>
    </row>
    <row r="263" spans="1:10">
      <c r="A263" s="75" t="s">
        <v>2453</v>
      </c>
      <c r="B263" s="54" t="s">
        <v>2454</v>
      </c>
      <c r="C263" s="76" t="s">
        <v>1778</v>
      </c>
      <c r="D263" s="76" t="s">
        <v>131</v>
      </c>
      <c r="E263" s="85">
        <v>45127</v>
      </c>
      <c r="F263" s="78">
        <v>1576550.4512160001</v>
      </c>
      <c r="G263" s="86">
        <v>1.0237130000000001</v>
      </c>
      <c r="H263" s="78">
        <v>16.139348218999999</v>
      </c>
      <c r="I263" s="79">
        <f t="shared" si="3"/>
        <v>4.2374612222084533E-4</v>
      </c>
      <c r="J263" s="79">
        <f>H263/'סכום נכסי הקרן'!$C$41</f>
        <v>5.1871774204394719E-6</v>
      </c>
    </row>
    <row r="264" spans="1:10">
      <c r="A264" s="75" t="s">
        <v>2455</v>
      </c>
      <c r="B264" s="54" t="s">
        <v>2456</v>
      </c>
      <c r="C264" s="76" t="s">
        <v>1778</v>
      </c>
      <c r="D264" s="76" t="s">
        <v>133</v>
      </c>
      <c r="E264" s="85">
        <v>45195</v>
      </c>
      <c r="F264" s="78">
        <v>1468904.8239770001</v>
      </c>
      <c r="G264" s="86">
        <v>-3.9586079999999999</v>
      </c>
      <c r="H264" s="78">
        <v>-58.148180003</v>
      </c>
      <c r="I264" s="79">
        <f t="shared" si="3"/>
        <v>-1.5267076127314428E-3</v>
      </c>
      <c r="J264" s="79">
        <f>H264/'סכום נכסי הקרן'!$C$41</f>
        <v>-1.868879227700934E-5</v>
      </c>
    </row>
    <row r="265" spans="1:10">
      <c r="A265" s="75" t="s">
        <v>2457</v>
      </c>
      <c r="B265" s="54" t="s">
        <v>2458</v>
      </c>
      <c r="C265" s="76" t="s">
        <v>1778</v>
      </c>
      <c r="D265" s="76" t="s">
        <v>133</v>
      </c>
      <c r="E265" s="85">
        <v>45195</v>
      </c>
      <c r="F265" s="78">
        <v>1469249.0716499998</v>
      </c>
      <c r="G265" s="86">
        <v>-3.93425</v>
      </c>
      <c r="H265" s="78">
        <v>-57.803932329000006</v>
      </c>
      <c r="I265" s="79">
        <f t="shared" si="3"/>
        <v>-1.5176692293369192E-3</v>
      </c>
      <c r="J265" s="79">
        <f>H265/'סכום נכסי הקרן'!$C$41</f>
        <v>-1.8578151268625285E-5</v>
      </c>
    </row>
    <row r="266" spans="1:10">
      <c r="A266" s="75" t="s">
        <v>2459</v>
      </c>
      <c r="B266" s="54" t="s">
        <v>2460</v>
      </c>
      <c r="C266" s="76" t="s">
        <v>1778</v>
      </c>
      <c r="D266" s="76" t="s">
        <v>133</v>
      </c>
      <c r="E266" s="85">
        <v>45181</v>
      </c>
      <c r="F266" s="78">
        <v>4094774.4423429994</v>
      </c>
      <c r="G266" s="86">
        <v>-2.554996</v>
      </c>
      <c r="H266" s="78">
        <v>-104.62131850600001</v>
      </c>
      <c r="I266" s="79">
        <f t="shared" ref="I266:I329" si="4">IFERROR(H266/$H$9,0)</f>
        <v>-2.7468815603320781E-3</v>
      </c>
      <c r="J266" s="79">
        <f>H266/'סכום נכסי הקרן'!$C$41</f>
        <v>-3.3625232796703041E-5</v>
      </c>
    </row>
    <row r="267" spans="1:10">
      <c r="A267" s="75" t="s">
        <v>2461</v>
      </c>
      <c r="B267" s="54" t="s">
        <v>2462</v>
      </c>
      <c r="C267" s="76" t="s">
        <v>1778</v>
      </c>
      <c r="D267" s="76" t="s">
        <v>133</v>
      </c>
      <c r="E267" s="85">
        <v>45181</v>
      </c>
      <c r="F267" s="78">
        <v>1489284.286264</v>
      </c>
      <c r="G267" s="86">
        <v>-2.5360309999999999</v>
      </c>
      <c r="H267" s="78">
        <v>-37.768717715999998</v>
      </c>
      <c r="I267" s="79">
        <f t="shared" si="4"/>
        <v>-9.9163531613796351E-4</v>
      </c>
      <c r="J267" s="79">
        <f>H267/'סכום נכסי הקרן'!$C$41</f>
        <v>-1.2138844585108427E-5</v>
      </c>
    </row>
    <row r="268" spans="1:10">
      <c r="A268" s="75" t="s">
        <v>2463</v>
      </c>
      <c r="B268" s="54" t="s">
        <v>2464</v>
      </c>
      <c r="C268" s="76" t="s">
        <v>1778</v>
      </c>
      <c r="D268" s="76" t="s">
        <v>133</v>
      </c>
      <c r="E268" s="85">
        <v>45176</v>
      </c>
      <c r="F268" s="78">
        <v>6702089.1110929986</v>
      </c>
      <c r="G268" s="86">
        <v>-2.5915659999999998</v>
      </c>
      <c r="H268" s="78">
        <v>-173.68908217800001</v>
      </c>
      <c r="I268" s="79">
        <f t="shared" si="4"/>
        <v>-4.5602879401523645E-3</v>
      </c>
      <c r="J268" s="79">
        <f>H268/'סכום נכסי הקרן'!$C$41</f>
        <v>-5.5823573109967961E-5</v>
      </c>
    </row>
    <row r="269" spans="1:10">
      <c r="A269" s="75" t="s">
        <v>2465</v>
      </c>
      <c r="B269" s="54" t="s">
        <v>2466</v>
      </c>
      <c r="C269" s="76" t="s">
        <v>1778</v>
      </c>
      <c r="D269" s="76" t="s">
        <v>133</v>
      </c>
      <c r="E269" s="85">
        <v>45181</v>
      </c>
      <c r="F269" s="78">
        <v>4595788.8916170001</v>
      </c>
      <c r="G269" s="86">
        <v>-2.5265520000000001</v>
      </c>
      <c r="H269" s="78">
        <v>-116.11498886</v>
      </c>
      <c r="I269" s="79">
        <f t="shared" si="4"/>
        <v>-3.0486532413506787E-3</v>
      </c>
      <c r="J269" s="79">
        <f>H269/'סכום נכסי הקרן'!$C$41</f>
        <v>-3.7319291969926412E-5</v>
      </c>
    </row>
    <row r="270" spans="1:10">
      <c r="A270" s="75" t="s">
        <v>2465</v>
      </c>
      <c r="B270" s="54" t="s">
        <v>2467</v>
      </c>
      <c r="C270" s="76" t="s">
        <v>1778</v>
      </c>
      <c r="D270" s="76" t="s">
        <v>133</v>
      </c>
      <c r="E270" s="85">
        <v>45181</v>
      </c>
      <c r="F270" s="78">
        <v>104197.252695</v>
      </c>
      <c r="G270" s="86">
        <v>-2.5265520000000001</v>
      </c>
      <c r="H270" s="78">
        <v>-2.6325977030000001</v>
      </c>
      <c r="I270" s="79">
        <f t="shared" si="4"/>
        <v>-6.9120081732945894E-5</v>
      </c>
      <c r="J270" s="79">
        <f>H270/'סכום נכסי הקרן'!$C$41</f>
        <v>-8.4611541784730988E-7</v>
      </c>
    </row>
    <row r="271" spans="1:10">
      <c r="A271" s="75" t="s">
        <v>2468</v>
      </c>
      <c r="B271" s="54" t="s">
        <v>2469</v>
      </c>
      <c r="C271" s="76" t="s">
        <v>1778</v>
      </c>
      <c r="D271" s="76" t="s">
        <v>133</v>
      </c>
      <c r="E271" s="85">
        <v>45176</v>
      </c>
      <c r="F271" s="78">
        <v>2118624.1824500002</v>
      </c>
      <c r="G271" s="86">
        <v>-2.5725989999999999</v>
      </c>
      <c r="H271" s="78">
        <v>-54.503714447999997</v>
      </c>
      <c r="I271" s="79">
        <f t="shared" si="4"/>
        <v>-1.4310204681489474E-3</v>
      </c>
      <c r="J271" s="79">
        <f>H271/'סכום נכסי הקרן'!$C$41</f>
        <v>-1.7517463101881304E-5</v>
      </c>
    </row>
    <row r="272" spans="1:10">
      <c r="A272" s="75" t="s">
        <v>2470</v>
      </c>
      <c r="B272" s="54" t="s">
        <v>2471</v>
      </c>
      <c r="C272" s="76" t="s">
        <v>1778</v>
      </c>
      <c r="D272" s="76" t="s">
        <v>133</v>
      </c>
      <c r="E272" s="85">
        <v>45176</v>
      </c>
      <c r="F272" s="78">
        <v>1981218.1991079999</v>
      </c>
      <c r="G272" s="86">
        <v>-2.5725989999999999</v>
      </c>
      <c r="H272" s="78">
        <v>-50.968808825000004</v>
      </c>
      <c r="I272" s="79">
        <f t="shared" si="4"/>
        <v>-1.3382098707296845E-3</v>
      </c>
      <c r="J272" s="79">
        <f>H272/'סכום נכסי הקרן'!$C$41</f>
        <v>-1.6381346427143233E-5</v>
      </c>
    </row>
    <row r="273" spans="1:10">
      <c r="A273" s="75" t="s">
        <v>2472</v>
      </c>
      <c r="B273" s="54" t="s">
        <v>2473</v>
      </c>
      <c r="C273" s="76" t="s">
        <v>1778</v>
      </c>
      <c r="D273" s="76" t="s">
        <v>133</v>
      </c>
      <c r="E273" s="85">
        <v>45175</v>
      </c>
      <c r="F273" s="78">
        <v>1745341.5174680001</v>
      </c>
      <c r="G273" s="86">
        <v>-2.3767309999999999</v>
      </c>
      <c r="H273" s="78">
        <v>-41.482076143</v>
      </c>
      <c r="I273" s="79">
        <f t="shared" si="4"/>
        <v>-1.0891312752377817E-3</v>
      </c>
      <c r="J273" s="79">
        <f>H273/'סכום נכסי הקרן'!$C$41</f>
        <v>-1.3332315890464928E-5</v>
      </c>
    </row>
    <row r="274" spans="1:10">
      <c r="A274" s="75" t="s">
        <v>2474</v>
      </c>
      <c r="B274" s="54" t="s">
        <v>2475</v>
      </c>
      <c r="C274" s="76" t="s">
        <v>1778</v>
      </c>
      <c r="D274" s="76" t="s">
        <v>133</v>
      </c>
      <c r="E274" s="85">
        <v>45183</v>
      </c>
      <c r="F274" s="78">
        <v>10637251.054006999</v>
      </c>
      <c r="G274" s="86">
        <v>-2.4464760000000001</v>
      </c>
      <c r="H274" s="78">
        <v>-260.23783118199998</v>
      </c>
      <c r="I274" s="79">
        <f t="shared" si="4"/>
        <v>-6.8326657509449381E-3</v>
      </c>
      <c r="J274" s="79">
        <f>H274/'סכום נכסי הקרן'!$C$41</f>
        <v>-8.364029225555986E-5</v>
      </c>
    </row>
    <row r="275" spans="1:10">
      <c r="A275" s="75" t="s">
        <v>2474</v>
      </c>
      <c r="B275" s="54" t="s">
        <v>2476</v>
      </c>
      <c r="C275" s="76" t="s">
        <v>1778</v>
      </c>
      <c r="D275" s="76" t="s">
        <v>133</v>
      </c>
      <c r="E275" s="85">
        <v>45183</v>
      </c>
      <c r="F275" s="78">
        <v>1912807.3831130001</v>
      </c>
      <c r="G275" s="86">
        <v>-2.4464760000000001</v>
      </c>
      <c r="H275" s="78">
        <v>-46.796380157999998</v>
      </c>
      <c r="I275" s="79">
        <f t="shared" si="4"/>
        <v>-1.2286608081595546E-3</v>
      </c>
      <c r="J275" s="79">
        <f>H275/'סכום נכסי הקרן'!$C$41</f>
        <v>-1.5040330205411461E-5</v>
      </c>
    </row>
    <row r="276" spans="1:10">
      <c r="A276" s="75" t="s">
        <v>2477</v>
      </c>
      <c r="B276" s="54" t="s">
        <v>2478</v>
      </c>
      <c r="C276" s="76" t="s">
        <v>1778</v>
      </c>
      <c r="D276" s="76" t="s">
        <v>133</v>
      </c>
      <c r="E276" s="85">
        <v>45183</v>
      </c>
      <c r="F276" s="78">
        <v>1243721.646952</v>
      </c>
      <c r="G276" s="86">
        <v>-2.4464760000000001</v>
      </c>
      <c r="H276" s="78">
        <v>-30.427355853000002</v>
      </c>
      <c r="I276" s="79">
        <f t="shared" si="4"/>
        <v>-7.9888443307541313E-4</v>
      </c>
      <c r="J276" s="79">
        <f>H276/'סכום נכסי הקרן'!$C$41</f>
        <v>-9.7793350203914106E-6</v>
      </c>
    </row>
    <row r="277" spans="1:10">
      <c r="A277" s="75" t="s">
        <v>2479</v>
      </c>
      <c r="B277" s="54" t="s">
        <v>2480</v>
      </c>
      <c r="C277" s="76" t="s">
        <v>1778</v>
      </c>
      <c r="D277" s="76" t="s">
        <v>133</v>
      </c>
      <c r="E277" s="85">
        <v>45183</v>
      </c>
      <c r="F277" s="78">
        <v>9190941.1615759991</v>
      </c>
      <c r="G277" s="86">
        <v>-2.4417490000000002</v>
      </c>
      <c r="H277" s="78">
        <v>-224.41969348799998</v>
      </c>
      <c r="I277" s="79">
        <f t="shared" si="4"/>
        <v>-5.8922438239220878E-3</v>
      </c>
      <c r="J277" s="79">
        <f>H277/'סכום נכסי הקרן'!$C$41</f>
        <v>-7.2128362990053215E-5</v>
      </c>
    </row>
    <row r="278" spans="1:10">
      <c r="A278" s="75" t="s">
        <v>2481</v>
      </c>
      <c r="B278" s="54" t="s">
        <v>2482</v>
      </c>
      <c r="C278" s="76" t="s">
        <v>1778</v>
      </c>
      <c r="D278" s="76" t="s">
        <v>133</v>
      </c>
      <c r="E278" s="85">
        <v>45161</v>
      </c>
      <c r="F278" s="78">
        <v>1879420.1749470001</v>
      </c>
      <c r="G278" s="86">
        <v>-1.5385150000000001</v>
      </c>
      <c r="H278" s="78">
        <v>-28.915166026999994</v>
      </c>
      <c r="I278" s="79">
        <f t="shared" si="4"/>
        <v>-7.5918118322081509E-4</v>
      </c>
      <c r="J278" s="79">
        <f>H278/'סכום נכסי הקרן'!$C$41</f>
        <v>-9.2933180626798711E-6</v>
      </c>
    </row>
    <row r="279" spans="1:10">
      <c r="A279" s="75" t="s">
        <v>2483</v>
      </c>
      <c r="B279" s="54" t="s">
        <v>2484</v>
      </c>
      <c r="C279" s="76" t="s">
        <v>1778</v>
      </c>
      <c r="D279" s="76" t="s">
        <v>133</v>
      </c>
      <c r="E279" s="85">
        <v>45148</v>
      </c>
      <c r="F279" s="78">
        <v>1020063.107652</v>
      </c>
      <c r="G279" s="86">
        <v>0.43294700000000003</v>
      </c>
      <c r="H279" s="78">
        <v>4.4163331550000002</v>
      </c>
      <c r="I279" s="79">
        <f t="shared" si="4"/>
        <v>1.1595288877053268E-4</v>
      </c>
      <c r="J279" s="79">
        <f>H279/'סכום נכסי הקרן'!$C$41</f>
        <v>1.419406986695131E-6</v>
      </c>
    </row>
    <row r="280" spans="1:10">
      <c r="A280" s="75" t="s">
        <v>2485</v>
      </c>
      <c r="B280" s="54" t="s">
        <v>2486</v>
      </c>
      <c r="C280" s="76" t="s">
        <v>1778</v>
      </c>
      <c r="D280" s="76" t="s">
        <v>133</v>
      </c>
      <c r="E280" s="85">
        <v>45148</v>
      </c>
      <c r="F280" s="78">
        <v>1535358.3949210001</v>
      </c>
      <c r="G280" s="86">
        <v>0.56599999999999995</v>
      </c>
      <c r="H280" s="78">
        <v>8.6901222180000008</v>
      </c>
      <c r="I280" s="79">
        <f t="shared" si="4"/>
        <v>2.2816321585822225E-4</v>
      </c>
      <c r="J280" s="79">
        <f>H280/'סכום נכסי הקרן'!$C$41</f>
        <v>2.7930003825682368E-6</v>
      </c>
    </row>
    <row r="281" spans="1:10">
      <c r="A281" s="75" t="s">
        <v>2485</v>
      </c>
      <c r="B281" s="54" t="s">
        <v>2487</v>
      </c>
      <c r="C281" s="76" t="s">
        <v>1778</v>
      </c>
      <c r="D281" s="76" t="s">
        <v>133</v>
      </c>
      <c r="E281" s="85">
        <v>45148</v>
      </c>
      <c r="F281" s="78">
        <v>816815.71609799995</v>
      </c>
      <c r="G281" s="86">
        <v>0.56599999999999995</v>
      </c>
      <c r="H281" s="78">
        <v>4.6231736030000006</v>
      </c>
      <c r="I281" s="79">
        <f t="shared" si="4"/>
        <v>1.2138358129721349E-4</v>
      </c>
      <c r="J281" s="79">
        <f>H281/'סכום נכסי הקרן'!$C$41</f>
        <v>1.4858853900941045E-6</v>
      </c>
    </row>
    <row r="282" spans="1:10">
      <c r="A282" s="75" t="s">
        <v>2488</v>
      </c>
      <c r="B282" s="54" t="s">
        <v>2489</v>
      </c>
      <c r="C282" s="76" t="s">
        <v>1778</v>
      </c>
      <c r="D282" s="76" t="s">
        <v>133</v>
      </c>
      <c r="E282" s="85">
        <v>45133</v>
      </c>
      <c r="F282" s="78">
        <v>2307354.4582110001</v>
      </c>
      <c r="G282" s="86">
        <v>0.80726500000000001</v>
      </c>
      <c r="H282" s="78">
        <v>18.626454043999999</v>
      </c>
      <c r="I282" s="79">
        <f t="shared" si="4"/>
        <v>4.8904624677333032E-4</v>
      </c>
      <c r="J282" s="79">
        <f>H282/'סכום נכסי הקרן'!$C$41</f>
        <v>5.9865318307059137E-6</v>
      </c>
    </row>
    <row r="283" spans="1:10">
      <c r="A283" s="75" t="s">
        <v>2490</v>
      </c>
      <c r="B283" s="54" t="s">
        <v>2491</v>
      </c>
      <c r="C283" s="76" t="s">
        <v>1778</v>
      </c>
      <c r="D283" s="76" t="s">
        <v>133</v>
      </c>
      <c r="E283" s="85">
        <v>45133</v>
      </c>
      <c r="F283" s="78">
        <v>9817955.4979640003</v>
      </c>
      <c r="G283" s="86">
        <v>0.85164200000000001</v>
      </c>
      <c r="H283" s="78">
        <v>83.613841401000002</v>
      </c>
      <c r="I283" s="79">
        <f t="shared" si="4"/>
        <v>2.1953204415003226E-3</v>
      </c>
      <c r="J283" s="79">
        <f>H283/'סכום נכסי הקרן'!$C$41</f>
        <v>2.6873441496285394E-5</v>
      </c>
    </row>
    <row r="284" spans="1:10">
      <c r="A284" s="75" t="s">
        <v>2492</v>
      </c>
      <c r="B284" s="54" t="s">
        <v>2493</v>
      </c>
      <c r="C284" s="76" t="s">
        <v>1778</v>
      </c>
      <c r="D284" s="76" t="s">
        <v>133</v>
      </c>
      <c r="E284" s="85">
        <v>45133</v>
      </c>
      <c r="F284" s="78">
        <v>2456139.1673019999</v>
      </c>
      <c r="G284" s="86">
        <v>0.85164200000000001</v>
      </c>
      <c r="H284" s="78">
        <v>20.917515000999998</v>
      </c>
      <c r="I284" s="79">
        <f t="shared" si="4"/>
        <v>5.4919912179200194E-4</v>
      </c>
      <c r="J284" s="79">
        <f>H284/'סכום נכסי הקרן'!$C$41</f>
        <v>6.7228775309003165E-6</v>
      </c>
    </row>
    <row r="285" spans="1:10">
      <c r="A285" s="75" t="s">
        <v>2494</v>
      </c>
      <c r="B285" s="54" t="s">
        <v>2495</v>
      </c>
      <c r="C285" s="76" t="s">
        <v>1778</v>
      </c>
      <c r="D285" s="76" t="s">
        <v>133</v>
      </c>
      <c r="E285" s="85">
        <v>45133</v>
      </c>
      <c r="F285" s="78">
        <v>3274910.828156</v>
      </c>
      <c r="G285" s="86">
        <v>0.85341599999999995</v>
      </c>
      <c r="H285" s="78">
        <v>27.948625087</v>
      </c>
      <c r="I285" s="79">
        <f t="shared" si="4"/>
        <v>7.3380419960690892E-4</v>
      </c>
      <c r="J285" s="79">
        <f>H285/'סכום נכסי הקרן'!$C$41</f>
        <v>8.9826723493668601E-6</v>
      </c>
    </row>
    <row r="286" spans="1:10">
      <c r="A286" s="75" t="s">
        <v>2496</v>
      </c>
      <c r="B286" s="54" t="s">
        <v>2497</v>
      </c>
      <c r="C286" s="76" t="s">
        <v>1778</v>
      </c>
      <c r="D286" s="76" t="s">
        <v>133</v>
      </c>
      <c r="E286" s="85">
        <v>45127</v>
      </c>
      <c r="F286" s="78">
        <v>3132887.368853</v>
      </c>
      <c r="G286" s="86">
        <v>2.1140620000000001</v>
      </c>
      <c r="H286" s="78">
        <v>66.231170053</v>
      </c>
      <c r="I286" s="79">
        <f t="shared" si="4"/>
        <v>1.7389302900763027E-3</v>
      </c>
      <c r="J286" s="79">
        <f>H286/'סכום נכסי הקרן'!$C$41</f>
        <v>2.1286660723000081E-5</v>
      </c>
    </row>
    <row r="287" spans="1:10">
      <c r="A287" s="75" t="s">
        <v>2496</v>
      </c>
      <c r="B287" s="54" t="s">
        <v>2498</v>
      </c>
      <c r="C287" s="76" t="s">
        <v>1778</v>
      </c>
      <c r="D287" s="76" t="s">
        <v>133</v>
      </c>
      <c r="E287" s="85">
        <v>45127</v>
      </c>
      <c r="F287" s="78">
        <v>4738350.1594500002</v>
      </c>
      <c r="G287" s="86">
        <v>2.1140620000000001</v>
      </c>
      <c r="H287" s="78">
        <v>100.17164297000001</v>
      </c>
      <c r="I287" s="79">
        <f t="shared" si="4"/>
        <v>2.6300532517823426E-3</v>
      </c>
      <c r="J287" s="79">
        <f>H287/'סכום נכסי הקרן'!$C$41</f>
        <v>3.2195109587548359E-5</v>
      </c>
    </row>
    <row r="288" spans="1:10">
      <c r="A288" s="75" t="s">
        <v>2499</v>
      </c>
      <c r="B288" s="54" t="s">
        <v>2500</v>
      </c>
      <c r="C288" s="76" t="s">
        <v>1778</v>
      </c>
      <c r="D288" s="76" t="s">
        <v>133</v>
      </c>
      <c r="E288" s="85">
        <v>45127</v>
      </c>
      <c r="F288" s="78">
        <v>710816.64214300003</v>
      </c>
      <c r="G288" s="86">
        <v>2.1140620000000001</v>
      </c>
      <c r="H288" s="78">
        <v>15.027101923</v>
      </c>
      <c r="I288" s="79">
        <f t="shared" si="4"/>
        <v>3.9454357646192493E-4</v>
      </c>
      <c r="J288" s="79">
        <f>H288/'סכום נכסי הקרן'!$C$41</f>
        <v>4.8297020878367222E-6</v>
      </c>
    </row>
    <row r="289" spans="1:10">
      <c r="A289" s="75" t="s">
        <v>2501</v>
      </c>
      <c r="B289" s="54" t="s">
        <v>2502</v>
      </c>
      <c r="C289" s="76" t="s">
        <v>1778</v>
      </c>
      <c r="D289" s="76" t="s">
        <v>133</v>
      </c>
      <c r="E289" s="85">
        <v>45127</v>
      </c>
      <c r="F289" s="78">
        <v>5451781.5599610005</v>
      </c>
      <c r="G289" s="86">
        <v>2.1486749999999999</v>
      </c>
      <c r="H289" s="78">
        <v>117.14105495999999</v>
      </c>
      <c r="I289" s="79">
        <f t="shared" si="4"/>
        <v>3.0755930858299874E-3</v>
      </c>
      <c r="J289" s="79">
        <f>H289/'סכום נכסי הקרן'!$C$41</f>
        <v>3.7649069036111319E-5</v>
      </c>
    </row>
    <row r="290" spans="1:10">
      <c r="A290" s="75" t="s">
        <v>2503</v>
      </c>
      <c r="B290" s="54" t="s">
        <v>2504</v>
      </c>
      <c r="C290" s="76" t="s">
        <v>1778</v>
      </c>
      <c r="D290" s="76" t="s">
        <v>134</v>
      </c>
      <c r="E290" s="85">
        <v>45195</v>
      </c>
      <c r="F290" s="78">
        <v>1260018.77801</v>
      </c>
      <c r="G290" s="86">
        <v>-4.4603770000000003</v>
      </c>
      <c r="H290" s="78">
        <v>-56.201588203999997</v>
      </c>
      <c r="I290" s="79">
        <f t="shared" si="4"/>
        <v>-1.4755989362731155E-3</v>
      </c>
      <c r="J290" s="79">
        <f>H290/'סכום נכסי הקרן'!$C$41</f>
        <v>-1.8063158770031752E-5</v>
      </c>
    </row>
    <row r="291" spans="1:10">
      <c r="A291" s="75" t="s">
        <v>2505</v>
      </c>
      <c r="B291" s="54" t="s">
        <v>2506</v>
      </c>
      <c r="C291" s="76" t="s">
        <v>1778</v>
      </c>
      <c r="D291" s="76" t="s">
        <v>134</v>
      </c>
      <c r="E291" s="85">
        <v>45153</v>
      </c>
      <c r="F291" s="78">
        <v>5241769.8241010001</v>
      </c>
      <c r="G291" s="86">
        <v>-0.432533</v>
      </c>
      <c r="H291" s="78">
        <v>-22.672381673</v>
      </c>
      <c r="I291" s="79">
        <f t="shared" si="4"/>
        <v>-5.9527396553316243E-4</v>
      </c>
      <c r="J291" s="79">
        <f>H291/'סכום נכסי הקרן'!$C$41</f>
        <v>-7.2868906901283902E-6</v>
      </c>
    </row>
    <row r="292" spans="1:10">
      <c r="A292" s="75" t="s">
        <v>2507</v>
      </c>
      <c r="B292" s="54" t="s">
        <v>2508</v>
      </c>
      <c r="C292" s="76" t="s">
        <v>1778</v>
      </c>
      <c r="D292" s="76" t="s">
        <v>134</v>
      </c>
      <c r="E292" s="85">
        <v>45153</v>
      </c>
      <c r="F292" s="78">
        <v>1747401.192057</v>
      </c>
      <c r="G292" s="86">
        <v>-0.42422300000000002</v>
      </c>
      <c r="H292" s="78">
        <v>-7.4128765979999995</v>
      </c>
      <c r="I292" s="79">
        <f t="shared" si="4"/>
        <v>-1.946285358169675E-4</v>
      </c>
      <c r="J292" s="79">
        <f>H292/'סכום נכסי הקרן'!$C$41</f>
        <v>-2.3824943602358351E-6</v>
      </c>
    </row>
    <row r="293" spans="1:10">
      <c r="A293" s="75" t="s">
        <v>2509</v>
      </c>
      <c r="B293" s="54" t="s">
        <v>2510</v>
      </c>
      <c r="C293" s="76" t="s">
        <v>1778</v>
      </c>
      <c r="D293" s="76" t="s">
        <v>134</v>
      </c>
      <c r="E293" s="85">
        <v>45152</v>
      </c>
      <c r="F293" s="78">
        <v>1429985.7898349999</v>
      </c>
      <c r="G293" s="86">
        <v>-0.41677599999999998</v>
      </c>
      <c r="H293" s="78">
        <v>-5.9598387590000002</v>
      </c>
      <c r="I293" s="79">
        <f t="shared" si="4"/>
        <v>-1.5647834899643943E-4</v>
      </c>
      <c r="J293" s="79">
        <f>H293/'סכום נכסי הקרן'!$C$41</f>
        <v>-1.915488817804335E-6</v>
      </c>
    </row>
    <row r="294" spans="1:10">
      <c r="A294" s="75" t="s">
        <v>2511</v>
      </c>
      <c r="B294" s="54" t="s">
        <v>2512</v>
      </c>
      <c r="C294" s="76" t="s">
        <v>1778</v>
      </c>
      <c r="D294" s="76" t="s">
        <v>134</v>
      </c>
      <c r="E294" s="85">
        <v>45153</v>
      </c>
      <c r="F294" s="78">
        <v>3757504.6689200001</v>
      </c>
      <c r="G294" s="86">
        <v>-0.40839799999999998</v>
      </c>
      <c r="H294" s="78">
        <v>-15.345578573000001</v>
      </c>
      <c r="I294" s="79">
        <f t="shared" si="4"/>
        <v>-4.0290532959000433E-4</v>
      </c>
      <c r="J294" s="79">
        <f>H294/'סכום נכסי הקרן'!$C$41</f>
        <v>-4.9320603036333429E-6</v>
      </c>
    </row>
    <row r="295" spans="1:10">
      <c r="A295" s="75" t="s">
        <v>2513</v>
      </c>
      <c r="B295" s="54" t="s">
        <v>2514</v>
      </c>
      <c r="C295" s="76" t="s">
        <v>1778</v>
      </c>
      <c r="D295" s="76" t="s">
        <v>134</v>
      </c>
      <c r="E295" s="85">
        <v>45113</v>
      </c>
      <c r="F295" s="78">
        <v>338147.28084399999</v>
      </c>
      <c r="G295" s="86">
        <v>-0.28002100000000002</v>
      </c>
      <c r="H295" s="78">
        <v>-0.94688397099999999</v>
      </c>
      <c r="I295" s="79">
        <f t="shared" si="4"/>
        <v>-2.4860880715862407E-5</v>
      </c>
      <c r="J295" s="79">
        <f>H295/'סכום נכסי הקרן'!$C$41</f>
        <v>-3.0432797455631031E-7</v>
      </c>
    </row>
    <row r="296" spans="1:10">
      <c r="A296" s="75" t="s">
        <v>2513</v>
      </c>
      <c r="B296" s="54" t="s">
        <v>2515</v>
      </c>
      <c r="C296" s="76" t="s">
        <v>1778</v>
      </c>
      <c r="D296" s="76" t="s">
        <v>134</v>
      </c>
      <c r="E296" s="85">
        <v>45113</v>
      </c>
      <c r="F296" s="78">
        <v>4178754.758409</v>
      </c>
      <c r="G296" s="86">
        <v>-0.28002100000000002</v>
      </c>
      <c r="H296" s="78">
        <v>-11.701398135</v>
      </c>
      <c r="I296" s="79">
        <f t="shared" si="4"/>
        <v>-3.072256708874522E-4</v>
      </c>
      <c r="J296" s="79">
        <f>H296/'סכום נכסי הקרן'!$C$41</f>
        <v>-3.7608227649483962E-6</v>
      </c>
    </row>
    <row r="297" spans="1:10">
      <c r="A297" s="75" t="s">
        <v>2516</v>
      </c>
      <c r="B297" s="54" t="s">
        <v>2517</v>
      </c>
      <c r="C297" s="76" t="s">
        <v>1778</v>
      </c>
      <c r="D297" s="76" t="s">
        <v>134</v>
      </c>
      <c r="E297" s="85">
        <v>45113</v>
      </c>
      <c r="F297" s="78">
        <v>4374596.1639670003</v>
      </c>
      <c r="G297" s="86">
        <v>-0.26344899999999999</v>
      </c>
      <c r="H297" s="78">
        <v>-11.524850995000001</v>
      </c>
      <c r="I297" s="79">
        <f t="shared" si="4"/>
        <v>-3.0259034330488548E-4</v>
      </c>
      <c r="J297" s="79">
        <f>H297/'סכום נכסי הקרן'!$C$41</f>
        <v>-3.7040806136654182E-6</v>
      </c>
    </row>
    <row r="298" spans="1:10">
      <c r="A298" s="75" t="s">
        <v>2518</v>
      </c>
      <c r="B298" s="54" t="s">
        <v>2519</v>
      </c>
      <c r="C298" s="76" t="s">
        <v>1778</v>
      </c>
      <c r="D298" s="76" t="s">
        <v>134</v>
      </c>
      <c r="E298" s="85">
        <v>45113</v>
      </c>
      <c r="F298" s="78">
        <v>6126025.0538069997</v>
      </c>
      <c r="G298" s="86">
        <v>-0.23741899999999999</v>
      </c>
      <c r="H298" s="78">
        <v>-14.544367216000001</v>
      </c>
      <c r="I298" s="79">
        <f t="shared" si="4"/>
        <v>-3.8186915136266027E-4</v>
      </c>
      <c r="J298" s="79">
        <f>H298/'סכום נכסי הקרן'!$C$41</f>
        <v>-4.6745514251064267E-6</v>
      </c>
    </row>
    <row r="299" spans="1:10">
      <c r="A299" s="75" t="s">
        <v>2520</v>
      </c>
      <c r="B299" s="54" t="s">
        <v>2521</v>
      </c>
      <c r="C299" s="76" t="s">
        <v>1778</v>
      </c>
      <c r="D299" s="76" t="s">
        <v>131</v>
      </c>
      <c r="E299" s="85">
        <v>45141</v>
      </c>
      <c r="F299" s="78">
        <v>2798069.7880680002</v>
      </c>
      <c r="G299" s="86">
        <v>1.3473010000000001</v>
      </c>
      <c r="H299" s="78">
        <v>37.698429877000002</v>
      </c>
      <c r="I299" s="79">
        <f t="shared" si="4"/>
        <v>9.8978987611080872E-4</v>
      </c>
      <c r="J299" s="79">
        <f>H299/'סכום נכסי הקרן'!$C$41</f>
        <v>1.2116254113272454E-5</v>
      </c>
    </row>
    <row r="300" spans="1:10">
      <c r="A300" s="75" t="s">
        <v>2522</v>
      </c>
      <c r="B300" s="54" t="s">
        <v>2523</v>
      </c>
      <c r="C300" s="76" t="s">
        <v>1778</v>
      </c>
      <c r="D300" s="76" t="s">
        <v>133</v>
      </c>
      <c r="E300" s="85">
        <v>45236</v>
      </c>
      <c r="F300" s="78">
        <v>2589106.9707889999</v>
      </c>
      <c r="G300" s="86">
        <v>2.554541</v>
      </c>
      <c r="H300" s="78">
        <v>66.139788858000003</v>
      </c>
      <c r="I300" s="79">
        <f t="shared" si="4"/>
        <v>1.736531034139835E-3</v>
      </c>
      <c r="J300" s="79">
        <f>H300/'סכום נכסי הקרן'!$C$41</f>
        <v>2.1257290858435244E-5</v>
      </c>
    </row>
    <row r="301" spans="1:10">
      <c r="A301" s="75" t="s">
        <v>2524</v>
      </c>
      <c r="B301" s="54" t="s">
        <v>2525</v>
      </c>
      <c r="C301" s="76" t="s">
        <v>1778</v>
      </c>
      <c r="D301" s="76" t="s">
        <v>133</v>
      </c>
      <c r="E301" s="85">
        <v>45259</v>
      </c>
      <c r="F301" s="78">
        <v>4375313.2303849999</v>
      </c>
      <c r="G301" s="86">
        <v>0.51429800000000003</v>
      </c>
      <c r="H301" s="78">
        <v>22.502158078000001</v>
      </c>
      <c r="I301" s="79">
        <f t="shared" si="4"/>
        <v>5.9080466557674758E-4</v>
      </c>
      <c r="J301" s="79">
        <f>H301/'סכום נכסי הקרן'!$C$41</f>
        <v>7.2321809226440661E-6</v>
      </c>
    </row>
    <row r="302" spans="1:10">
      <c r="A302" s="75" t="s">
        <v>2524</v>
      </c>
      <c r="B302" s="54" t="s">
        <v>2526</v>
      </c>
      <c r="C302" s="76" t="s">
        <v>1778</v>
      </c>
      <c r="D302" s="76" t="s">
        <v>133</v>
      </c>
      <c r="E302" s="85">
        <v>45259</v>
      </c>
      <c r="F302" s="78">
        <v>1076519.0896099999</v>
      </c>
      <c r="G302" s="86">
        <v>0.51429800000000003</v>
      </c>
      <c r="H302" s="78">
        <v>5.5365186130000001</v>
      </c>
      <c r="I302" s="79">
        <f t="shared" si="4"/>
        <v>1.4536388093419842E-4</v>
      </c>
      <c r="J302" s="79">
        <f>H302/'סכום נכסי הקרן'!$C$41</f>
        <v>1.779433961489673E-6</v>
      </c>
    </row>
    <row r="303" spans="1:10">
      <c r="A303" s="75" t="s">
        <v>2527</v>
      </c>
      <c r="B303" s="54" t="s">
        <v>2528</v>
      </c>
      <c r="C303" s="76" t="s">
        <v>1778</v>
      </c>
      <c r="D303" s="76" t="s">
        <v>133</v>
      </c>
      <c r="E303" s="85">
        <v>45259</v>
      </c>
      <c r="F303" s="78">
        <v>106546.596303</v>
      </c>
      <c r="G303" s="86">
        <v>0.51928099999999999</v>
      </c>
      <c r="H303" s="78">
        <v>0.55327652799999993</v>
      </c>
      <c r="I303" s="79">
        <f t="shared" si="4"/>
        <v>1.4526533542402214E-5</v>
      </c>
      <c r="J303" s="79">
        <f>H303/'סכום נכסי הקרן'!$C$41</f>
        <v>1.7782276423790861E-7</v>
      </c>
    </row>
    <row r="304" spans="1:10">
      <c r="A304" s="75" t="s">
        <v>2527</v>
      </c>
      <c r="B304" s="54" t="s">
        <v>2529</v>
      </c>
      <c r="C304" s="76" t="s">
        <v>1778</v>
      </c>
      <c r="D304" s="76" t="s">
        <v>133</v>
      </c>
      <c r="E304" s="85">
        <v>45259</v>
      </c>
      <c r="F304" s="78">
        <v>2309193.093814</v>
      </c>
      <c r="G304" s="86">
        <v>0.51928099999999999</v>
      </c>
      <c r="H304" s="78">
        <v>11.991206383000002</v>
      </c>
      <c r="I304" s="79">
        <f t="shared" si="4"/>
        <v>3.1483472173704264E-4</v>
      </c>
      <c r="J304" s="79">
        <f>H304/'סכום נכסי הקרן'!$C$41</f>
        <v>3.8539669725015239E-6</v>
      </c>
    </row>
    <row r="305" spans="1:10">
      <c r="A305" s="75" t="s">
        <v>2530</v>
      </c>
      <c r="B305" s="54" t="s">
        <v>2531</v>
      </c>
      <c r="C305" s="76" t="s">
        <v>1778</v>
      </c>
      <c r="D305" s="76" t="s">
        <v>134</v>
      </c>
      <c r="E305" s="85">
        <v>45215</v>
      </c>
      <c r="F305" s="78">
        <v>339070.28813</v>
      </c>
      <c r="G305" s="86">
        <v>4.3419639999999999</v>
      </c>
      <c r="H305" s="78">
        <v>14.722308432</v>
      </c>
      <c r="I305" s="79">
        <f t="shared" si="4"/>
        <v>3.8654108106143801E-4</v>
      </c>
      <c r="J305" s="79">
        <f>H305/'סכום נכסי הקרן'!$C$41</f>
        <v>4.7317416316300162E-6</v>
      </c>
    </row>
    <row r="306" spans="1:10">
      <c r="A306" s="75" t="s">
        <v>2532</v>
      </c>
      <c r="B306" s="54" t="s">
        <v>2533</v>
      </c>
      <c r="C306" s="76" t="s">
        <v>1778</v>
      </c>
      <c r="D306" s="76" t="s">
        <v>134</v>
      </c>
      <c r="E306" s="85">
        <v>45215</v>
      </c>
      <c r="F306" s="78">
        <v>189647.901316</v>
      </c>
      <c r="G306" s="86">
        <v>4.3319080000000003</v>
      </c>
      <c r="H306" s="78">
        <v>8.2153719239999994</v>
      </c>
      <c r="I306" s="79">
        <f t="shared" si="4"/>
        <v>2.1569842524983351E-4</v>
      </c>
      <c r="J306" s="79">
        <f>H306/'סכום נכסי הקרן'!$C$41</f>
        <v>2.6404159056756258E-6</v>
      </c>
    </row>
    <row r="307" spans="1:10">
      <c r="A307" s="75" t="s">
        <v>2534</v>
      </c>
      <c r="B307" s="54" t="s">
        <v>2535</v>
      </c>
      <c r="C307" s="76" t="s">
        <v>1778</v>
      </c>
      <c r="D307" s="76" t="s">
        <v>131</v>
      </c>
      <c r="E307" s="85">
        <v>45211</v>
      </c>
      <c r="F307" s="78">
        <v>1095100.5403799999</v>
      </c>
      <c r="G307" s="86">
        <v>3.9561730000000002</v>
      </c>
      <c r="H307" s="78">
        <v>43.324072970000003</v>
      </c>
      <c r="I307" s="79">
        <f t="shared" si="4"/>
        <v>1.137493761875592E-3</v>
      </c>
      <c r="J307" s="79">
        <f>H307/'סכום נכסי הקרן'!$C$41</f>
        <v>1.3924332632397991E-5</v>
      </c>
    </row>
    <row r="308" spans="1:10">
      <c r="A308" s="75" t="s">
        <v>2536</v>
      </c>
      <c r="B308" s="54" t="s">
        <v>2537</v>
      </c>
      <c r="C308" s="76" t="s">
        <v>1778</v>
      </c>
      <c r="D308" s="76" t="s">
        <v>131</v>
      </c>
      <c r="E308" s="85">
        <v>45201</v>
      </c>
      <c r="F308" s="78">
        <v>730067.02691999997</v>
      </c>
      <c r="G308" s="86">
        <v>4.054138</v>
      </c>
      <c r="H308" s="78">
        <v>29.597927710000004</v>
      </c>
      <c r="I308" s="79">
        <f t="shared" si="4"/>
        <v>7.7710740995849919E-4</v>
      </c>
      <c r="J308" s="79">
        <f>H308/'סכום נכסי הקרן'!$C$41</f>
        <v>9.5127572827488428E-6</v>
      </c>
    </row>
    <row r="309" spans="1:10">
      <c r="A309" s="75" t="s">
        <v>2538</v>
      </c>
      <c r="B309" s="54" t="s">
        <v>2539</v>
      </c>
      <c r="C309" s="76" t="s">
        <v>1778</v>
      </c>
      <c r="D309" s="76" t="s">
        <v>131</v>
      </c>
      <c r="E309" s="85">
        <v>45201</v>
      </c>
      <c r="F309" s="78">
        <v>730067.02691999997</v>
      </c>
      <c r="G309" s="86">
        <v>4.1063049999999999</v>
      </c>
      <c r="H309" s="78">
        <v>29.978778013999996</v>
      </c>
      <c r="I309" s="79">
        <f t="shared" si="4"/>
        <v>7.8710681249178358E-4</v>
      </c>
      <c r="J309" s="79">
        <f>H309/'סכום נכסי הקרן'!$C$41</f>
        <v>9.6351623557833636E-6</v>
      </c>
    </row>
    <row r="310" spans="1:10">
      <c r="A310" s="75" t="s">
        <v>2540</v>
      </c>
      <c r="B310" s="54" t="s">
        <v>2541</v>
      </c>
      <c r="C310" s="76" t="s">
        <v>1778</v>
      </c>
      <c r="D310" s="76" t="s">
        <v>131</v>
      </c>
      <c r="E310" s="85">
        <v>45229</v>
      </c>
      <c r="F310" s="78">
        <v>1168107.2430720001</v>
      </c>
      <c r="G310" s="86">
        <v>4.6035870000000001</v>
      </c>
      <c r="H310" s="78">
        <v>53.774827563000002</v>
      </c>
      <c r="I310" s="79">
        <f t="shared" si="4"/>
        <v>1.4118832026989853E-3</v>
      </c>
      <c r="J310" s="79">
        <f>H310/'סכום נכסי הקרן'!$C$41</f>
        <v>1.7283199267888591E-5</v>
      </c>
    </row>
    <row r="311" spans="1:10">
      <c r="A311" s="75" t="s">
        <v>2542</v>
      </c>
      <c r="B311" s="54" t="s">
        <v>2543</v>
      </c>
      <c r="C311" s="76" t="s">
        <v>1778</v>
      </c>
      <c r="D311" s="76" t="s">
        <v>135</v>
      </c>
      <c r="E311" s="85">
        <v>45267</v>
      </c>
      <c r="F311" s="78">
        <v>679513.92573100002</v>
      </c>
      <c r="G311" s="86">
        <v>-3.7832910000000002</v>
      </c>
      <c r="H311" s="78">
        <v>-25.707987273000001</v>
      </c>
      <c r="I311" s="79">
        <f t="shared" si="4"/>
        <v>-6.7497520774798491E-4</v>
      </c>
      <c r="J311" s="79">
        <f>H311/'סכום נכסי הקרן'!$C$41</f>
        <v>-8.2625326189110183E-6</v>
      </c>
    </row>
    <row r="312" spans="1:10">
      <c r="A312" s="75" t="s">
        <v>2544</v>
      </c>
      <c r="B312" s="54" t="s">
        <v>2545</v>
      </c>
      <c r="C312" s="76" t="s">
        <v>1778</v>
      </c>
      <c r="D312" s="76" t="s">
        <v>131</v>
      </c>
      <c r="E312" s="85">
        <v>45267</v>
      </c>
      <c r="F312" s="78">
        <v>759230.30411899998</v>
      </c>
      <c r="G312" s="86">
        <v>-2.7613349999999999</v>
      </c>
      <c r="H312" s="78">
        <v>-20.964894228000002</v>
      </c>
      <c r="I312" s="79">
        <f t="shared" si="4"/>
        <v>-5.5044308551610317E-4</v>
      </c>
      <c r="J312" s="79">
        <f>H312/'סכום נכסי הקרן'!$C$41</f>
        <v>-6.7381051877522197E-6</v>
      </c>
    </row>
    <row r="313" spans="1:10">
      <c r="A313" s="75" t="s">
        <v>2546</v>
      </c>
      <c r="B313" s="54" t="s">
        <v>2547</v>
      </c>
      <c r="C313" s="76" t="s">
        <v>1778</v>
      </c>
      <c r="D313" s="76" t="s">
        <v>133</v>
      </c>
      <c r="E313" s="85">
        <v>45210</v>
      </c>
      <c r="F313" s="78">
        <v>1369417.7261979999</v>
      </c>
      <c r="G313" s="86">
        <v>-3.9090379999999998</v>
      </c>
      <c r="H313" s="78">
        <v>-53.531064563000001</v>
      </c>
      <c r="I313" s="79">
        <f t="shared" si="4"/>
        <v>-1.4054830913320764E-3</v>
      </c>
      <c r="J313" s="79">
        <f>H313/'סכום נכסי הקרן'!$C$41</f>
        <v>-1.7204853977088676E-5</v>
      </c>
    </row>
    <row r="314" spans="1:10">
      <c r="A314" s="75" t="s">
        <v>2548</v>
      </c>
      <c r="B314" s="54" t="s">
        <v>2549</v>
      </c>
      <c r="C314" s="76" t="s">
        <v>1778</v>
      </c>
      <c r="D314" s="76" t="s">
        <v>133</v>
      </c>
      <c r="E314" s="85">
        <v>45232</v>
      </c>
      <c r="F314" s="78">
        <v>1838798.9494419999</v>
      </c>
      <c r="G314" s="86">
        <v>-3.938898</v>
      </c>
      <c r="H314" s="78">
        <v>-72.428416143999996</v>
      </c>
      <c r="I314" s="79">
        <f t="shared" si="4"/>
        <v>-1.9016418794091372E-3</v>
      </c>
      <c r="J314" s="79">
        <f>H314/'סכום נכסי הקרן'!$C$41</f>
        <v>-2.3278452123491579E-5</v>
      </c>
    </row>
    <row r="315" spans="1:10">
      <c r="A315" s="75" t="s">
        <v>2550</v>
      </c>
      <c r="B315" s="54" t="s">
        <v>2551</v>
      </c>
      <c r="C315" s="76" t="s">
        <v>1778</v>
      </c>
      <c r="D315" s="76" t="s">
        <v>133</v>
      </c>
      <c r="E315" s="85">
        <v>45232</v>
      </c>
      <c r="F315" s="78">
        <v>986940.56535400008</v>
      </c>
      <c r="G315" s="86">
        <v>-3.8902739999999998</v>
      </c>
      <c r="H315" s="78">
        <v>-38.394691724999994</v>
      </c>
      <c r="I315" s="79">
        <f t="shared" si="4"/>
        <v>-1.0080705559831831E-3</v>
      </c>
      <c r="J315" s="79">
        <f>H315/'סכום נכסי הקרן'!$C$41</f>
        <v>-1.2340032278762883E-5</v>
      </c>
    </row>
    <row r="316" spans="1:10">
      <c r="A316" s="75" t="s">
        <v>2550</v>
      </c>
      <c r="B316" s="54" t="s">
        <v>2552</v>
      </c>
      <c r="C316" s="76" t="s">
        <v>1778</v>
      </c>
      <c r="D316" s="76" t="s">
        <v>133</v>
      </c>
      <c r="E316" s="85">
        <v>45232</v>
      </c>
      <c r="F316" s="78">
        <v>2270595.4640410002</v>
      </c>
      <c r="G316" s="86">
        <v>-3.8902739999999998</v>
      </c>
      <c r="H316" s="78">
        <v>-88.332383847000003</v>
      </c>
      <c r="I316" s="79">
        <f t="shared" si="4"/>
        <v>-2.3192079762938962E-3</v>
      </c>
      <c r="J316" s="79">
        <f>H316/'סכום נכסי הקרן'!$C$41</f>
        <v>-2.8389978378763848E-5</v>
      </c>
    </row>
    <row r="317" spans="1:10">
      <c r="A317" s="75" t="s">
        <v>2553</v>
      </c>
      <c r="B317" s="54" t="s">
        <v>2554</v>
      </c>
      <c r="C317" s="76" t="s">
        <v>1778</v>
      </c>
      <c r="D317" s="76" t="s">
        <v>133</v>
      </c>
      <c r="E317" s="85">
        <v>45266</v>
      </c>
      <c r="F317" s="78">
        <v>450104.25983499998</v>
      </c>
      <c r="G317" s="86">
        <v>-2.3862839999999998</v>
      </c>
      <c r="H317" s="78">
        <v>-10.740765192</v>
      </c>
      <c r="I317" s="79">
        <f t="shared" si="4"/>
        <v>-2.8200380449295724E-4</v>
      </c>
      <c r="J317" s="79">
        <f>H317/'סכום נכסי הקרן'!$C$41</f>
        <v>-3.4520758785410672E-6</v>
      </c>
    </row>
    <row r="318" spans="1:10">
      <c r="A318" s="75" t="s">
        <v>2555</v>
      </c>
      <c r="B318" s="54" t="s">
        <v>2556</v>
      </c>
      <c r="C318" s="76" t="s">
        <v>1778</v>
      </c>
      <c r="D318" s="76" t="s">
        <v>133</v>
      </c>
      <c r="E318" s="85">
        <v>45274</v>
      </c>
      <c r="F318" s="78">
        <v>3002803.608761</v>
      </c>
      <c r="G318" s="86">
        <v>-1.485609</v>
      </c>
      <c r="H318" s="78">
        <v>-44.609910449999994</v>
      </c>
      <c r="I318" s="79">
        <f t="shared" si="4"/>
        <v>-1.1712540252122969E-3</v>
      </c>
      <c r="J318" s="79">
        <f>H318/'סכום נכסי הקרן'!$C$41</f>
        <v>-1.433760007369148E-5</v>
      </c>
    </row>
    <row r="319" spans="1:10">
      <c r="A319" s="75" t="s">
        <v>2557</v>
      </c>
      <c r="B319" s="54" t="s">
        <v>2558</v>
      </c>
      <c r="C319" s="76" t="s">
        <v>1778</v>
      </c>
      <c r="D319" s="76" t="s">
        <v>133</v>
      </c>
      <c r="E319" s="85">
        <v>45279</v>
      </c>
      <c r="F319" s="78">
        <v>1132247.8114130001</v>
      </c>
      <c r="G319" s="86">
        <v>-0.93020800000000003</v>
      </c>
      <c r="H319" s="78">
        <v>-10.532258242999999</v>
      </c>
      <c r="I319" s="79">
        <f t="shared" si="4"/>
        <v>-2.7652935720450753E-4</v>
      </c>
      <c r="J319" s="79">
        <f>H319/'סכום נכסי הקרן'!$C$41</f>
        <v>-3.3850618626600381E-6</v>
      </c>
    </row>
    <row r="320" spans="1:10">
      <c r="A320" s="75" t="s">
        <v>2559</v>
      </c>
      <c r="B320" s="54" t="s">
        <v>2560</v>
      </c>
      <c r="C320" s="76" t="s">
        <v>1778</v>
      </c>
      <c r="D320" s="76" t="s">
        <v>133</v>
      </c>
      <c r="E320" s="85">
        <v>45279</v>
      </c>
      <c r="F320" s="78">
        <v>1133177.2801320001</v>
      </c>
      <c r="G320" s="86">
        <v>-0.84742200000000001</v>
      </c>
      <c r="H320" s="78">
        <v>-9.6027895240000003</v>
      </c>
      <c r="I320" s="79">
        <f t="shared" si="4"/>
        <v>-2.5212572206029785E-4</v>
      </c>
      <c r="J320" s="79">
        <f>H320/'סכום נכסי הקרן'!$C$41</f>
        <v>-3.0863311402802018E-6</v>
      </c>
    </row>
    <row r="321" spans="1:10">
      <c r="A321" s="75" t="s">
        <v>2561</v>
      </c>
      <c r="B321" s="54" t="s">
        <v>2562</v>
      </c>
      <c r="C321" s="76" t="s">
        <v>1778</v>
      </c>
      <c r="D321" s="76" t="s">
        <v>133</v>
      </c>
      <c r="E321" s="85">
        <v>45288</v>
      </c>
      <c r="F321" s="78">
        <v>764574.08344299998</v>
      </c>
      <c r="G321" s="86">
        <v>0.37514199999999998</v>
      </c>
      <c r="H321" s="78">
        <v>2.8682385880000005</v>
      </c>
      <c r="I321" s="79">
        <f t="shared" si="4"/>
        <v>7.5306943178681844E-5</v>
      </c>
      <c r="J321" s="79">
        <f>H321/'סכום נכסי הקרן'!$C$41</f>
        <v>9.2185026546435396E-7</v>
      </c>
    </row>
    <row r="322" spans="1:10">
      <c r="A322" s="75" t="s">
        <v>2563</v>
      </c>
      <c r="B322" s="54" t="s">
        <v>2564</v>
      </c>
      <c r="C322" s="76" t="s">
        <v>1778</v>
      </c>
      <c r="D322" s="76" t="s">
        <v>133</v>
      </c>
      <c r="E322" s="85">
        <v>45288</v>
      </c>
      <c r="F322" s="78">
        <v>765262.57879099995</v>
      </c>
      <c r="G322" s="86">
        <v>0.46477299999999999</v>
      </c>
      <c r="H322" s="78">
        <v>3.5567339360000001</v>
      </c>
      <c r="I322" s="79">
        <f t="shared" si="4"/>
        <v>9.3383709967729297E-5</v>
      </c>
      <c r="J322" s="79">
        <f>H322/'סכום נכסי הקרן'!$C$41</f>
        <v>1.1431322822324696E-6</v>
      </c>
    </row>
    <row r="323" spans="1:10">
      <c r="A323" s="75" t="s">
        <v>2565</v>
      </c>
      <c r="B323" s="54" t="s">
        <v>2566</v>
      </c>
      <c r="C323" s="76" t="s">
        <v>1778</v>
      </c>
      <c r="D323" s="76" t="s">
        <v>134</v>
      </c>
      <c r="E323" s="85">
        <v>45280</v>
      </c>
      <c r="F323" s="78">
        <v>1265965.381233</v>
      </c>
      <c r="G323" s="86">
        <v>-0.50404000000000004</v>
      </c>
      <c r="H323" s="78">
        <v>-6.3809727929999989</v>
      </c>
      <c r="I323" s="79">
        <f t="shared" si="4"/>
        <v>-1.6753541966752373E-4</v>
      </c>
      <c r="J323" s="79">
        <f>H323/'סכום נכסי הקרן'!$C$41</f>
        <v>-2.0508410589544261E-6</v>
      </c>
    </row>
    <row r="324" spans="1:10">
      <c r="A324" s="75" t="s">
        <v>2567</v>
      </c>
      <c r="B324" s="54" t="s">
        <v>2568</v>
      </c>
      <c r="C324" s="76" t="s">
        <v>1778</v>
      </c>
      <c r="D324" s="76" t="s">
        <v>134</v>
      </c>
      <c r="E324" s="85">
        <v>45281</v>
      </c>
      <c r="F324" s="78">
        <v>1310809.0797979999</v>
      </c>
      <c r="G324" s="86">
        <v>-0.41282000000000002</v>
      </c>
      <c r="H324" s="78">
        <v>-5.4112864160000003</v>
      </c>
      <c r="I324" s="79">
        <f t="shared" si="4"/>
        <v>-1.4207585113672032E-4</v>
      </c>
      <c r="J324" s="79">
        <f>H324/'סכום נכסי הקרן'!$C$41</f>
        <v>-1.73918440396258E-6</v>
      </c>
    </row>
    <row r="325" spans="1:10">
      <c r="A325" s="75" t="s">
        <v>2569</v>
      </c>
      <c r="B325" s="54" t="s">
        <v>2570</v>
      </c>
      <c r="C325" s="76" t="s">
        <v>1778</v>
      </c>
      <c r="D325" s="76" t="s">
        <v>131</v>
      </c>
      <c r="E325" s="85">
        <v>45251</v>
      </c>
      <c r="F325" s="78">
        <v>1035614.497933</v>
      </c>
      <c r="G325" s="86">
        <v>-3.6627640000000001</v>
      </c>
      <c r="H325" s="78">
        <v>-37.932111689999999</v>
      </c>
      <c r="I325" s="79">
        <f t="shared" si="4"/>
        <v>-9.9592530120658261E-4</v>
      </c>
      <c r="J325" s="79">
        <f>H325/'סכום נכסי הקרן'!$C$41</f>
        <v>-1.2191359316252954E-5</v>
      </c>
    </row>
    <row r="326" spans="1:10">
      <c r="A326" s="75" t="s">
        <v>2571</v>
      </c>
      <c r="B326" s="54" t="s">
        <v>2572</v>
      </c>
      <c r="C326" s="76" t="s">
        <v>1778</v>
      </c>
      <c r="D326" s="76" t="s">
        <v>131</v>
      </c>
      <c r="E326" s="85">
        <v>45251</v>
      </c>
      <c r="F326" s="78">
        <v>1034341.549193</v>
      </c>
      <c r="G326" s="86">
        <v>-3.7899940000000001</v>
      </c>
      <c r="H326" s="78">
        <v>-39.201487353999994</v>
      </c>
      <c r="I326" s="79">
        <f t="shared" si="4"/>
        <v>-1.0292533518789309E-3</v>
      </c>
      <c r="J326" s="79">
        <f>H326/'סכום נכסי הקרן'!$C$41</f>
        <v>-1.2599335939162953E-5</v>
      </c>
    </row>
    <row r="327" spans="1:10">
      <c r="A327" s="75" t="s">
        <v>2573</v>
      </c>
      <c r="B327" s="54" t="s">
        <v>2574</v>
      </c>
      <c r="C327" s="76" t="s">
        <v>1778</v>
      </c>
      <c r="D327" s="76" t="s">
        <v>131</v>
      </c>
      <c r="E327" s="85">
        <v>45251</v>
      </c>
      <c r="F327" s="78">
        <v>2114543.4505929998</v>
      </c>
      <c r="G327" s="86">
        <v>-3.8465410000000002</v>
      </c>
      <c r="H327" s="78">
        <v>-81.336790628000003</v>
      </c>
      <c r="I327" s="79">
        <f t="shared" si="4"/>
        <v>-2.1355354104032917E-3</v>
      </c>
      <c r="J327" s="79">
        <f>H327/'סכום נכסי הקרן'!$C$41</f>
        <v>-2.6141598661331573E-5</v>
      </c>
    </row>
    <row r="328" spans="1:10">
      <c r="A328" s="75" t="s">
        <v>2575</v>
      </c>
      <c r="B328" s="54" t="s">
        <v>2576</v>
      </c>
      <c r="C328" s="76" t="s">
        <v>1778</v>
      </c>
      <c r="D328" s="76" t="s">
        <v>131</v>
      </c>
      <c r="E328" s="85">
        <v>45250</v>
      </c>
      <c r="F328" s="78">
        <v>701973.23337499995</v>
      </c>
      <c r="G328" s="86">
        <v>-4.2706439999999999</v>
      </c>
      <c r="H328" s="78">
        <v>-29.978778013999996</v>
      </c>
      <c r="I328" s="79">
        <f t="shared" si="4"/>
        <v>-7.8710681249178358E-4</v>
      </c>
      <c r="J328" s="79">
        <f>H328/'סכום נכסי הקרן'!$C$41</f>
        <v>-9.6351623557833636E-6</v>
      </c>
    </row>
    <row r="329" spans="1:10">
      <c r="A329" s="75" t="s">
        <v>2577</v>
      </c>
      <c r="B329" s="54" t="s">
        <v>2578</v>
      </c>
      <c r="C329" s="76" t="s">
        <v>1778</v>
      </c>
      <c r="D329" s="76" t="s">
        <v>131</v>
      </c>
      <c r="E329" s="85">
        <v>45250</v>
      </c>
      <c r="F329" s="78">
        <v>2105490.3597789998</v>
      </c>
      <c r="G329" s="86">
        <v>-4.291849</v>
      </c>
      <c r="H329" s="78">
        <v>-90.364470325999974</v>
      </c>
      <c r="I329" s="79">
        <f t="shared" si="4"/>
        <v>-2.372561355489218E-3</v>
      </c>
      <c r="J329" s="79">
        <f>H329/'סכום נכסי הקרן'!$C$41</f>
        <v>-2.9043089827703272E-5</v>
      </c>
    </row>
    <row r="330" spans="1:10">
      <c r="A330" s="75" t="s">
        <v>2579</v>
      </c>
      <c r="B330" s="54" t="s">
        <v>2580</v>
      </c>
      <c r="C330" s="76" t="s">
        <v>1778</v>
      </c>
      <c r="D330" s="76" t="s">
        <v>131</v>
      </c>
      <c r="E330" s="85">
        <v>45253</v>
      </c>
      <c r="F330" s="78">
        <v>1395504.3866079999</v>
      </c>
      <c r="G330" s="86">
        <v>-4.8997299999999999</v>
      </c>
      <c r="H330" s="78">
        <v>-68.375940122000003</v>
      </c>
      <c r="I330" s="79">
        <f t="shared" ref="I330:I351" si="5">IFERROR(H330/$H$9,0)</f>
        <v>-1.795242229533942E-3</v>
      </c>
      <c r="J330" s="79">
        <f>H330/'סכום נכסי הקרן'!$C$41</f>
        <v>-2.1975988614249989E-5</v>
      </c>
    </row>
    <row r="331" spans="1:10">
      <c r="A331" s="75" t="s">
        <v>2581</v>
      </c>
      <c r="B331" s="54" t="s">
        <v>2582</v>
      </c>
      <c r="C331" s="76" t="s">
        <v>1778</v>
      </c>
      <c r="D331" s="76" t="s">
        <v>131</v>
      </c>
      <c r="E331" s="85">
        <v>45252</v>
      </c>
      <c r="F331" s="78">
        <v>1393574.22853</v>
      </c>
      <c r="G331" s="86">
        <v>-5.0446309999999999</v>
      </c>
      <c r="H331" s="78">
        <v>-70.300680403000001</v>
      </c>
      <c r="I331" s="79">
        <f t="shared" si="5"/>
        <v>-1.8457771841856947E-3</v>
      </c>
      <c r="J331" s="79">
        <f>H331/'סכום נכסי הקרן'!$C$41</f>
        <v>-2.2594599055659259E-5</v>
      </c>
    </row>
    <row r="332" spans="1:10">
      <c r="A332" s="75" t="s">
        <v>2583</v>
      </c>
      <c r="B332" s="54" t="s">
        <v>2584</v>
      </c>
      <c r="C332" s="76" t="s">
        <v>1778</v>
      </c>
      <c r="D332" s="76" t="s">
        <v>131</v>
      </c>
      <c r="E332" s="85">
        <v>45127</v>
      </c>
      <c r="F332" s="78">
        <v>5214934.04</v>
      </c>
      <c r="G332" s="86">
        <v>3.8558680000000001</v>
      </c>
      <c r="H332" s="78">
        <v>201.08097000000001</v>
      </c>
      <c r="I332" s="79">
        <f t="shared" si="5"/>
        <v>5.2794747429512753E-3</v>
      </c>
      <c r="J332" s="79">
        <f>H332/'סכום נכסי הקרן'!$C$41</f>
        <v>6.4627310416175799E-5</v>
      </c>
    </row>
    <row r="333" spans="1:10">
      <c r="A333" s="130" t="s">
        <v>3065</v>
      </c>
      <c r="B333" s="129" t="s">
        <v>3065</v>
      </c>
      <c r="C333" s="129" t="s">
        <v>3065</v>
      </c>
      <c r="D333" s="129" t="s">
        <v>3065</v>
      </c>
      <c r="E333" s="129" t="s">
        <v>3065</v>
      </c>
      <c r="F333" s="129" t="s">
        <v>3065</v>
      </c>
      <c r="G333" s="129" t="s">
        <v>3065</v>
      </c>
      <c r="H333" s="129" t="s">
        <v>3065</v>
      </c>
      <c r="I333" s="129" t="s">
        <v>3065</v>
      </c>
      <c r="J333" s="129" t="s">
        <v>3065</v>
      </c>
    </row>
    <row r="334" spans="1:10">
      <c r="A334" s="74" t="s">
        <v>179</v>
      </c>
      <c r="B334" s="128" t="s">
        <v>3065</v>
      </c>
      <c r="C334" s="128" t="s">
        <v>3065</v>
      </c>
      <c r="D334" s="128" t="s">
        <v>3065</v>
      </c>
      <c r="E334" s="128" t="s">
        <v>3065</v>
      </c>
      <c r="F334" s="128" t="s">
        <v>3065</v>
      </c>
      <c r="G334" s="128" t="s">
        <v>3065</v>
      </c>
      <c r="H334" s="72">
        <v>17.923412021000004</v>
      </c>
      <c r="I334" s="73">
        <f t="shared" si="5"/>
        <v>4.70587550240974E-4</v>
      </c>
      <c r="J334" s="73">
        <f>H334/'סכום נכסי הקרן'!$C$41</f>
        <v>5.7605745207922166E-6</v>
      </c>
    </row>
    <row r="335" spans="1:10">
      <c r="A335" s="75" t="s">
        <v>2585</v>
      </c>
      <c r="B335" s="54" t="s">
        <v>2394</v>
      </c>
      <c r="C335" s="76" t="s">
        <v>1778</v>
      </c>
      <c r="D335" s="76" t="s">
        <v>132</v>
      </c>
      <c r="E335" s="85">
        <v>45280</v>
      </c>
      <c r="F335" s="78">
        <v>549101.6</v>
      </c>
      <c r="G335" s="86">
        <v>0.80555399999999999</v>
      </c>
      <c r="H335" s="78">
        <v>4.4233099030000007</v>
      </c>
      <c r="I335" s="79">
        <f t="shared" si="5"/>
        <v>1.1613606654640047E-4</v>
      </c>
      <c r="J335" s="79">
        <f>H335/'סכום נכסי הקרן'!$C$41</f>
        <v>1.4216493095697992E-6</v>
      </c>
    </row>
    <row r="336" spans="1:10">
      <c r="A336" s="75" t="s">
        <v>2586</v>
      </c>
      <c r="B336" s="54" t="s">
        <v>2587</v>
      </c>
      <c r="C336" s="76" t="s">
        <v>1778</v>
      </c>
      <c r="D336" s="76" t="s">
        <v>132</v>
      </c>
      <c r="E336" s="85">
        <v>45280</v>
      </c>
      <c r="F336" s="78">
        <v>1098203.2</v>
      </c>
      <c r="G336" s="86">
        <v>0.78289699999999995</v>
      </c>
      <c r="H336" s="78">
        <v>8.5977999070000006</v>
      </c>
      <c r="I336" s="79">
        <f t="shared" si="5"/>
        <v>2.2573925048180999E-4</v>
      </c>
      <c r="J336" s="79">
        <f>H336/'סכום נכסי הקרן'!$C$41</f>
        <v>2.7633280438514715E-6</v>
      </c>
    </row>
    <row r="337" spans="1:10">
      <c r="A337" s="75" t="s">
        <v>2588</v>
      </c>
      <c r="B337" s="54" t="s">
        <v>2589</v>
      </c>
      <c r="C337" s="76" t="s">
        <v>1778</v>
      </c>
      <c r="D337" s="76" t="s">
        <v>132</v>
      </c>
      <c r="E337" s="85">
        <v>45279</v>
      </c>
      <c r="F337" s="78">
        <v>1098203.2</v>
      </c>
      <c r="G337" s="86">
        <v>0.44639299999999998</v>
      </c>
      <c r="H337" s="78">
        <v>4.9023022110000003</v>
      </c>
      <c r="I337" s="79">
        <f t="shared" si="5"/>
        <v>1.2871223321276346E-4</v>
      </c>
      <c r="J337" s="79">
        <f>H337/'סכום נכסי הקרן'!$C$41</f>
        <v>1.5755971673709449E-6</v>
      </c>
    </row>
    <row r="338" spans="1:10">
      <c r="A338" s="130" t="s">
        <v>3065</v>
      </c>
      <c r="B338" s="129" t="s">
        <v>3065</v>
      </c>
      <c r="C338" s="129" t="s">
        <v>3065</v>
      </c>
      <c r="D338" s="129" t="s">
        <v>3065</v>
      </c>
      <c r="E338" s="129" t="s">
        <v>3065</v>
      </c>
      <c r="F338" s="129" t="s">
        <v>3065</v>
      </c>
      <c r="G338" s="129" t="s">
        <v>3065</v>
      </c>
      <c r="H338" s="129" t="s">
        <v>3065</v>
      </c>
      <c r="I338" s="129" t="s">
        <v>3065</v>
      </c>
      <c r="J338" s="129" t="s">
        <v>3065</v>
      </c>
    </row>
    <row r="339" spans="1:10">
      <c r="A339" s="69" t="s">
        <v>189</v>
      </c>
      <c r="B339" s="128" t="s">
        <v>3065</v>
      </c>
      <c r="C339" s="128" t="s">
        <v>3065</v>
      </c>
      <c r="D339" s="128" t="s">
        <v>3065</v>
      </c>
      <c r="E339" s="128" t="s">
        <v>3065</v>
      </c>
      <c r="F339" s="128" t="s">
        <v>3065</v>
      </c>
      <c r="G339" s="128" t="s">
        <v>3065</v>
      </c>
      <c r="H339" s="72">
        <v>13428.288704778</v>
      </c>
      <c r="I339" s="73">
        <f t="shared" si="5"/>
        <v>0.35256598900399844</v>
      </c>
      <c r="J339" s="73">
        <f>H339/'סכום נכסי הקרן'!$C$41</f>
        <v>4.3158444206914011E-3</v>
      </c>
    </row>
    <row r="340" spans="1:10">
      <c r="A340" s="74" t="s">
        <v>178</v>
      </c>
      <c r="B340" s="128" t="s">
        <v>3065</v>
      </c>
      <c r="C340" s="128" t="s">
        <v>3065</v>
      </c>
      <c r="D340" s="128" t="s">
        <v>3065</v>
      </c>
      <c r="E340" s="128" t="s">
        <v>3065</v>
      </c>
      <c r="F340" s="128" t="s">
        <v>3065</v>
      </c>
      <c r="G340" s="128" t="s">
        <v>3065</v>
      </c>
      <c r="H340" s="72">
        <v>12383.085613529</v>
      </c>
      <c r="I340" s="73">
        <f t="shared" si="5"/>
        <v>0.32512369388525253</v>
      </c>
      <c r="J340" s="73">
        <f>H340/'סכום נכסי הקרן'!$C$41</f>
        <v>3.9799167363058739E-3</v>
      </c>
    </row>
    <row r="341" spans="1:10">
      <c r="A341" s="75" t="s">
        <v>2590</v>
      </c>
      <c r="B341" s="54" t="s">
        <v>2591</v>
      </c>
      <c r="C341" s="76" t="s">
        <v>1778</v>
      </c>
      <c r="D341" s="76" t="s">
        <v>131</v>
      </c>
      <c r="E341" s="85">
        <v>44972</v>
      </c>
      <c r="F341" s="78">
        <v>34316335.007436</v>
      </c>
      <c r="G341" s="86">
        <v>6.601216</v>
      </c>
      <c r="H341" s="78">
        <v>2265.2953191890001</v>
      </c>
      <c r="I341" s="79">
        <f t="shared" si="5"/>
        <v>5.9476386169134116E-2</v>
      </c>
      <c r="J341" s="79">
        <f>H341/'סכום נכסי הקרן'!$C$41</f>
        <v>7.2806463872507451E-4</v>
      </c>
    </row>
    <row r="342" spans="1:10">
      <c r="A342" s="75" t="s">
        <v>2592</v>
      </c>
      <c r="B342" s="54" t="s">
        <v>2593</v>
      </c>
      <c r="C342" s="76" t="s">
        <v>1778</v>
      </c>
      <c r="D342" s="76" t="s">
        <v>140</v>
      </c>
      <c r="E342" s="85">
        <v>44972</v>
      </c>
      <c r="F342" s="78">
        <v>17094302.991339002</v>
      </c>
      <c r="G342" s="86">
        <v>21.096354000000002</v>
      </c>
      <c r="H342" s="78">
        <v>3606.2746776060003</v>
      </c>
      <c r="I342" s="79">
        <f t="shared" si="5"/>
        <v>9.4684425266924208E-2</v>
      </c>
      <c r="J342" s="79">
        <f>H342/'סכום נכסי הקרן'!$C$41</f>
        <v>1.1590546486603744E-3</v>
      </c>
    </row>
    <row r="343" spans="1:10">
      <c r="A343" s="75" t="s">
        <v>2594</v>
      </c>
      <c r="B343" s="54" t="s">
        <v>2595</v>
      </c>
      <c r="C343" s="76" t="s">
        <v>1778</v>
      </c>
      <c r="D343" s="76" t="s">
        <v>131</v>
      </c>
      <c r="E343" s="85">
        <v>45068</v>
      </c>
      <c r="F343" s="78">
        <v>3453739.3008209998</v>
      </c>
      <c r="G343" s="86">
        <v>14.887363000000001</v>
      </c>
      <c r="H343" s="78">
        <v>514.17070139300006</v>
      </c>
      <c r="I343" s="79">
        <f t="shared" si="5"/>
        <v>1.3499791808095444E-2</v>
      </c>
      <c r="J343" s="79">
        <f>H343/'סכום נכסי הקרן'!$C$41</f>
        <v>1.6525417360891112E-4</v>
      </c>
    </row>
    <row r="344" spans="1:10">
      <c r="A344" s="75" t="s">
        <v>2590</v>
      </c>
      <c r="B344" s="54" t="s">
        <v>2596</v>
      </c>
      <c r="C344" s="76" t="s">
        <v>1778</v>
      </c>
      <c r="D344" s="76" t="s">
        <v>131</v>
      </c>
      <c r="E344" s="85">
        <v>45069</v>
      </c>
      <c r="F344" s="78">
        <v>27237710.405044004</v>
      </c>
      <c r="G344" s="86">
        <v>12.757655</v>
      </c>
      <c r="H344" s="78">
        <v>3474.8930424700002</v>
      </c>
      <c r="I344" s="79">
        <f t="shared" si="5"/>
        <v>9.1234939100291179E-2</v>
      </c>
      <c r="J344" s="79">
        <f>H344/'סכום נכסי הקרן'!$C$41</f>
        <v>1.1168286651825792E-3</v>
      </c>
    </row>
    <row r="345" spans="1:10">
      <c r="A345" s="75" t="s">
        <v>2592</v>
      </c>
      <c r="B345" s="54" t="s">
        <v>2597</v>
      </c>
      <c r="C345" s="76" t="s">
        <v>1778</v>
      </c>
      <c r="D345" s="76" t="s">
        <v>140</v>
      </c>
      <c r="E345" s="85">
        <v>45082</v>
      </c>
      <c r="F345" s="78">
        <v>8920679.3943220004</v>
      </c>
      <c r="G345" s="86">
        <v>7.888477</v>
      </c>
      <c r="H345" s="78">
        <v>703.70576690200005</v>
      </c>
      <c r="I345" s="79">
        <f t="shared" si="5"/>
        <v>1.8476123438375427E-2</v>
      </c>
      <c r="J345" s="79">
        <f>H345/'סכום נכסי הקרן'!$C$41</f>
        <v>2.2617063682967416E-4</v>
      </c>
    </row>
    <row r="346" spans="1:10">
      <c r="A346" s="75" t="s">
        <v>2590</v>
      </c>
      <c r="B346" s="54" t="s">
        <v>2598</v>
      </c>
      <c r="C346" s="76" t="s">
        <v>1778</v>
      </c>
      <c r="D346" s="76" t="s">
        <v>131</v>
      </c>
      <c r="E346" s="85">
        <v>45153</v>
      </c>
      <c r="F346" s="78">
        <v>36524951.704919003</v>
      </c>
      <c r="G346" s="86">
        <v>5.9078999999999997</v>
      </c>
      <c r="H346" s="78">
        <v>2157.8574673930002</v>
      </c>
      <c r="I346" s="79">
        <f t="shared" si="5"/>
        <v>5.6655555212361208E-2</v>
      </c>
      <c r="J346" s="79">
        <f>H346/'סכום נכסי הקרן'!$C$41</f>
        <v>6.9353417371653995E-4</v>
      </c>
    </row>
    <row r="347" spans="1:10">
      <c r="A347" s="75" t="s">
        <v>2599</v>
      </c>
      <c r="B347" s="54" t="s">
        <v>2600</v>
      </c>
      <c r="C347" s="76" t="s">
        <v>1778</v>
      </c>
      <c r="D347" s="76" t="s">
        <v>131</v>
      </c>
      <c r="E347" s="85">
        <v>45126</v>
      </c>
      <c r="F347" s="78">
        <v>4654239.1949469997</v>
      </c>
      <c r="G347" s="86">
        <v>-7.2860750000000003</v>
      </c>
      <c r="H347" s="78">
        <v>-339.11136142399994</v>
      </c>
      <c r="I347" s="79">
        <f t="shared" si="5"/>
        <v>-8.9035271099290447E-3</v>
      </c>
      <c r="J347" s="79">
        <f>H347/'סכום נכסי הקרן'!$C$41</f>
        <v>-1.089902004172788E-4</v>
      </c>
    </row>
    <row r="348" spans="1:10">
      <c r="A348" s="130" t="s">
        <v>3065</v>
      </c>
      <c r="B348" s="129" t="s">
        <v>3065</v>
      </c>
      <c r="C348" s="129" t="s">
        <v>3065</v>
      </c>
      <c r="D348" s="129" t="s">
        <v>3065</v>
      </c>
      <c r="E348" s="129" t="s">
        <v>3065</v>
      </c>
      <c r="F348" s="129" t="s">
        <v>3065</v>
      </c>
      <c r="G348" s="129" t="s">
        <v>3065</v>
      </c>
      <c r="H348" s="129" t="s">
        <v>3065</v>
      </c>
      <c r="I348" s="129" t="s">
        <v>3065</v>
      </c>
      <c r="J348" s="129" t="s">
        <v>3065</v>
      </c>
    </row>
    <row r="349" spans="1:10">
      <c r="A349" s="99" t="s">
        <v>179</v>
      </c>
      <c r="B349" s="145" t="s">
        <v>3065</v>
      </c>
      <c r="C349" s="145" t="s">
        <v>3065</v>
      </c>
      <c r="D349" s="145" t="s">
        <v>3065</v>
      </c>
      <c r="E349" s="145" t="s">
        <v>3065</v>
      </c>
      <c r="F349" s="145" t="s">
        <v>3065</v>
      </c>
      <c r="G349" s="145" t="s">
        <v>3065</v>
      </c>
      <c r="H349" s="92">
        <v>1045.203091249</v>
      </c>
      <c r="I349" s="93">
        <f t="shared" si="5"/>
        <v>2.7442295118745904E-2</v>
      </c>
      <c r="J349" s="93">
        <f>H349/'סכום נכסי הקרן'!$C$41</f>
        <v>3.3592768438552706E-4</v>
      </c>
    </row>
    <row r="350" spans="1:10">
      <c r="A350" s="75" t="s">
        <v>2601</v>
      </c>
      <c r="B350" s="110">
        <v>10001064</v>
      </c>
      <c r="C350" s="76" t="s">
        <v>1778</v>
      </c>
      <c r="D350" s="76" t="s">
        <v>131</v>
      </c>
      <c r="E350" s="85">
        <v>45195</v>
      </c>
      <c r="F350" s="78">
        <v>10957025.277246</v>
      </c>
      <c r="G350" s="86">
        <v>6.3506020000000003</v>
      </c>
      <c r="H350" s="78">
        <v>695.837106758</v>
      </c>
      <c r="I350" s="79">
        <f t="shared" si="5"/>
        <v>1.8269528092773525E-2</v>
      </c>
      <c r="J350" s="79">
        <f>H350/'סכום נכסי הקרן'!$C$41</f>
        <v>2.2364165389466206E-4</v>
      </c>
    </row>
    <row r="351" spans="1:10">
      <c r="A351" s="75" t="s">
        <v>2601</v>
      </c>
      <c r="B351" s="54" t="s">
        <v>2602</v>
      </c>
      <c r="C351" s="76" t="s">
        <v>1778</v>
      </c>
      <c r="D351" s="76" t="s">
        <v>131</v>
      </c>
      <c r="E351" s="85">
        <v>45252</v>
      </c>
      <c r="F351" s="78">
        <v>7331269.6130330004</v>
      </c>
      <c r="G351" s="86">
        <v>4.7654230000000002</v>
      </c>
      <c r="H351" s="78">
        <v>349.36598449100001</v>
      </c>
      <c r="I351" s="79">
        <f t="shared" si="5"/>
        <v>9.1727670259723788E-3</v>
      </c>
      <c r="J351" s="79">
        <f>H351/'סכום נכסי הקרן'!$C$41</f>
        <v>1.1228603049086503E-4</v>
      </c>
    </row>
    <row r="352" spans="1:10">
      <c r="A352" s="132" t="s">
        <v>3065</v>
      </c>
      <c r="B352" s="133" t="s">
        <v>3065</v>
      </c>
      <c r="C352" s="133" t="s">
        <v>3065</v>
      </c>
      <c r="D352" s="133" t="s">
        <v>3065</v>
      </c>
      <c r="E352" s="133" t="s">
        <v>3065</v>
      </c>
      <c r="F352" s="133" t="s">
        <v>3065</v>
      </c>
      <c r="G352" s="133" t="s">
        <v>3065</v>
      </c>
      <c r="H352" s="133" t="s">
        <v>3065</v>
      </c>
      <c r="I352" s="133" t="s">
        <v>3065</v>
      </c>
      <c r="J352" s="133" t="s">
        <v>3065</v>
      </c>
    </row>
    <row r="353" spans="1:10">
      <c r="A353" s="132" t="s">
        <v>3065</v>
      </c>
      <c r="B353" s="133" t="s">
        <v>3065</v>
      </c>
      <c r="C353" s="133" t="s">
        <v>3065</v>
      </c>
      <c r="D353" s="133" t="s">
        <v>3065</v>
      </c>
      <c r="E353" s="133" t="s">
        <v>3065</v>
      </c>
      <c r="F353" s="133" t="s">
        <v>3065</v>
      </c>
      <c r="G353" s="133" t="s">
        <v>3065</v>
      </c>
      <c r="H353" s="133" t="s">
        <v>3065</v>
      </c>
      <c r="I353" s="133" t="s">
        <v>3065</v>
      </c>
      <c r="J353" s="133" t="s">
        <v>3065</v>
      </c>
    </row>
    <row r="354" spans="1:10">
      <c r="A354" s="132" t="s">
        <v>3065</v>
      </c>
      <c r="B354" s="133" t="s">
        <v>3065</v>
      </c>
      <c r="C354" s="133" t="s">
        <v>3065</v>
      </c>
      <c r="D354" s="133" t="s">
        <v>3065</v>
      </c>
      <c r="E354" s="133" t="s">
        <v>3065</v>
      </c>
      <c r="F354" s="133" t="s">
        <v>3065</v>
      </c>
      <c r="G354" s="133" t="s">
        <v>3065</v>
      </c>
      <c r="H354" s="133" t="s">
        <v>3065</v>
      </c>
      <c r="I354" s="133" t="s">
        <v>3065</v>
      </c>
      <c r="J354" s="133" t="s">
        <v>3065</v>
      </c>
    </row>
    <row r="355" spans="1:10">
      <c r="A355" s="90" t="s">
        <v>208</v>
      </c>
      <c r="B355" s="133" t="s">
        <v>3065</v>
      </c>
      <c r="C355" s="133" t="s">
        <v>3065</v>
      </c>
      <c r="D355" s="133" t="s">
        <v>3065</v>
      </c>
      <c r="E355" s="133" t="s">
        <v>3065</v>
      </c>
      <c r="F355" s="133" t="s">
        <v>3065</v>
      </c>
      <c r="G355" s="133" t="s">
        <v>3065</v>
      </c>
      <c r="H355" s="133" t="s">
        <v>3065</v>
      </c>
      <c r="I355" s="133" t="s">
        <v>3065</v>
      </c>
      <c r="J355" s="133" t="s">
        <v>3065</v>
      </c>
    </row>
    <row r="356" spans="1:10">
      <c r="A356" s="90" t="s">
        <v>112</v>
      </c>
      <c r="B356" s="133" t="s">
        <v>3065</v>
      </c>
      <c r="C356" s="133" t="s">
        <v>3065</v>
      </c>
      <c r="D356" s="133" t="s">
        <v>3065</v>
      </c>
      <c r="E356" s="133" t="s">
        <v>3065</v>
      </c>
      <c r="F356" s="133" t="s">
        <v>3065</v>
      </c>
      <c r="G356" s="133" t="s">
        <v>3065</v>
      </c>
      <c r="H356" s="133" t="s">
        <v>3065</v>
      </c>
      <c r="I356" s="133" t="s">
        <v>3065</v>
      </c>
      <c r="J356" s="133" t="s">
        <v>3065</v>
      </c>
    </row>
    <row r="357" spans="1:10">
      <c r="A357" s="90" t="s">
        <v>191</v>
      </c>
      <c r="B357" s="133" t="s">
        <v>3065</v>
      </c>
      <c r="C357" s="133" t="s">
        <v>3065</v>
      </c>
      <c r="D357" s="133" t="s">
        <v>3065</v>
      </c>
      <c r="E357" s="133" t="s">
        <v>3065</v>
      </c>
      <c r="F357" s="133" t="s">
        <v>3065</v>
      </c>
      <c r="G357" s="133" t="s">
        <v>3065</v>
      </c>
      <c r="H357" s="133" t="s">
        <v>3065</v>
      </c>
      <c r="I357" s="133" t="s">
        <v>3065</v>
      </c>
      <c r="J357" s="133" t="s">
        <v>3065</v>
      </c>
    </row>
    <row r="358" spans="1:10">
      <c r="A358" s="90" t="s">
        <v>199</v>
      </c>
      <c r="B358" s="133" t="s">
        <v>3065</v>
      </c>
      <c r="C358" s="133" t="s">
        <v>3065</v>
      </c>
      <c r="D358" s="133" t="s">
        <v>3065</v>
      </c>
      <c r="E358" s="133" t="s">
        <v>3065</v>
      </c>
      <c r="F358" s="133" t="s">
        <v>3065</v>
      </c>
      <c r="G358" s="133" t="s">
        <v>3065</v>
      </c>
      <c r="H358" s="133" t="s">
        <v>3065</v>
      </c>
      <c r="I358" s="133" t="s">
        <v>3065</v>
      </c>
      <c r="J358" s="133" t="s">
        <v>3065</v>
      </c>
    </row>
    <row r="359" spans="1:10" hidden="1">
      <c r="B359" s="1"/>
      <c r="C359" s="1"/>
    </row>
    <row r="360" spans="1:10" hidden="1">
      <c r="B360" s="1"/>
      <c r="C360" s="1"/>
    </row>
    <row r="361" spans="1:10" hidden="1">
      <c r="B361" s="1"/>
      <c r="C361" s="1"/>
    </row>
    <row r="362" spans="1:10" hidden="1">
      <c r="B362" s="1"/>
      <c r="C362" s="1"/>
    </row>
    <row r="363" spans="1:10" hidden="1">
      <c r="B363" s="1"/>
      <c r="C363" s="1"/>
    </row>
    <row r="364" spans="1:10" hidden="1">
      <c r="B364" s="1"/>
      <c r="C364" s="1"/>
    </row>
    <row r="365" spans="1:10" hidden="1">
      <c r="B365" s="1"/>
      <c r="C365" s="1"/>
    </row>
    <row r="366" spans="1:10" hidden="1">
      <c r="B366" s="1"/>
      <c r="C366" s="1"/>
    </row>
    <row r="367" spans="1:10" hidden="1">
      <c r="B367" s="1"/>
      <c r="C367" s="1"/>
    </row>
    <row r="368" spans="1:10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A1:A1048576 B5:B1048576 C1:AY1048576 BA1:XFD1048576 AZ1:AZ9999 AZ10001:AZ1048576" xr:uid="{00000000-0002-0000-13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22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42578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6">
      <c r="A1" s="36" t="s">
        <v>145</v>
      </c>
      <c r="B1" s="36" t="s" vm="1">
        <v>216</v>
      </c>
    </row>
    <row r="2" spans="1:16">
      <c r="A2" s="36" t="s">
        <v>144</v>
      </c>
      <c r="B2" s="36" t="s">
        <v>2867</v>
      </c>
    </row>
    <row r="3" spans="1:16">
      <c r="A3" s="36" t="s">
        <v>146</v>
      </c>
      <c r="B3" s="36" t="s">
        <v>2868</v>
      </c>
    </row>
    <row r="4" spans="1:16">
      <c r="A4" s="36" t="s">
        <v>147</v>
      </c>
      <c r="B4" s="36" t="s">
        <v>2869</v>
      </c>
    </row>
    <row r="5" spans="1:16" ht="18.75">
      <c r="A5" s="155" t="s">
        <v>102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7"/>
    </row>
    <row r="6" spans="1:16" s="3" customFormat="1">
      <c r="A6" s="37" t="s">
        <v>116</v>
      </c>
      <c r="B6" s="38" t="s">
        <v>46</v>
      </c>
      <c r="C6" s="38" t="s">
        <v>53</v>
      </c>
      <c r="D6" s="38" t="s">
        <v>14</v>
      </c>
      <c r="E6" s="38" t="s">
        <v>69</v>
      </c>
      <c r="F6" s="38" t="s">
        <v>104</v>
      </c>
      <c r="G6" s="38" t="s">
        <v>17</v>
      </c>
      <c r="H6" s="38" t="s">
        <v>103</v>
      </c>
      <c r="I6" s="38" t="s">
        <v>16</v>
      </c>
      <c r="J6" s="38" t="s">
        <v>18</v>
      </c>
      <c r="K6" s="38" t="s">
        <v>193</v>
      </c>
      <c r="L6" s="38" t="s">
        <v>192</v>
      </c>
      <c r="M6" s="38" t="s">
        <v>111</v>
      </c>
      <c r="N6" s="38" t="s">
        <v>61</v>
      </c>
      <c r="O6" s="38" t="s">
        <v>148</v>
      </c>
      <c r="P6" s="40" t="s">
        <v>150</v>
      </c>
    </row>
    <row r="7" spans="1:16" s="3" customFormat="1">
      <c r="A7" s="124" t="s">
        <v>3065</v>
      </c>
      <c r="B7" s="125" t="s">
        <v>3065</v>
      </c>
      <c r="C7" s="125" t="s">
        <v>3065</v>
      </c>
      <c r="D7" s="125" t="s">
        <v>3065</v>
      </c>
      <c r="E7" s="125" t="s">
        <v>3065</v>
      </c>
      <c r="F7" s="12" t="s">
        <v>21</v>
      </c>
      <c r="G7" s="12" t="s">
        <v>20</v>
      </c>
      <c r="H7" s="125" t="s">
        <v>3065</v>
      </c>
      <c r="I7" s="12" t="s">
        <v>19</v>
      </c>
      <c r="J7" s="12" t="s">
        <v>19</v>
      </c>
      <c r="K7" s="12" t="s">
        <v>200</v>
      </c>
      <c r="L7" s="125" t="s">
        <v>3065</v>
      </c>
      <c r="M7" s="12" t="s">
        <v>196</v>
      </c>
      <c r="N7" s="12" t="s">
        <v>19</v>
      </c>
      <c r="O7" s="26" t="s">
        <v>19</v>
      </c>
      <c r="P7" s="13" t="s">
        <v>19</v>
      </c>
    </row>
    <row r="8" spans="1:16" s="4" customFormat="1" ht="20.25">
      <c r="A8" s="126" t="s">
        <v>3065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113</v>
      </c>
    </row>
    <row r="9" spans="1:16" s="4" customFormat="1" ht="20.25">
      <c r="A9" s="95" t="s">
        <v>2870</v>
      </c>
      <c r="B9" s="129" t="s">
        <v>3065</v>
      </c>
      <c r="C9" s="129" t="s">
        <v>3065</v>
      </c>
      <c r="D9" s="129" t="s">
        <v>3065</v>
      </c>
      <c r="E9" s="129" t="s">
        <v>3065</v>
      </c>
      <c r="F9" s="129" t="s">
        <v>3065</v>
      </c>
      <c r="G9" s="129" t="s">
        <v>3065</v>
      </c>
      <c r="H9" s="129" t="s">
        <v>3065</v>
      </c>
      <c r="I9" s="129" t="s">
        <v>3065</v>
      </c>
      <c r="J9" s="129" t="s">
        <v>3065</v>
      </c>
      <c r="K9" s="129" t="s">
        <v>3065</v>
      </c>
      <c r="L9" s="129" t="s">
        <v>3065</v>
      </c>
      <c r="M9" s="96">
        <v>0</v>
      </c>
      <c r="N9" s="129" t="s">
        <v>3065</v>
      </c>
      <c r="O9" s="56">
        <v>0</v>
      </c>
      <c r="P9" s="56">
        <v>0</v>
      </c>
    </row>
    <row r="10" spans="1:16">
      <c r="A10" s="90" t="s">
        <v>208</v>
      </c>
      <c r="B10" s="129" t="s">
        <v>3065</v>
      </c>
      <c r="C10" s="129" t="s">
        <v>3065</v>
      </c>
      <c r="D10" s="129" t="s">
        <v>3065</v>
      </c>
      <c r="E10" s="129" t="s">
        <v>3065</v>
      </c>
      <c r="F10" s="129" t="s">
        <v>3065</v>
      </c>
      <c r="G10" s="129" t="s">
        <v>3065</v>
      </c>
      <c r="H10" s="129" t="s">
        <v>3065</v>
      </c>
      <c r="I10" s="129" t="s">
        <v>3065</v>
      </c>
      <c r="J10" s="129" t="s">
        <v>3065</v>
      </c>
      <c r="K10" s="129" t="s">
        <v>3065</v>
      </c>
      <c r="L10" s="129" t="s">
        <v>3065</v>
      </c>
      <c r="M10" s="129" t="s">
        <v>3065</v>
      </c>
      <c r="N10" s="129" t="s">
        <v>3065</v>
      </c>
      <c r="O10" s="129" t="s">
        <v>3065</v>
      </c>
      <c r="P10" s="129" t="s">
        <v>3065</v>
      </c>
    </row>
    <row r="11" spans="1:16">
      <c r="A11" s="90" t="s">
        <v>112</v>
      </c>
      <c r="B11" s="129" t="s">
        <v>3065</v>
      </c>
      <c r="C11" s="129" t="s">
        <v>3065</v>
      </c>
      <c r="D11" s="129" t="s">
        <v>3065</v>
      </c>
      <c r="E11" s="129" t="s">
        <v>3065</v>
      </c>
      <c r="F11" s="129" t="s">
        <v>3065</v>
      </c>
      <c r="G11" s="129" t="s">
        <v>3065</v>
      </c>
      <c r="H11" s="129" t="s">
        <v>3065</v>
      </c>
      <c r="I11" s="129" t="s">
        <v>3065</v>
      </c>
      <c r="J11" s="129" t="s">
        <v>3065</v>
      </c>
      <c r="K11" s="129" t="s">
        <v>3065</v>
      </c>
      <c r="L11" s="129" t="s">
        <v>3065</v>
      </c>
      <c r="M11" s="129" t="s">
        <v>3065</v>
      </c>
      <c r="N11" s="129" t="s">
        <v>3065</v>
      </c>
      <c r="O11" s="129" t="s">
        <v>3065</v>
      </c>
      <c r="P11" s="129" t="s">
        <v>3065</v>
      </c>
    </row>
    <row r="12" spans="1:16">
      <c r="A12" s="90" t="s">
        <v>191</v>
      </c>
      <c r="B12" s="129" t="s">
        <v>3065</v>
      </c>
      <c r="C12" s="129" t="s">
        <v>3065</v>
      </c>
      <c r="D12" s="129" t="s">
        <v>3065</v>
      </c>
      <c r="E12" s="129" t="s">
        <v>3065</v>
      </c>
      <c r="F12" s="129" t="s">
        <v>3065</v>
      </c>
      <c r="G12" s="129" t="s">
        <v>3065</v>
      </c>
      <c r="H12" s="129" t="s">
        <v>3065</v>
      </c>
      <c r="I12" s="129" t="s">
        <v>3065</v>
      </c>
      <c r="J12" s="129" t="s">
        <v>3065</v>
      </c>
      <c r="K12" s="129" t="s">
        <v>3065</v>
      </c>
      <c r="L12" s="129" t="s">
        <v>3065</v>
      </c>
      <c r="M12" s="129" t="s">
        <v>3065</v>
      </c>
      <c r="N12" s="129" t="s">
        <v>3065</v>
      </c>
      <c r="O12" s="129" t="s">
        <v>3065</v>
      </c>
      <c r="P12" s="129" t="s">
        <v>3065</v>
      </c>
    </row>
    <row r="13" spans="1:16">
      <c r="A13" s="90" t="s">
        <v>199</v>
      </c>
      <c r="B13" s="129" t="s">
        <v>3065</v>
      </c>
      <c r="C13" s="129" t="s">
        <v>3065</v>
      </c>
      <c r="D13" s="129" t="s">
        <v>3065</v>
      </c>
      <c r="E13" s="129" t="s">
        <v>3065</v>
      </c>
      <c r="F13" s="129" t="s">
        <v>3065</v>
      </c>
      <c r="G13" s="129" t="s">
        <v>3065</v>
      </c>
      <c r="H13" s="129" t="s">
        <v>3065</v>
      </c>
      <c r="I13" s="129" t="s">
        <v>3065</v>
      </c>
      <c r="J13" s="129" t="s">
        <v>3065</v>
      </c>
      <c r="K13" s="129" t="s">
        <v>3065</v>
      </c>
      <c r="L13" s="129" t="s">
        <v>3065</v>
      </c>
      <c r="M13" s="129" t="s">
        <v>3065</v>
      </c>
      <c r="N13" s="129" t="s">
        <v>3065</v>
      </c>
      <c r="O13" s="129" t="s">
        <v>3065</v>
      </c>
      <c r="P13" s="129" t="s">
        <v>3065</v>
      </c>
    </row>
    <row r="14" spans="1:16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9" spans="1:16" hidden="1">
      <c r="C109" s="1"/>
    </row>
    <row r="110" spans="1:16" hidden="1">
      <c r="C110" s="1"/>
    </row>
    <row r="111" spans="1:16" hidden="1">
      <c r="C111" s="1"/>
    </row>
    <row r="112" spans="1:16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3" hidden="1">
      <c r="C513" s="1"/>
    </row>
    <row r="514" spans="3:3" hidden="1">
      <c r="C514" s="1"/>
    </row>
    <row r="515" spans="3:3" hidden="1">
      <c r="C515" s="1"/>
    </row>
    <row r="516" spans="3:3" hidden="1">
      <c r="C516" s="1"/>
    </row>
    <row r="517" spans="3:3" hidden="1">
      <c r="C517" s="1"/>
    </row>
    <row r="518" spans="3:3" hidden="1">
      <c r="C518" s="1"/>
    </row>
    <row r="519" spans="3:3" hidden="1">
      <c r="C519" s="1"/>
    </row>
    <row r="520" spans="3:3" hidden="1">
      <c r="C520" s="1"/>
    </row>
    <row r="521" spans="3:3" hidden="1">
      <c r="C521" s="1"/>
    </row>
    <row r="522" spans="3:3" hidden="1">
      <c r="C522" s="1"/>
    </row>
    <row r="523" spans="3:3" hidden="1">
      <c r="C523" s="1"/>
    </row>
    <row r="524" spans="3:3" hidden="1">
      <c r="C524" s="1"/>
    </row>
    <row r="525" spans="3:3" hidden="1">
      <c r="C525" s="1"/>
    </row>
    <row r="526" spans="3:3" hidden="1">
      <c r="C526" s="1"/>
    </row>
    <row r="527" spans="3:3" hidden="1">
      <c r="C527" s="1"/>
    </row>
    <row r="528" spans="3:3" hidden="1">
      <c r="C528" s="1"/>
    </row>
    <row r="529" spans="3:3" hidden="1">
      <c r="C529" s="1"/>
    </row>
    <row r="530" spans="3:3" hidden="1">
      <c r="C530" s="1"/>
    </row>
    <row r="531" spans="3:3" hidden="1">
      <c r="C531" s="1"/>
    </row>
    <row r="532" spans="3:3" hidden="1">
      <c r="C532" s="1"/>
    </row>
    <row r="533" spans="3:3" hidden="1">
      <c r="C533" s="1"/>
    </row>
    <row r="534" spans="3:3" hidden="1">
      <c r="C534" s="1"/>
    </row>
    <row r="535" spans="3:3" hidden="1">
      <c r="C535" s="1"/>
    </row>
    <row r="536" spans="3:3" hidden="1">
      <c r="C536" s="1"/>
    </row>
    <row r="537" spans="3:3" hidden="1">
      <c r="C537" s="1"/>
    </row>
    <row r="538" spans="3:3" hidden="1">
      <c r="C538" s="1"/>
    </row>
    <row r="539" spans="3:3" hidden="1">
      <c r="C539" s="1"/>
    </row>
    <row r="540" spans="3:3" hidden="1">
      <c r="C540" s="1"/>
    </row>
    <row r="541" spans="3:3" hidden="1">
      <c r="C541" s="1"/>
    </row>
    <row r="542" spans="3:3" hidden="1">
      <c r="C542" s="1"/>
    </row>
    <row r="543" spans="3:3" hidden="1">
      <c r="C543" s="1"/>
    </row>
    <row r="544" spans="3:3" hidden="1">
      <c r="C544" s="1"/>
    </row>
    <row r="545" spans="3:3" hidden="1">
      <c r="C545" s="1"/>
    </row>
    <row r="546" spans="3:3" hidden="1">
      <c r="C546" s="1"/>
    </row>
    <row r="547" spans="3:3" hidden="1">
      <c r="C547" s="1"/>
    </row>
    <row r="548" spans="3:3" hidden="1">
      <c r="C548" s="1"/>
    </row>
    <row r="549" spans="3:3" hidden="1">
      <c r="C549" s="1"/>
    </row>
    <row r="550" spans="3:3" hidden="1">
      <c r="C550" s="1"/>
    </row>
    <row r="551" spans="3:3" hidden="1">
      <c r="C551" s="1"/>
    </row>
    <row r="552" spans="3:3" hidden="1">
      <c r="C552" s="1"/>
    </row>
    <row r="553" spans="3:3" hidden="1">
      <c r="C553" s="1"/>
    </row>
    <row r="554" spans="3:3" hidden="1">
      <c r="C554" s="1"/>
    </row>
    <row r="555" spans="3:3" hidden="1">
      <c r="C555" s="1"/>
    </row>
    <row r="556" spans="3:3" hidden="1">
      <c r="C556" s="1"/>
    </row>
    <row r="557" spans="3:3" hidden="1">
      <c r="C557" s="1"/>
    </row>
    <row r="558" spans="3:3" hidden="1">
      <c r="C558" s="1"/>
    </row>
    <row r="559" spans="3:3" hidden="1">
      <c r="C559" s="1"/>
    </row>
    <row r="560" spans="3:3" hidden="1">
      <c r="C560" s="1"/>
    </row>
    <row r="561" spans="3:3" hidden="1">
      <c r="C561" s="1"/>
    </row>
    <row r="562" spans="3:3" hidden="1">
      <c r="C562" s="1"/>
    </row>
    <row r="563" spans="3:3" hidden="1">
      <c r="C563" s="1"/>
    </row>
    <row r="564" spans="3:3" hidden="1">
      <c r="C564" s="1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conditionalFormatting sqref="A10:A108">
    <cfRule type="cellIs" dxfId="5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1400-000000000000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46" style="2" bestFit="1" customWidth="1"/>
    <col min="2" max="2" width="22" style="2" bestFit="1" customWidth="1"/>
    <col min="3" max="3" width="13" style="2" customWidth="1"/>
    <col min="4" max="4" width="14.42578125" style="2" customWidth="1"/>
    <col min="5" max="5" width="7.85546875" style="1" customWidth="1"/>
    <col min="6" max="6" width="15.85546875" style="1" customWidth="1"/>
    <col min="7" max="7" width="11.42578125" style="1" customWidth="1"/>
    <col min="8" max="8" width="8.42578125" style="1" customWidth="1"/>
    <col min="9" max="9" width="44" style="1" bestFit="1" customWidth="1"/>
    <col min="10" max="10" width="12.28515625" style="1" bestFit="1" customWidth="1"/>
    <col min="11" max="11" width="20.85546875" style="1" customWidth="1"/>
    <col min="12" max="12" width="16.42578125" style="1" customWidth="1"/>
    <col min="13" max="13" width="14.5703125" style="1" customWidth="1"/>
    <col min="14" max="14" width="9.7109375" style="1" customWidth="1"/>
    <col min="15" max="15" width="11.28515625" style="1" bestFit="1" customWidth="1"/>
    <col min="16" max="16" width="28" style="1" customWidth="1"/>
    <col min="17" max="17" width="26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145</v>
      </c>
      <c r="B1" s="36" t="s" vm="1">
        <v>216</v>
      </c>
    </row>
    <row r="2" spans="1:17">
      <c r="A2" s="36" t="s">
        <v>144</v>
      </c>
      <c r="B2" s="36" t="s">
        <v>2867</v>
      </c>
    </row>
    <row r="3" spans="1:17">
      <c r="A3" s="36" t="s">
        <v>146</v>
      </c>
      <c r="B3" s="36" t="s">
        <v>2868</v>
      </c>
    </row>
    <row r="4" spans="1:17">
      <c r="A4" s="36" t="s">
        <v>147</v>
      </c>
      <c r="B4" s="36" t="s">
        <v>2869</v>
      </c>
    </row>
    <row r="5" spans="1:17" s="3" customFormat="1">
      <c r="A5" s="37" t="s">
        <v>116</v>
      </c>
      <c r="B5" s="38" t="s">
        <v>174</v>
      </c>
      <c r="C5" s="38" t="s">
        <v>46</v>
      </c>
      <c r="D5" s="38" t="s">
        <v>117</v>
      </c>
      <c r="E5" s="38" t="s">
        <v>14</v>
      </c>
      <c r="F5" s="38" t="s">
        <v>104</v>
      </c>
      <c r="G5" s="38" t="s">
        <v>69</v>
      </c>
      <c r="H5" s="38" t="s">
        <v>17</v>
      </c>
      <c r="I5" s="38" t="s">
        <v>215</v>
      </c>
      <c r="J5" s="38" t="s">
        <v>103</v>
      </c>
      <c r="K5" s="38" t="s">
        <v>34</v>
      </c>
      <c r="L5" s="38" t="s">
        <v>18</v>
      </c>
      <c r="M5" s="38" t="s">
        <v>193</v>
      </c>
      <c r="N5" s="38" t="s">
        <v>192</v>
      </c>
      <c r="O5" s="38" t="s">
        <v>111</v>
      </c>
      <c r="P5" s="38" t="s">
        <v>148</v>
      </c>
      <c r="Q5" s="40" t="s">
        <v>150</v>
      </c>
    </row>
    <row r="6" spans="1:17" s="3" customFormat="1">
      <c r="A6" s="124" t="s">
        <v>3065</v>
      </c>
      <c r="B6" s="148" t="s">
        <v>3065</v>
      </c>
      <c r="C6" s="125" t="s">
        <v>3065</v>
      </c>
      <c r="D6" s="125" t="s">
        <v>3065</v>
      </c>
      <c r="E6" s="125" t="s">
        <v>3065</v>
      </c>
      <c r="F6" s="12" t="s">
        <v>21</v>
      </c>
      <c r="G6" s="125" t="s">
        <v>3065</v>
      </c>
      <c r="H6" s="12" t="s">
        <v>20</v>
      </c>
      <c r="I6" s="125" t="s">
        <v>3065</v>
      </c>
      <c r="J6" s="125" t="s">
        <v>3065</v>
      </c>
      <c r="K6" s="12" t="s">
        <v>19</v>
      </c>
      <c r="L6" s="12" t="s">
        <v>19</v>
      </c>
      <c r="M6" s="12" t="s">
        <v>200</v>
      </c>
      <c r="N6" s="125" t="s">
        <v>3065</v>
      </c>
      <c r="O6" s="12" t="s">
        <v>196</v>
      </c>
      <c r="P6" s="12" t="s">
        <v>19</v>
      </c>
      <c r="Q6" s="13" t="s">
        <v>19</v>
      </c>
    </row>
    <row r="7" spans="1:17" s="4" customFormat="1" ht="20.25">
      <c r="A7" s="126" t="s">
        <v>3065</v>
      </c>
      <c r="B7" s="11" t="s">
        <v>0</v>
      </c>
      <c r="C7" s="11" t="s">
        <v>1</v>
      </c>
      <c r="D7" s="11" t="s">
        <v>2</v>
      </c>
      <c r="E7" s="11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113</v>
      </c>
      <c r="Q7" s="15" t="s">
        <v>114</v>
      </c>
    </row>
    <row r="8" spans="1:17" s="4" customFormat="1" ht="20.25">
      <c r="A8" s="65" t="s">
        <v>40</v>
      </c>
      <c r="B8" s="127" t="s">
        <v>3065</v>
      </c>
      <c r="C8" s="127" t="s">
        <v>3065</v>
      </c>
      <c r="D8" s="127" t="s">
        <v>3065</v>
      </c>
      <c r="E8" s="127" t="s">
        <v>3065</v>
      </c>
      <c r="F8" s="127" t="s">
        <v>3065</v>
      </c>
      <c r="G8" s="127" t="s">
        <v>3065</v>
      </c>
      <c r="H8" s="67">
        <v>4.4273427470341087</v>
      </c>
      <c r="I8" s="127" t="s">
        <v>3065</v>
      </c>
      <c r="J8" s="127" t="s">
        <v>3065</v>
      </c>
      <c r="K8" s="127" t="s">
        <v>3065</v>
      </c>
      <c r="L8" s="66">
        <v>9.1986751393415001E-2</v>
      </c>
      <c r="M8" s="127" t="s">
        <v>3065</v>
      </c>
      <c r="N8" s="127" t="s">
        <v>3065</v>
      </c>
      <c r="O8" s="67">
        <f>O9+O283</f>
        <v>304755.35732887604</v>
      </c>
      <c r="P8" s="68">
        <f>IFERROR(O8/$O$8,0)</f>
        <v>1</v>
      </c>
      <c r="Q8" s="68">
        <f>O8/'סכום נכסי הקרן'!$C$41</f>
        <v>9.7948200066300894E-2</v>
      </c>
    </row>
    <row r="9" spans="1:17">
      <c r="A9" s="69" t="s">
        <v>38</v>
      </c>
      <c r="B9" s="128" t="s">
        <v>3065</v>
      </c>
      <c r="C9" s="128" t="s">
        <v>3065</v>
      </c>
      <c r="D9" s="128" t="s">
        <v>3065</v>
      </c>
      <c r="E9" s="128" t="s">
        <v>3065</v>
      </c>
      <c r="F9" s="128" t="s">
        <v>3065</v>
      </c>
      <c r="G9" s="128" t="s">
        <v>3065</v>
      </c>
      <c r="H9" s="72">
        <v>5.7421054689675417</v>
      </c>
      <c r="I9" s="128" t="s">
        <v>3065</v>
      </c>
      <c r="J9" s="128" t="s">
        <v>3065</v>
      </c>
      <c r="K9" s="128" t="s">
        <v>3065</v>
      </c>
      <c r="L9" s="71">
        <v>5.0708164703952535E-2</v>
      </c>
      <c r="M9" s="128" t="s">
        <v>3065</v>
      </c>
      <c r="N9" s="128" t="s">
        <v>3065</v>
      </c>
      <c r="O9" s="72">
        <f>O10+O47+O280</f>
        <v>201763.03459035003</v>
      </c>
      <c r="P9" s="73">
        <f t="shared" ref="P9:P72" si="0">IFERROR(O9/$O$8,0)</f>
        <v>0.6620491805583516</v>
      </c>
      <c r="Q9" s="73">
        <f>O9/'סכום נכסי הקרן'!$C$41</f>
        <v>6.4846525591059995E-2</v>
      </c>
    </row>
    <row r="10" spans="1:17">
      <c r="A10" s="74" t="s">
        <v>35</v>
      </c>
      <c r="B10" s="128" t="s">
        <v>3065</v>
      </c>
      <c r="C10" s="128" t="s">
        <v>3065</v>
      </c>
      <c r="D10" s="128" t="s">
        <v>3065</v>
      </c>
      <c r="E10" s="128" t="s">
        <v>3065</v>
      </c>
      <c r="F10" s="128" t="s">
        <v>3065</v>
      </c>
      <c r="G10" s="128" t="s">
        <v>3065</v>
      </c>
      <c r="H10" s="72">
        <v>9.7069348072525798</v>
      </c>
      <c r="I10" s="128" t="s">
        <v>3065</v>
      </c>
      <c r="J10" s="128" t="s">
        <v>3065</v>
      </c>
      <c r="K10" s="128" t="s">
        <v>3065</v>
      </c>
      <c r="L10" s="71">
        <v>4.6727031355550314E-2</v>
      </c>
      <c r="M10" s="128" t="s">
        <v>3065</v>
      </c>
      <c r="N10" s="128" t="s">
        <v>3065</v>
      </c>
      <c r="O10" s="72">
        <f>SUM(O11:O45)</f>
        <v>40951.091535617001</v>
      </c>
      <c r="P10" s="73">
        <f t="shared" si="0"/>
        <v>0.13437365595323966</v>
      </c>
      <c r="Q10" s="73">
        <f>O10/'סכום נכסי הקרן'!$C$41</f>
        <v>1.3161657736948201E-2</v>
      </c>
    </row>
    <row r="11" spans="1:17">
      <c r="A11" s="75" t="s">
        <v>2959</v>
      </c>
      <c r="B11" s="76" t="s">
        <v>2651</v>
      </c>
      <c r="C11" s="54">
        <v>6028</v>
      </c>
      <c r="D11" s="129" t="s">
        <v>3065</v>
      </c>
      <c r="E11" s="54" t="s">
        <v>617</v>
      </c>
      <c r="F11" s="85">
        <v>43100</v>
      </c>
      <c r="G11" s="129" t="s">
        <v>3065</v>
      </c>
      <c r="H11" s="78">
        <v>7.4399999999994577</v>
      </c>
      <c r="I11" s="76" t="s">
        <v>27</v>
      </c>
      <c r="J11" s="76" t="s">
        <v>132</v>
      </c>
      <c r="K11" s="77">
        <v>6.4500000000000432E-2</v>
      </c>
      <c r="L11" s="77">
        <v>6.4500000000000432E-2</v>
      </c>
      <c r="M11" s="78">
        <v>1035879.0147769999</v>
      </c>
      <c r="N11" s="86">
        <v>113.97</v>
      </c>
      <c r="O11" s="78">
        <v>1180.591313031</v>
      </c>
      <c r="P11" s="79">
        <f t="shared" si="0"/>
        <v>3.87389847180592E-3</v>
      </c>
      <c r="Q11" s="79">
        <f>O11/'סכום נכסי הקרן'!$C$41</f>
        <v>3.7944138255298354E-4</v>
      </c>
    </row>
    <row r="12" spans="1:17">
      <c r="A12" s="75" t="s">
        <v>2959</v>
      </c>
      <c r="B12" s="76" t="s">
        <v>2651</v>
      </c>
      <c r="C12" s="54">
        <v>6869</v>
      </c>
      <c r="D12" s="129" t="s">
        <v>3065</v>
      </c>
      <c r="E12" s="54" t="s">
        <v>617</v>
      </c>
      <c r="F12" s="85">
        <v>43555</v>
      </c>
      <c r="G12" s="129" t="s">
        <v>3065</v>
      </c>
      <c r="H12" s="78">
        <v>3.369999999995386</v>
      </c>
      <c r="I12" s="76" t="s">
        <v>27</v>
      </c>
      <c r="J12" s="76" t="s">
        <v>132</v>
      </c>
      <c r="K12" s="77">
        <v>5.7399999999907719E-2</v>
      </c>
      <c r="L12" s="77">
        <v>5.7399999999907719E-2</v>
      </c>
      <c r="M12" s="78">
        <v>204811.87502899996</v>
      </c>
      <c r="N12" s="86">
        <v>100.54</v>
      </c>
      <c r="O12" s="78">
        <v>205.91785903500002</v>
      </c>
      <c r="P12" s="79">
        <f t="shared" si="0"/>
        <v>6.7568249116219548E-4</v>
      </c>
      <c r="Q12" s="79">
        <f>O12/'סכום נכסי הקרן'!$C$41</f>
        <v>6.6181883825651306E-5</v>
      </c>
    </row>
    <row r="13" spans="1:17">
      <c r="A13" s="75" t="s">
        <v>2959</v>
      </c>
      <c r="B13" s="76" t="s">
        <v>2651</v>
      </c>
      <c r="C13" s="54">
        <v>6870</v>
      </c>
      <c r="D13" s="129" t="s">
        <v>3065</v>
      </c>
      <c r="E13" s="54" t="s">
        <v>617</v>
      </c>
      <c r="F13" s="85">
        <v>43555</v>
      </c>
      <c r="G13" s="129" t="s">
        <v>3065</v>
      </c>
      <c r="H13" s="78">
        <v>5.2399999999992746</v>
      </c>
      <c r="I13" s="76" t="s">
        <v>27</v>
      </c>
      <c r="J13" s="76" t="s">
        <v>132</v>
      </c>
      <c r="K13" s="77">
        <v>4.4199999999996374E-2</v>
      </c>
      <c r="L13" s="77">
        <v>4.4199999999996374E-2</v>
      </c>
      <c r="M13" s="78">
        <v>2440229.7720240001</v>
      </c>
      <c r="N13" s="86">
        <v>101.54</v>
      </c>
      <c r="O13" s="78">
        <v>2477.8093104949999</v>
      </c>
      <c r="P13" s="79">
        <f t="shared" si="0"/>
        <v>8.130486473519407E-3</v>
      </c>
      <c r="Q13" s="79">
        <f>O13/'סכום נכסי הקרן'!$C$41</f>
        <v>7.9636651574463196E-4</v>
      </c>
    </row>
    <row r="14" spans="1:17">
      <c r="A14" s="75" t="s">
        <v>2959</v>
      </c>
      <c r="B14" s="76" t="s">
        <v>2651</v>
      </c>
      <c r="C14" s="54">
        <v>6868</v>
      </c>
      <c r="D14" s="129" t="s">
        <v>3065</v>
      </c>
      <c r="E14" s="54" t="s">
        <v>617</v>
      </c>
      <c r="F14" s="85">
        <v>43555</v>
      </c>
      <c r="G14" s="129" t="s">
        <v>3065</v>
      </c>
      <c r="H14" s="78">
        <v>5.6700000000006545</v>
      </c>
      <c r="I14" s="76" t="s">
        <v>27</v>
      </c>
      <c r="J14" s="76" t="s">
        <v>132</v>
      </c>
      <c r="K14" s="77">
        <v>1.8900000000013101E-2</v>
      </c>
      <c r="L14" s="77">
        <v>1.8900000000013101E-2</v>
      </c>
      <c r="M14" s="78">
        <v>229633.17949799998</v>
      </c>
      <c r="N14" s="86">
        <v>132.97999999999999</v>
      </c>
      <c r="O14" s="78">
        <v>305.36616523999999</v>
      </c>
      <c r="P14" s="79">
        <f t="shared" si="0"/>
        <v>1.0020042565173507E-3</v>
      </c>
      <c r="Q14" s="79">
        <f>O14/'סכום נכסי הקרן'!$C$41</f>
        <v>9.8144513384646549E-5</v>
      </c>
    </row>
    <row r="15" spans="1:17">
      <c r="A15" s="75" t="s">
        <v>2959</v>
      </c>
      <c r="B15" s="76" t="s">
        <v>2651</v>
      </c>
      <c r="C15" s="54">
        <v>6867</v>
      </c>
      <c r="D15" s="129" t="s">
        <v>3065</v>
      </c>
      <c r="E15" s="54" t="s">
        <v>617</v>
      </c>
      <c r="F15" s="85">
        <v>43555</v>
      </c>
      <c r="G15" s="129" t="s">
        <v>3065</v>
      </c>
      <c r="H15" s="78">
        <v>4.9799999999974691</v>
      </c>
      <c r="I15" s="76" t="s">
        <v>27</v>
      </c>
      <c r="J15" s="76" t="s">
        <v>132</v>
      </c>
      <c r="K15" s="77">
        <v>3.8699999999973665E-2</v>
      </c>
      <c r="L15" s="77">
        <v>3.8699999999973665E-2</v>
      </c>
      <c r="M15" s="78">
        <v>552909.41552799998</v>
      </c>
      <c r="N15" s="86">
        <v>124.32</v>
      </c>
      <c r="O15" s="78">
        <v>687.37690116300007</v>
      </c>
      <c r="P15" s="79">
        <f t="shared" si="0"/>
        <v>2.2555039136562868E-3</v>
      </c>
      <c r="Q15" s="79">
        <f>O15/'סכום נכסי הקרן'!$C$41</f>
        <v>2.2092254858513063E-4</v>
      </c>
    </row>
    <row r="16" spans="1:17">
      <c r="A16" s="75" t="s">
        <v>2959</v>
      </c>
      <c r="B16" s="76" t="s">
        <v>2651</v>
      </c>
      <c r="C16" s="54">
        <v>6866</v>
      </c>
      <c r="D16" s="129" t="s">
        <v>3065</v>
      </c>
      <c r="E16" s="54" t="s">
        <v>617</v>
      </c>
      <c r="F16" s="85">
        <v>43555</v>
      </c>
      <c r="G16" s="129" t="s">
        <v>3065</v>
      </c>
      <c r="H16" s="78">
        <v>5.8899999999992865</v>
      </c>
      <c r="I16" s="76" t="s">
        <v>27</v>
      </c>
      <c r="J16" s="76" t="s">
        <v>132</v>
      </c>
      <c r="K16" s="77">
        <v>3.6599999999994602E-2</v>
      </c>
      <c r="L16" s="77">
        <v>3.6599999999994602E-2</v>
      </c>
      <c r="M16" s="78">
        <v>852829.58626200003</v>
      </c>
      <c r="N16" s="86">
        <v>121.64</v>
      </c>
      <c r="O16" s="78">
        <v>1037.381787066</v>
      </c>
      <c r="P16" s="79">
        <f t="shared" si="0"/>
        <v>3.40398211916095E-3</v>
      </c>
      <c r="Q16" s="79">
        <f>O16/'סכום נכסי הקרן'!$C$41</f>
        <v>3.3341392162968762E-4</v>
      </c>
    </row>
    <row r="17" spans="1:17">
      <c r="A17" s="75" t="s">
        <v>2959</v>
      </c>
      <c r="B17" s="76" t="s">
        <v>2651</v>
      </c>
      <c r="C17" s="54">
        <v>6865</v>
      </c>
      <c r="D17" s="129" t="s">
        <v>3065</v>
      </c>
      <c r="E17" s="54" t="s">
        <v>617</v>
      </c>
      <c r="F17" s="85">
        <v>43555</v>
      </c>
      <c r="G17" s="129" t="s">
        <v>3065</v>
      </c>
      <c r="H17" s="78">
        <v>3.9700000000006268</v>
      </c>
      <c r="I17" s="76" t="s">
        <v>27</v>
      </c>
      <c r="J17" s="76" t="s">
        <v>132</v>
      </c>
      <c r="K17" s="77">
        <v>2.7700000000002355E-2</v>
      </c>
      <c r="L17" s="77">
        <v>2.7700000000002355E-2</v>
      </c>
      <c r="M17" s="78">
        <v>414727.50128000008</v>
      </c>
      <c r="N17" s="86">
        <v>123.23</v>
      </c>
      <c r="O17" s="78">
        <v>511.06874634399992</v>
      </c>
      <c r="P17" s="79">
        <f t="shared" si="0"/>
        <v>1.6769803517924092E-3</v>
      </c>
      <c r="Q17" s="79">
        <f>O17/'סכום נכסי הקרן'!$C$41</f>
        <v>1.6425720700461853E-4</v>
      </c>
    </row>
    <row r="18" spans="1:17">
      <c r="A18" s="75" t="s">
        <v>2959</v>
      </c>
      <c r="B18" s="76" t="s">
        <v>2651</v>
      </c>
      <c r="C18" s="54">
        <v>5212</v>
      </c>
      <c r="D18" s="129" t="s">
        <v>3065</v>
      </c>
      <c r="E18" s="54" t="s">
        <v>617</v>
      </c>
      <c r="F18" s="85">
        <v>42643</v>
      </c>
      <c r="G18" s="129" t="s">
        <v>3065</v>
      </c>
      <c r="H18" s="78">
        <v>6.939999999999773</v>
      </c>
      <c r="I18" s="76" t="s">
        <v>27</v>
      </c>
      <c r="J18" s="76" t="s">
        <v>132</v>
      </c>
      <c r="K18" s="77">
        <v>4.849999999999869E-2</v>
      </c>
      <c r="L18" s="77">
        <v>4.849999999999869E-2</v>
      </c>
      <c r="M18" s="78">
        <v>2285260.9893860002</v>
      </c>
      <c r="N18" s="86">
        <v>100.21</v>
      </c>
      <c r="O18" s="78">
        <v>2290.0600375580002</v>
      </c>
      <c r="P18" s="79">
        <f t="shared" si="0"/>
        <v>7.5144209362878805E-3</v>
      </c>
      <c r="Q18" s="79">
        <f>O18/'סכום נכסי הקרן'!$C$41</f>
        <v>7.3602400524992533E-4</v>
      </c>
    </row>
    <row r="19" spans="1:17">
      <c r="A19" s="75" t="s">
        <v>2960</v>
      </c>
      <c r="B19" s="76" t="s">
        <v>2651</v>
      </c>
      <c r="C19" s="54" t="s">
        <v>2652</v>
      </c>
      <c r="D19" s="129" t="s">
        <v>3065</v>
      </c>
      <c r="E19" s="54" t="s">
        <v>617</v>
      </c>
      <c r="F19" s="85">
        <v>45107</v>
      </c>
      <c r="G19" s="129" t="s">
        <v>3065</v>
      </c>
      <c r="H19" s="78">
        <v>9.1999999999990845</v>
      </c>
      <c r="I19" s="76" t="s">
        <v>27</v>
      </c>
      <c r="J19" s="76" t="s">
        <v>132</v>
      </c>
      <c r="K19" s="77">
        <v>7.0599999999994723E-2</v>
      </c>
      <c r="L19" s="77">
        <v>7.0599999999994723E-2</v>
      </c>
      <c r="M19" s="78">
        <v>1872723.0618439999</v>
      </c>
      <c r="N19" s="86">
        <v>105.04</v>
      </c>
      <c r="O19" s="78">
        <v>1967.108304034</v>
      </c>
      <c r="P19" s="79">
        <f t="shared" si="0"/>
        <v>6.4547127941419567E-3</v>
      </c>
      <c r="Q19" s="79">
        <f>O19/'סכום נכסי הקרן'!$C$41</f>
        <v>6.3222750013112842E-4</v>
      </c>
    </row>
    <row r="20" spans="1:17">
      <c r="A20" s="75" t="s">
        <v>2960</v>
      </c>
      <c r="B20" s="76" t="s">
        <v>2651</v>
      </c>
      <c r="C20" s="54" t="s">
        <v>2653</v>
      </c>
      <c r="D20" s="129" t="s">
        <v>3065</v>
      </c>
      <c r="E20" s="54" t="s">
        <v>617</v>
      </c>
      <c r="F20" s="85">
        <v>45107</v>
      </c>
      <c r="G20" s="129" t="s">
        <v>3065</v>
      </c>
      <c r="H20" s="78">
        <v>9.0000000000006608</v>
      </c>
      <c r="I20" s="76" t="s">
        <v>27</v>
      </c>
      <c r="J20" s="76" t="s">
        <v>132</v>
      </c>
      <c r="K20" s="77">
        <v>7.1400000000004515E-2</v>
      </c>
      <c r="L20" s="77">
        <v>7.1400000000004515E-2</v>
      </c>
      <c r="M20" s="78">
        <v>1448449.7711759999</v>
      </c>
      <c r="N20" s="86">
        <v>104.73</v>
      </c>
      <c r="O20" s="78">
        <v>1516.9614452879996</v>
      </c>
      <c r="P20" s="79">
        <f t="shared" si="0"/>
        <v>4.9776366807260889E-3</v>
      </c>
      <c r="Q20" s="79">
        <f>O20/'סכום נכסי הקרן'!$C$41</f>
        <v>4.8755055346111684E-4</v>
      </c>
    </row>
    <row r="21" spans="1:17">
      <c r="A21" s="75" t="s">
        <v>2960</v>
      </c>
      <c r="B21" s="76" t="s">
        <v>2651</v>
      </c>
      <c r="C21" s="54" t="s">
        <v>2654</v>
      </c>
      <c r="D21" s="129" t="s">
        <v>3065</v>
      </c>
      <c r="E21" s="54" t="s">
        <v>617</v>
      </c>
      <c r="F21" s="85">
        <v>45107</v>
      </c>
      <c r="G21" s="129" t="s">
        <v>3065</v>
      </c>
      <c r="H21" s="78">
        <v>8.4000000000050772</v>
      </c>
      <c r="I21" s="76" t="s">
        <v>27</v>
      </c>
      <c r="J21" s="76" t="s">
        <v>132</v>
      </c>
      <c r="K21" s="77">
        <v>7.1900000000030481E-2</v>
      </c>
      <c r="L21" s="77">
        <v>7.1900000000030481E-2</v>
      </c>
      <c r="M21" s="78">
        <v>116179.682029</v>
      </c>
      <c r="N21" s="86">
        <v>101.69</v>
      </c>
      <c r="O21" s="78">
        <v>118.143118556</v>
      </c>
      <c r="P21" s="79">
        <f t="shared" si="0"/>
        <v>3.8766543627486138E-4</v>
      </c>
      <c r="Q21" s="79">
        <f>O21/'סכום נכסי הקרן'!$C$41</f>
        <v>3.7971131711039942E-5</v>
      </c>
    </row>
    <row r="22" spans="1:17">
      <c r="A22" s="75" t="s">
        <v>2960</v>
      </c>
      <c r="B22" s="76" t="s">
        <v>2651</v>
      </c>
      <c r="C22" s="54" t="s">
        <v>2655</v>
      </c>
      <c r="D22" s="129" t="s">
        <v>3065</v>
      </c>
      <c r="E22" s="54" t="s">
        <v>617</v>
      </c>
      <c r="F22" s="85">
        <v>45107</v>
      </c>
      <c r="G22" s="129" t="s">
        <v>3065</v>
      </c>
      <c r="H22" s="78">
        <v>7.4100000000022845</v>
      </c>
      <c r="I22" s="76" t="s">
        <v>27</v>
      </c>
      <c r="J22" s="76" t="s">
        <v>132</v>
      </c>
      <c r="K22" s="77">
        <v>7.0600000000020827E-2</v>
      </c>
      <c r="L22" s="77">
        <v>7.0600000000020827E-2</v>
      </c>
      <c r="M22" s="78">
        <v>914693.12968400004</v>
      </c>
      <c r="N22" s="86">
        <v>80.819999999999993</v>
      </c>
      <c r="O22" s="78">
        <v>739.2549873910001</v>
      </c>
      <c r="P22" s="79">
        <f t="shared" si="0"/>
        <v>2.4257325412436795E-3</v>
      </c>
      <c r="Q22" s="79">
        <f>O22/'סכום נכסי הקרן'!$C$41</f>
        <v>2.375961362570724E-4</v>
      </c>
    </row>
    <row r="23" spans="1:17">
      <c r="A23" s="75" t="s">
        <v>2960</v>
      </c>
      <c r="B23" s="76" t="s">
        <v>2651</v>
      </c>
      <c r="C23" s="54" t="s">
        <v>2656</v>
      </c>
      <c r="D23" s="129" t="s">
        <v>3065</v>
      </c>
      <c r="E23" s="54" t="s">
        <v>617</v>
      </c>
      <c r="F23" s="85">
        <v>45107</v>
      </c>
      <c r="G23" s="129" t="s">
        <v>3065</v>
      </c>
      <c r="H23" s="78">
        <v>11.19000000001216</v>
      </c>
      <c r="I23" s="76" t="s">
        <v>27</v>
      </c>
      <c r="J23" s="76" t="s">
        <v>132</v>
      </c>
      <c r="K23" s="77">
        <v>3.5400000000034744E-2</v>
      </c>
      <c r="L23" s="77">
        <v>3.5400000000034744E-2</v>
      </c>
      <c r="M23" s="78">
        <v>61178.571693999998</v>
      </c>
      <c r="N23" s="86">
        <v>141.12</v>
      </c>
      <c r="O23" s="78">
        <v>86.335187605000016</v>
      </c>
      <c r="P23" s="79">
        <f t="shared" si="0"/>
        <v>2.8329342053807311E-4</v>
      </c>
      <c r="Q23" s="79">
        <f>O23/'סכום נכסי הקרן'!$C$41</f>
        <v>2.7748080632329897E-5</v>
      </c>
    </row>
    <row r="24" spans="1:17">
      <c r="A24" s="75" t="s">
        <v>2960</v>
      </c>
      <c r="B24" s="76" t="s">
        <v>2651</v>
      </c>
      <c r="C24" s="54" t="s">
        <v>2657</v>
      </c>
      <c r="D24" s="129" t="s">
        <v>3065</v>
      </c>
      <c r="E24" s="54" t="s">
        <v>617</v>
      </c>
      <c r="F24" s="85">
        <v>45107</v>
      </c>
      <c r="G24" s="129" t="s">
        <v>3065</v>
      </c>
      <c r="H24" s="78">
        <v>10.419999999991298</v>
      </c>
      <c r="I24" s="76" t="s">
        <v>27</v>
      </c>
      <c r="J24" s="76" t="s">
        <v>132</v>
      </c>
      <c r="K24" s="77">
        <v>3.1799999999975938E-2</v>
      </c>
      <c r="L24" s="77">
        <v>3.1799999999975938E-2</v>
      </c>
      <c r="M24" s="78">
        <v>304499.74644399999</v>
      </c>
      <c r="N24" s="86">
        <v>141.91999999999999</v>
      </c>
      <c r="O24" s="78">
        <v>432.14605867799997</v>
      </c>
      <c r="P24" s="79">
        <f t="shared" si="0"/>
        <v>1.4180097192242318E-3</v>
      </c>
      <c r="Q24" s="79">
        <f>O24/'סכום נכסי הקרן'!$C$41</f>
        <v>1.3889149967453421E-4</v>
      </c>
    </row>
    <row r="25" spans="1:17">
      <c r="A25" s="75" t="s">
        <v>2960</v>
      </c>
      <c r="B25" s="76" t="s">
        <v>2651</v>
      </c>
      <c r="C25" s="54" t="s">
        <v>2658</v>
      </c>
      <c r="D25" s="129" t="s">
        <v>3065</v>
      </c>
      <c r="E25" s="54" t="s">
        <v>617</v>
      </c>
      <c r="F25" s="85">
        <v>45107</v>
      </c>
      <c r="G25" s="129" t="s">
        <v>3065</v>
      </c>
      <c r="H25" s="78">
        <v>10.509999999988279</v>
      </c>
      <c r="I25" s="76" t="s">
        <v>27</v>
      </c>
      <c r="J25" s="76" t="s">
        <v>132</v>
      </c>
      <c r="K25" s="77">
        <v>3.4299999999976301E-2</v>
      </c>
      <c r="L25" s="77">
        <v>3.4299999999976301E-2</v>
      </c>
      <c r="M25" s="78">
        <v>237626.49120499997</v>
      </c>
      <c r="N25" s="86">
        <v>129.63999999999999</v>
      </c>
      <c r="O25" s="78">
        <v>308.05895091100001</v>
      </c>
      <c r="P25" s="79">
        <f t="shared" si="0"/>
        <v>1.0108401493285611E-3</v>
      </c>
      <c r="Q25" s="79">
        <f>O25/'סכום נכסי הקרן'!$C$41</f>
        <v>9.9009973181483357E-5</v>
      </c>
    </row>
    <row r="26" spans="1:17">
      <c r="A26" s="75" t="s">
        <v>2960</v>
      </c>
      <c r="B26" s="76" t="s">
        <v>2651</v>
      </c>
      <c r="C26" s="54" t="s">
        <v>2659</v>
      </c>
      <c r="D26" s="129" t="s">
        <v>3065</v>
      </c>
      <c r="E26" s="54" t="s">
        <v>617</v>
      </c>
      <c r="F26" s="85">
        <v>45107</v>
      </c>
      <c r="G26" s="129" t="s">
        <v>3065</v>
      </c>
      <c r="H26" s="78">
        <v>10.009999999995083</v>
      </c>
      <c r="I26" s="76" t="s">
        <v>27</v>
      </c>
      <c r="J26" s="76" t="s">
        <v>132</v>
      </c>
      <c r="K26" s="77">
        <v>3.389999999998676E-2</v>
      </c>
      <c r="L26" s="77">
        <v>3.389999999998676E-2</v>
      </c>
      <c r="M26" s="78">
        <v>898602.04455300001</v>
      </c>
      <c r="N26" s="86">
        <v>103.45</v>
      </c>
      <c r="O26" s="78">
        <v>929.60367495700007</v>
      </c>
      <c r="P26" s="79">
        <f t="shared" si="0"/>
        <v>3.0503275909726517E-3</v>
      </c>
      <c r="Q26" s="79">
        <f>O26/'סכום נכסי הקרן'!$C$41</f>
        <v>2.987740971483469E-4</v>
      </c>
    </row>
    <row r="27" spans="1:17">
      <c r="A27" s="75" t="s">
        <v>2959</v>
      </c>
      <c r="B27" s="76" t="s">
        <v>2651</v>
      </c>
      <c r="C27" s="54">
        <v>5211</v>
      </c>
      <c r="D27" s="129" t="s">
        <v>3065</v>
      </c>
      <c r="E27" s="54" t="s">
        <v>617</v>
      </c>
      <c r="F27" s="85">
        <v>42643</v>
      </c>
      <c r="G27" s="129" t="s">
        <v>3065</v>
      </c>
      <c r="H27" s="78">
        <v>4.4899999999995357</v>
      </c>
      <c r="I27" s="76" t="s">
        <v>27</v>
      </c>
      <c r="J27" s="76" t="s">
        <v>132</v>
      </c>
      <c r="K27" s="77">
        <v>4.9799999999996673E-2</v>
      </c>
      <c r="L27" s="77">
        <v>4.9799999999996673E-2</v>
      </c>
      <c r="M27" s="78">
        <v>1754552.4943959999</v>
      </c>
      <c r="N27" s="86">
        <v>95.69</v>
      </c>
      <c r="O27" s="78">
        <v>1678.9312818219998</v>
      </c>
      <c r="P27" s="79">
        <f t="shared" si="0"/>
        <v>5.5091116249358831E-3</v>
      </c>
      <c r="Q27" s="79">
        <f>O27/'סכום נכסי הקרן'!$C$41</f>
        <v>5.3960756762680385E-4</v>
      </c>
    </row>
    <row r="28" spans="1:17">
      <c r="A28" s="75" t="s">
        <v>2959</v>
      </c>
      <c r="B28" s="76" t="s">
        <v>2651</v>
      </c>
      <c r="C28" s="54">
        <v>6027</v>
      </c>
      <c r="D28" s="129" t="s">
        <v>3065</v>
      </c>
      <c r="E28" s="54" t="s">
        <v>617</v>
      </c>
      <c r="F28" s="85">
        <v>43100</v>
      </c>
      <c r="G28" s="129" t="s">
        <v>3065</v>
      </c>
      <c r="H28" s="78">
        <v>8.1600000000006965</v>
      </c>
      <c r="I28" s="76" t="s">
        <v>27</v>
      </c>
      <c r="J28" s="76" t="s">
        <v>132</v>
      </c>
      <c r="K28" s="77">
        <v>4.7700000000003434E-2</v>
      </c>
      <c r="L28" s="77">
        <v>4.7700000000003434E-2</v>
      </c>
      <c r="M28" s="78">
        <v>3852403.9177299999</v>
      </c>
      <c r="N28" s="86">
        <v>101.57</v>
      </c>
      <c r="O28" s="78">
        <v>3912.8866591579999</v>
      </c>
      <c r="P28" s="79">
        <f t="shared" si="0"/>
        <v>1.2839435189765729E-2</v>
      </c>
      <c r="Q28" s="79">
        <f>O28/'סכום נכסי הקרן'!$C$41</f>
        <v>1.2575995667054776E-3</v>
      </c>
    </row>
    <row r="29" spans="1:17">
      <c r="A29" s="75" t="s">
        <v>2959</v>
      </c>
      <c r="B29" s="76" t="s">
        <v>2651</v>
      </c>
      <c r="C29" s="54">
        <v>5025</v>
      </c>
      <c r="D29" s="129" t="s">
        <v>3065</v>
      </c>
      <c r="E29" s="54" t="s">
        <v>617</v>
      </c>
      <c r="F29" s="85">
        <v>42551</v>
      </c>
      <c r="G29" s="129" t="s">
        <v>3065</v>
      </c>
      <c r="H29" s="78">
        <v>7.6299999999989643</v>
      </c>
      <c r="I29" s="76" t="s">
        <v>27</v>
      </c>
      <c r="J29" s="76" t="s">
        <v>132</v>
      </c>
      <c r="K29" s="77">
        <v>5.0799999999995855E-2</v>
      </c>
      <c r="L29" s="77">
        <v>5.0799999999995855E-2</v>
      </c>
      <c r="M29" s="78">
        <v>2440679.486796</v>
      </c>
      <c r="N29" s="86">
        <v>98.9</v>
      </c>
      <c r="O29" s="78">
        <v>2413.8320123499998</v>
      </c>
      <c r="P29" s="79">
        <f t="shared" si="0"/>
        <v>7.9205564538939958E-3</v>
      </c>
      <c r="Q29" s="79">
        <f>O29/'סכום נכסי הקרן'!$C$41</f>
        <v>7.7580424818243972E-4</v>
      </c>
    </row>
    <row r="30" spans="1:17">
      <c r="A30" s="75" t="s">
        <v>2959</v>
      </c>
      <c r="B30" s="76" t="s">
        <v>2651</v>
      </c>
      <c r="C30" s="54">
        <v>5024</v>
      </c>
      <c r="D30" s="129" t="s">
        <v>3065</v>
      </c>
      <c r="E30" s="54" t="s">
        <v>617</v>
      </c>
      <c r="F30" s="85">
        <v>42551</v>
      </c>
      <c r="G30" s="129" t="s">
        <v>3065</v>
      </c>
      <c r="H30" s="78">
        <v>5.3299999999988987</v>
      </c>
      <c r="I30" s="76" t="s">
        <v>27</v>
      </c>
      <c r="J30" s="76" t="s">
        <v>132</v>
      </c>
      <c r="K30" s="77">
        <v>5.1199999999988345E-2</v>
      </c>
      <c r="L30" s="77">
        <v>5.1199999999988345E-2</v>
      </c>
      <c r="M30" s="78">
        <v>1595377.229385</v>
      </c>
      <c r="N30" s="86">
        <v>96.79</v>
      </c>
      <c r="O30" s="78">
        <v>1544.16562019</v>
      </c>
      <c r="P30" s="79">
        <f t="shared" si="0"/>
        <v>5.0669022973847747E-3</v>
      </c>
      <c r="Q30" s="79">
        <f>O30/'סכום נכסי הקרן'!$C$41</f>
        <v>4.9629395994064355E-4</v>
      </c>
    </row>
    <row r="31" spans="1:17">
      <c r="A31" s="75" t="s">
        <v>2959</v>
      </c>
      <c r="B31" s="76" t="s">
        <v>2651</v>
      </c>
      <c r="C31" s="54">
        <v>6026</v>
      </c>
      <c r="D31" s="129" t="s">
        <v>3065</v>
      </c>
      <c r="E31" s="54" t="s">
        <v>617</v>
      </c>
      <c r="F31" s="85">
        <v>43100</v>
      </c>
      <c r="G31" s="129" t="s">
        <v>3065</v>
      </c>
      <c r="H31" s="78">
        <v>6.000000000000453</v>
      </c>
      <c r="I31" s="76" t="s">
        <v>27</v>
      </c>
      <c r="J31" s="76" t="s">
        <v>132</v>
      </c>
      <c r="K31" s="77">
        <v>4.9300000000005346E-2</v>
      </c>
      <c r="L31" s="77">
        <v>4.9300000000005346E-2</v>
      </c>
      <c r="M31" s="78">
        <v>4702265.7078769999</v>
      </c>
      <c r="N31" s="86">
        <f t="shared" ref="N31" si="1">O31/M31*100000</f>
        <v>93.667813806348434</v>
      </c>
      <c r="O31" s="78">
        <v>4404.5094879340004</v>
      </c>
      <c r="P31" s="79">
        <f t="shared" si="0"/>
        <v>1.4452607253695902E-2</v>
      </c>
      <c r="Q31" s="79">
        <f>O31/'סכום נכסי הקרן'!$C$41</f>
        <v>1.4156068667646776E-3</v>
      </c>
    </row>
    <row r="32" spans="1:17">
      <c r="A32" s="75" t="s">
        <v>2959</v>
      </c>
      <c r="B32" s="76" t="s">
        <v>2651</v>
      </c>
      <c r="C32" s="54">
        <v>5023</v>
      </c>
      <c r="D32" s="129" t="s">
        <v>3065</v>
      </c>
      <c r="E32" s="54" t="s">
        <v>617</v>
      </c>
      <c r="F32" s="85">
        <v>42551</v>
      </c>
      <c r="G32" s="129" t="s">
        <v>3065</v>
      </c>
      <c r="H32" s="78">
        <v>7.2600000000003506</v>
      </c>
      <c r="I32" s="76" t="s">
        <v>27</v>
      </c>
      <c r="J32" s="76" t="s">
        <v>132</v>
      </c>
      <c r="K32" s="77">
        <v>5.6200000000000153E-2</v>
      </c>
      <c r="L32" s="77">
        <v>5.6200000000000153E-2</v>
      </c>
      <c r="M32" s="78">
        <v>1145136.486728</v>
      </c>
      <c r="N32" s="86">
        <v>114.79</v>
      </c>
      <c r="O32" s="78">
        <v>1314.501576679</v>
      </c>
      <c r="P32" s="79">
        <f t="shared" si="0"/>
        <v>4.3133009644206475E-3</v>
      </c>
      <c r="Q32" s="79">
        <f>O32/'סכום נכסי הקרן'!$C$41</f>
        <v>4.2248006580924215E-4</v>
      </c>
    </row>
    <row r="33" spans="1:17">
      <c r="A33" s="75" t="s">
        <v>2959</v>
      </c>
      <c r="B33" s="76" t="s">
        <v>2651</v>
      </c>
      <c r="C33" s="54">
        <v>5210</v>
      </c>
      <c r="D33" s="129" t="s">
        <v>3065</v>
      </c>
      <c r="E33" s="54" t="s">
        <v>617</v>
      </c>
      <c r="F33" s="85">
        <v>42643</v>
      </c>
      <c r="G33" s="129" t="s">
        <v>3065</v>
      </c>
      <c r="H33" s="78">
        <v>6.8400000000000007</v>
      </c>
      <c r="I33" s="76" t="s">
        <v>27</v>
      </c>
      <c r="J33" s="76" t="s">
        <v>132</v>
      </c>
      <c r="K33" s="77">
        <v>4.4999999999999998E-2</v>
      </c>
      <c r="L33" s="77">
        <v>4.4999999999999998E-2</v>
      </c>
      <c r="M33" s="78">
        <v>857908.6056309999</v>
      </c>
      <c r="N33" s="86">
        <v>119.75</v>
      </c>
      <c r="O33" s="78">
        <v>1027.3451197499999</v>
      </c>
      <c r="P33" s="79">
        <f t="shared" si="0"/>
        <v>3.3710485969942862E-3</v>
      </c>
      <c r="Q33" s="79">
        <f>O33/'סכום נכסי הקרן'!$C$41</f>
        <v>3.3018814241161926E-4</v>
      </c>
    </row>
    <row r="34" spans="1:17">
      <c r="A34" s="75" t="s">
        <v>2959</v>
      </c>
      <c r="B34" s="76" t="s">
        <v>2651</v>
      </c>
      <c r="C34" s="54">
        <v>6025</v>
      </c>
      <c r="D34" s="129" t="s">
        <v>3065</v>
      </c>
      <c r="E34" s="54" t="s">
        <v>617</v>
      </c>
      <c r="F34" s="85">
        <v>43100</v>
      </c>
      <c r="G34" s="129" t="s">
        <v>3065</v>
      </c>
      <c r="H34" s="78">
        <v>7.7100000000022799</v>
      </c>
      <c r="I34" s="76" t="s">
        <v>27</v>
      </c>
      <c r="J34" s="76" t="s">
        <v>132</v>
      </c>
      <c r="K34" s="77">
        <v>5.0500000000015852E-2</v>
      </c>
      <c r="L34" s="77">
        <v>5.0500000000015852E-2</v>
      </c>
      <c r="M34" s="78">
        <v>1098355.638519</v>
      </c>
      <c r="N34" s="86">
        <v>120.63</v>
      </c>
      <c r="O34" s="78">
        <v>1324.946246538</v>
      </c>
      <c r="P34" s="79">
        <f t="shared" si="0"/>
        <v>4.3475732736937165E-3</v>
      </c>
      <c r="Q34" s="79">
        <f>O34/'סכום נכסי הקרן'!$C$41</f>
        <v>4.2583697681465485E-4</v>
      </c>
    </row>
    <row r="35" spans="1:17">
      <c r="A35" s="75" t="s">
        <v>2959</v>
      </c>
      <c r="B35" s="76" t="s">
        <v>2651</v>
      </c>
      <c r="C35" s="54">
        <v>5022</v>
      </c>
      <c r="D35" s="129" t="s">
        <v>3065</v>
      </c>
      <c r="E35" s="54" t="s">
        <v>617</v>
      </c>
      <c r="F35" s="85">
        <v>42551</v>
      </c>
      <c r="G35" s="129" t="s">
        <v>3065</v>
      </c>
      <c r="H35" s="78">
        <v>6.8099999999981851</v>
      </c>
      <c r="I35" s="76" t="s">
        <v>27</v>
      </c>
      <c r="J35" s="76" t="s">
        <v>132</v>
      </c>
      <c r="K35" s="77">
        <v>2.5799999999994952E-2</v>
      </c>
      <c r="L35" s="77">
        <v>2.5799999999994952E-2</v>
      </c>
      <c r="M35" s="78">
        <v>763536.87276399997</v>
      </c>
      <c r="N35" s="86">
        <v>114.1</v>
      </c>
      <c r="O35" s="78">
        <v>871.19533981800009</v>
      </c>
      <c r="P35" s="79">
        <f t="shared" si="0"/>
        <v>2.8586711237953782E-3</v>
      </c>
      <c r="Q35" s="79">
        <f>O35/'סכום נכסי הקרן'!$C$41</f>
        <v>2.8000169115726688E-4</v>
      </c>
    </row>
    <row r="36" spans="1:17">
      <c r="A36" s="75" t="s">
        <v>2959</v>
      </c>
      <c r="B36" s="76" t="s">
        <v>2651</v>
      </c>
      <c r="C36" s="54">
        <v>6024</v>
      </c>
      <c r="D36" s="129" t="s">
        <v>3065</v>
      </c>
      <c r="E36" s="54" t="s">
        <v>617</v>
      </c>
      <c r="F36" s="85">
        <v>43100</v>
      </c>
      <c r="G36" s="129" t="s">
        <v>3065</v>
      </c>
      <c r="H36" s="78">
        <v>7.0900000000030872</v>
      </c>
      <c r="I36" s="76" t="s">
        <v>27</v>
      </c>
      <c r="J36" s="76" t="s">
        <v>132</v>
      </c>
      <c r="K36" s="77">
        <v>2.3500000000006519E-2</v>
      </c>
      <c r="L36" s="77">
        <v>2.3500000000006519E-2</v>
      </c>
      <c r="M36" s="78">
        <v>793032.23729399999</v>
      </c>
      <c r="N36" s="86">
        <v>115.96</v>
      </c>
      <c r="O36" s="78">
        <v>919.60027312400018</v>
      </c>
      <c r="P36" s="79">
        <f t="shared" si="0"/>
        <v>3.0175032235171362E-3</v>
      </c>
      <c r="Q36" s="79">
        <f>O36/'סכום נכסי הקרן'!$C$41</f>
        <v>2.955590094377643E-4</v>
      </c>
    </row>
    <row r="37" spans="1:17">
      <c r="A37" s="75" t="s">
        <v>2959</v>
      </c>
      <c r="B37" s="76" t="s">
        <v>2651</v>
      </c>
      <c r="C37" s="54">
        <v>5209</v>
      </c>
      <c r="D37" s="129" t="s">
        <v>3065</v>
      </c>
      <c r="E37" s="54" t="s">
        <v>617</v>
      </c>
      <c r="F37" s="85">
        <v>42643</v>
      </c>
      <c r="G37" s="129" t="s">
        <v>3065</v>
      </c>
      <c r="H37" s="78">
        <v>5.8800000000027879</v>
      </c>
      <c r="I37" s="76" t="s">
        <v>27</v>
      </c>
      <c r="J37" s="76" t="s">
        <v>132</v>
      </c>
      <c r="K37" s="77">
        <v>2.3500000000012126E-2</v>
      </c>
      <c r="L37" s="77">
        <v>2.3500000000012126E-2</v>
      </c>
      <c r="M37" s="78">
        <v>574380.74514300004</v>
      </c>
      <c r="N37" s="86">
        <v>114.91</v>
      </c>
      <c r="O37" s="78">
        <v>660.02110703199992</v>
      </c>
      <c r="P37" s="79">
        <f t="shared" si="0"/>
        <v>2.1657407857140301E-3</v>
      </c>
      <c r="Q37" s="79">
        <f>O37/'סכום נכסי הקרן'!$C$41</f>
        <v>2.1213041177086547E-4</v>
      </c>
    </row>
    <row r="38" spans="1:17">
      <c r="A38" s="75" t="s">
        <v>2960</v>
      </c>
      <c r="B38" s="76" t="s">
        <v>2651</v>
      </c>
      <c r="C38" s="54">
        <v>9902</v>
      </c>
      <c r="D38" s="129" t="s">
        <v>3065</v>
      </c>
      <c r="E38" s="54" t="s">
        <v>617</v>
      </c>
      <c r="F38" s="85">
        <v>45286</v>
      </c>
      <c r="G38" s="129" t="s">
        <v>3065</v>
      </c>
      <c r="H38" s="78">
        <v>8.39</v>
      </c>
      <c r="I38" s="76" t="s">
        <v>27</v>
      </c>
      <c r="J38" s="76" t="s">
        <v>132</v>
      </c>
      <c r="K38" s="77">
        <v>4.4699999999999997E-2</v>
      </c>
      <c r="L38" s="77">
        <v>4.4699999999999997E-2</v>
      </c>
      <c r="M38" s="78">
        <v>221818.791857</v>
      </c>
      <c r="N38" s="86">
        <v>104.551463</v>
      </c>
      <c r="O38" s="78">
        <v>231.91479221200001</v>
      </c>
      <c r="P38" s="79">
        <f t="shared" si="0"/>
        <v>7.6098676080607727E-4</v>
      </c>
      <c r="Q38" s="79">
        <f>O38/'סכום נכסי הקרן'!$C$41</f>
        <v>7.4537283495239919E-5</v>
      </c>
    </row>
    <row r="39" spans="1:17">
      <c r="A39" s="75" t="s">
        <v>2960</v>
      </c>
      <c r="B39" s="76" t="s">
        <v>2651</v>
      </c>
      <c r="C39" s="54">
        <v>9903</v>
      </c>
      <c r="D39" s="129" t="s">
        <v>3065</v>
      </c>
      <c r="E39" s="54" t="s">
        <v>617</v>
      </c>
      <c r="F39" s="85">
        <v>45286</v>
      </c>
      <c r="G39" s="129" t="s">
        <v>3065</v>
      </c>
      <c r="H39" s="78">
        <v>8.2799999999999994</v>
      </c>
      <c r="I39" s="76" t="s">
        <v>27</v>
      </c>
      <c r="J39" s="76" t="s">
        <v>132</v>
      </c>
      <c r="K39" s="77">
        <v>7.9500000000000001E-2</v>
      </c>
      <c r="L39" s="77">
        <v>7.9500000000000001E-2</v>
      </c>
      <c r="M39" s="78">
        <v>2231848.6135049998</v>
      </c>
      <c r="N39" s="86">
        <v>103.45296500000001</v>
      </c>
      <c r="O39" s="78">
        <v>2308.9135648880001</v>
      </c>
      <c r="P39" s="79">
        <f t="shared" si="0"/>
        <v>7.576285401921061E-3</v>
      </c>
      <c r="Q39" s="79">
        <f>O39/'סכום נכסי הקרן'!$C$41</f>
        <v>7.4208351830675888E-4</v>
      </c>
    </row>
    <row r="40" spans="1:17">
      <c r="A40" s="75" t="s">
        <v>2960</v>
      </c>
      <c r="B40" s="76" t="s">
        <v>2651</v>
      </c>
      <c r="C40" s="54">
        <v>9901</v>
      </c>
      <c r="D40" s="129" t="s">
        <v>3065</v>
      </c>
      <c r="E40" s="54" t="s">
        <v>617</v>
      </c>
      <c r="F40" s="85">
        <v>45286</v>
      </c>
      <c r="G40" s="129" t="s">
        <v>3065</v>
      </c>
      <c r="H40" s="78">
        <v>7.92</v>
      </c>
      <c r="I40" s="76" t="s">
        <v>27</v>
      </c>
      <c r="J40" s="76" t="s">
        <v>132</v>
      </c>
      <c r="K40" s="77">
        <v>7.6600000000000001E-2</v>
      </c>
      <c r="L40" s="77">
        <v>7.6600000000000001E-2</v>
      </c>
      <c r="M40" s="78">
        <v>447560.69818200002</v>
      </c>
      <c r="N40" s="86">
        <v>104.248654</v>
      </c>
      <c r="O40" s="78">
        <v>466.57600378700005</v>
      </c>
      <c r="P40" s="79">
        <f t="shared" si="0"/>
        <v>1.5309854037561532E-3</v>
      </c>
      <c r="Q40" s="79">
        <f>O40/'סכום נכסי הקרן'!$C$41</f>
        <v>1.4995726462569415E-4</v>
      </c>
    </row>
    <row r="41" spans="1:17">
      <c r="A41" s="75" t="s">
        <v>2960</v>
      </c>
      <c r="B41" s="76" t="s">
        <v>2651</v>
      </c>
      <c r="C41" s="54">
        <v>9900</v>
      </c>
      <c r="D41" s="129" t="s">
        <v>3065</v>
      </c>
      <c r="E41" s="54" t="s">
        <v>617</v>
      </c>
      <c r="F41" s="85">
        <v>45286</v>
      </c>
      <c r="G41" s="129" t="s">
        <v>3065</v>
      </c>
      <c r="H41" s="78">
        <v>8.3800000000000008</v>
      </c>
      <c r="I41" s="76" t="s">
        <v>27</v>
      </c>
      <c r="J41" s="76" t="s">
        <v>132</v>
      </c>
      <c r="K41" s="77">
        <v>7.1099999999999997E-2</v>
      </c>
      <c r="L41" s="77">
        <v>7.1099999999999997E-2</v>
      </c>
      <c r="M41" s="78">
        <v>821610.36699000001</v>
      </c>
      <c r="N41" s="86">
        <v>85.123093999999995</v>
      </c>
      <c r="O41" s="78">
        <v>699.38016492200006</v>
      </c>
      <c r="P41" s="79">
        <f t="shared" si="0"/>
        <v>2.2948904690369906E-3</v>
      </c>
      <c r="Q41" s="79">
        <f>O41/'סכום נכסי הקרן'!$C$41</f>
        <v>2.2478039079148226E-4</v>
      </c>
    </row>
    <row r="42" spans="1:17">
      <c r="A42" s="75" t="s">
        <v>2960</v>
      </c>
      <c r="B42" s="76" t="s">
        <v>2651</v>
      </c>
      <c r="C42" s="54">
        <v>9897</v>
      </c>
      <c r="D42" s="129" t="s">
        <v>3065</v>
      </c>
      <c r="E42" s="54" t="s">
        <v>617</v>
      </c>
      <c r="F42" s="85">
        <v>45286</v>
      </c>
      <c r="G42" s="129" t="s">
        <v>3065</v>
      </c>
      <c r="H42" s="78">
        <v>8.8800000000000008</v>
      </c>
      <c r="I42" s="76" t="s">
        <v>27</v>
      </c>
      <c r="J42" s="76" t="s">
        <v>132</v>
      </c>
      <c r="K42" s="77">
        <v>4.6600000000000003E-2</v>
      </c>
      <c r="L42" s="77">
        <v>4.6600000000000003E-2</v>
      </c>
      <c r="M42" s="78">
        <v>628044.50496599998</v>
      </c>
      <c r="N42" s="86">
        <v>139.14890399999999</v>
      </c>
      <c r="O42" s="78">
        <v>873.91697123999995</v>
      </c>
      <c r="P42" s="79">
        <f t="shared" si="0"/>
        <v>2.8676016687605413E-3</v>
      </c>
      <c r="Q42" s="79">
        <f>O42/'סכום נכסי הקרן'!$C$41</f>
        <v>2.8087642196221576E-4</v>
      </c>
    </row>
    <row r="43" spans="1:17">
      <c r="A43" s="75" t="s">
        <v>2960</v>
      </c>
      <c r="B43" s="76" t="s">
        <v>2651</v>
      </c>
      <c r="C43" s="54">
        <v>9896</v>
      </c>
      <c r="D43" s="129" t="s">
        <v>3065</v>
      </c>
      <c r="E43" s="54" t="s">
        <v>617</v>
      </c>
      <c r="F43" s="85">
        <v>45286</v>
      </c>
      <c r="G43" s="129" t="s">
        <v>3065</v>
      </c>
      <c r="H43" s="78">
        <v>9.57</v>
      </c>
      <c r="I43" s="76" t="s">
        <v>27</v>
      </c>
      <c r="J43" s="76" t="s">
        <v>132</v>
      </c>
      <c r="K43" s="77">
        <v>4.4600000000000001E-2</v>
      </c>
      <c r="L43" s="77">
        <v>4.4600000000000001E-2</v>
      </c>
      <c r="M43" s="78">
        <v>964222.08166500006</v>
      </c>
      <c r="N43" s="86">
        <v>105.39944300000001</v>
      </c>
      <c r="O43" s="78">
        <v>1016.284827801</v>
      </c>
      <c r="P43" s="79">
        <f t="shared" si="0"/>
        <v>3.3347562343400534E-3</v>
      </c>
      <c r="Q43" s="79">
        <f>O43/'סכום נכסי הקרן'!$C$41</f>
        <v>3.2663337081348371E-4</v>
      </c>
    </row>
    <row r="44" spans="1:17">
      <c r="A44" s="75" t="s">
        <v>2960</v>
      </c>
      <c r="B44" s="76" t="s">
        <v>2651</v>
      </c>
      <c r="C44" s="54">
        <v>9898</v>
      </c>
      <c r="D44" s="129" t="s">
        <v>3065</v>
      </c>
      <c r="E44" s="54" t="s">
        <v>617</v>
      </c>
      <c r="F44" s="85">
        <v>45286</v>
      </c>
      <c r="G44" s="129" t="s">
        <v>3065</v>
      </c>
      <c r="H44" s="78">
        <v>9.99</v>
      </c>
      <c r="I44" s="76" t="s">
        <v>27</v>
      </c>
      <c r="J44" s="76" t="s">
        <v>132</v>
      </c>
      <c r="K44" s="77">
        <v>2.5899999999999999E-2</v>
      </c>
      <c r="L44" s="77">
        <v>2.5899999999999999E-2</v>
      </c>
      <c r="M44" s="78">
        <v>176838.624144</v>
      </c>
      <c r="N44" s="86">
        <v>130.05219399999999</v>
      </c>
      <c r="O44" s="78">
        <v>229.98247738800001</v>
      </c>
      <c r="P44" s="79">
        <f t="shared" si="0"/>
        <v>7.5464621657106738E-4</v>
      </c>
      <c r="Q44" s="79">
        <f>O44/'סכום נכסי הקרן'!$C$41</f>
        <v>7.3916238599979931E-5</v>
      </c>
    </row>
    <row r="45" spans="1:17">
      <c r="A45" s="75" t="s">
        <v>2960</v>
      </c>
      <c r="B45" s="76" t="s">
        <v>2651</v>
      </c>
      <c r="C45" s="54">
        <v>9899</v>
      </c>
      <c r="D45" s="129" t="s">
        <v>3065</v>
      </c>
      <c r="E45" s="54" t="s">
        <v>617</v>
      </c>
      <c r="F45" s="85">
        <v>45286</v>
      </c>
      <c r="G45" s="129" t="s">
        <v>3065</v>
      </c>
      <c r="H45" s="78">
        <v>9.58</v>
      </c>
      <c r="I45" s="76" t="s">
        <v>27</v>
      </c>
      <c r="J45" s="76" t="s">
        <v>132</v>
      </c>
      <c r="K45" s="77">
        <v>2.9899999999999999E-2</v>
      </c>
      <c r="L45" s="77">
        <v>2.9899999999999999E-2</v>
      </c>
      <c r="M45" s="78">
        <v>205842.12779200001</v>
      </c>
      <c r="N45" s="86">
        <v>125.826601</v>
      </c>
      <c r="O45" s="78">
        <v>259.00416163199998</v>
      </c>
      <c r="P45" s="79">
        <f t="shared" si="0"/>
        <v>8.4987566388372376E-4</v>
      </c>
      <c r="Q45" s="79">
        <f>O45/'סכום נכסי הקרן'!$C$41</f>
        <v>8.3243791557563259E-5</v>
      </c>
    </row>
    <row r="46" spans="1:17">
      <c r="A46" s="130" t="s">
        <v>3065</v>
      </c>
      <c r="B46" s="129" t="s">
        <v>3065</v>
      </c>
      <c r="C46" s="129" t="s">
        <v>3065</v>
      </c>
      <c r="D46" s="129" t="s">
        <v>3065</v>
      </c>
      <c r="E46" s="129" t="s">
        <v>3065</v>
      </c>
      <c r="F46" s="129" t="s">
        <v>3065</v>
      </c>
      <c r="G46" s="129" t="s">
        <v>3065</v>
      </c>
      <c r="H46" s="129" t="s">
        <v>3065</v>
      </c>
      <c r="I46" s="129" t="s">
        <v>3065</v>
      </c>
      <c r="J46" s="129" t="s">
        <v>3065</v>
      </c>
      <c r="K46" s="129" t="s">
        <v>3065</v>
      </c>
      <c r="L46" s="129" t="s">
        <v>3065</v>
      </c>
      <c r="M46" s="129" t="s">
        <v>3065</v>
      </c>
      <c r="N46" s="129" t="s">
        <v>3065</v>
      </c>
      <c r="O46" s="129" t="s">
        <v>3065</v>
      </c>
      <c r="P46" s="129" t="s">
        <v>3065</v>
      </c>
      <c r="Q46" s="129" t="s">
        <v>3065</v>
      </c>
    </row>
    <row r="47" spans="1:17">
      <c r="A47" s="74" t="s">
        <v>37</v>
      </c>
      <c r="B47" s="128" t="s">
        <v>3065</v>
      </c>
      <c r="C47" s="128" t="s">
        <v>3065</v>
      </c>
      <c r="D47" s="128" t="s">
        <v>3065</v>
      </c>
      <c r="E47" s="128" t="s">
        <v>3065</v>
      </c>
      <c r="F47" s="128" t="s">
        <v>3065</v>
      </c>
      <c r="G47" s="128" t="s">
        <v>3065</v>
      </c>
      <c r="H47" s="72">
        <v>4.7295449261112541</v>
      </c>
      <c r="I47" s="128" t="s">
        <v>3065</v>
      </c>
      <c r="J47" s="128" t="s">
        <v>3065</v>
      </c>
      <c r="K47" s="128" t="s">
        <v>3065</v>
      </c>
      <c r="L47" s="71">
        <v>5.1724889057133676E-2</v>
      </c>
      <c r="M47" s="128" t="s">
        <v>3065</v>
      </c>
      <c r="N47" s="128" t="s">
        <v>3065</v>
      </c>
      <c r="O47" s="72">
        <f>SUM(O48:O278)</f>
        <v>155823.60221345603</v>
      </c>
      <c r="P47" s="73">
        <f t="shared" si="0"/>
        <v>0.51130717956599969</v>
      </c>
      <c r="Q47" s="73">
        <f>O47/'סכום נכסי הקרן'!$C$41</f>
        <v>5.0081617919466574E-2</v>
      </c>
    </row>
    <row r="48" spans="1:17">
      <c r="A48" s="75" t="s">
        <v>2961</v>
      </c>
      <c r="B48" s="76" t="s">
        <v>2660</v>
      </c>
      <c r="C48" s="54" t="s">
        <v>2661</v>
      </c>
      <c r="D48" s="129" t="s">
        <v>3065</v>
      </c>
      <c r="E48" s="54" t="s">
        <v>311</v>
      </c>
      <c r="F48" s="85">
        <v>42368</v>
      </c>
      <c r="G48" s="54" t="s">
        <v>283</v>
      </c>
      <c r="H48" s="78">
        <v>6.819999999985126</v>
      </c>
      <c r="I48" s="76" t="s">
        <v>128</v>
      </c>
      <c r="J48" s="76" t="s">
        <v>132</v>
      </c>
      <c r="K48" s="77">
        <v>3.1699999999999999E-2</v>
      </c>
      <c r="L48" s="77">
        <v>2.3899999999965001E-2</v>
      </c>
      <c r="M48" s="78">
        <v>192631.17507800003</v>
      </c>
      <c r="N48" s="86">
        <v>118.66</v>
      </c>
      <c r="O48" s="78">
        <v>228.57617112</v>
      </c>
      <c r="P48" s="79">
        <f t="shared" si="0"/>
        <v>7.500316749914672E-4</v>
      </c>
      <c r="Q48" s="79">
        <f>O48/'סכום נכסי הקרן'!$C$41</f>
        <v>7.3464252558126986E-5</v>
      </c>
    </row>
    <row r="49" spans="1:17">
      <c r="A49" s="75" t="s">
        <v>2961</v>
      </c>
      <c r="B49" s="76" t="s">
        <v>2660</v>
      </c>
      <c r="C49" s="54" t="s">
        <v>2662</v>
      </c>
      <c r="D49" s="129" t="s">
        <v>3065</v>
      </c>
      <c r="E49" s="54" t="s">
        <v>311</v>
      </c>
      <c r="F49" s="85">
        <v>42388</v>
      </c>
      <c r="G49" s="54" t="s">
        <v>283</v>
      </c>
      <c r="H49" s="78">
        <v>6.819999999997191</v>
      </c>
      <c r="I49" s="76" t="s">
        <v>128</v>
      </c>
      <c r="J49" s="76" t="s">
        <v>132</v>
      </c>
      <c r="K49" s="77">
        <v>3.1899999999999998E-2</v>
      </c>
      <c r="L49" s="77">
        <v>2.4099999999985956E-2</v>
      </c>
      <c r="M49" s="78">
        <v>269683.64729699999</v>
      </c>
      <c r="N49" s="86">
        <v>118.83</v>
      </c>
      <c r="O49" s="78">
        <v>320.465077845</v>
      </c>
      <c r="P49" s="79">
        <f t="shared" si="0"/>
        <v>1.0515486279021203E-3</v>
      </c>
      <c r="Q49" s="79">
        <f>O49/'סכום נכסי הקרן'!$C$41</f>
        <v>1.0299729538520107E-4</v>
      </c>
    </row>
    <row r="50" spans="1:17">
      <c r="A50" s="75" t="s">
        <v>2961</v>
      </c>
      <c r="B50" s="76" t="s">
        <v>2660</v>
      </c>
      <c r="C50" s="54" t="s">
        <v>2663</v>
      </c>
      <c r="D50" s="129" t="s">
        <v>3065</v>
      </c>
      <c r="E50" s="54" t="s">
        <v>311</v>
      </c>
      <c r="F50" s="85">
        <v>42509</v>
      </c>
      <c r="G50" s="54" t="s">
        <v>283</v>
      </c>
      <c r="H50" s="78">
        <v>6.8800000000018127</v>
      </c>
      <c r="I50" s="76" t="s">
        <v>128</v>
      </c>
      <c r="J50" s="76" t="s">
        <v>132</v>
      </c>
      <c r="K50" s="77">
        <v>2.7400000000000001E-2</v>
      </c>
      <c r="L50" s="77">
        <v>2.5900000000002591E-2</v>
      </c>
      <c r="M50" s="78">
        <v>269683.64729699999</v>
      </c>
      <c r="N50" s="86">
        <v>114.57</v>
      </c>
      <c r="O50" s="78">
        <v>308.97655288799996</v>
      </c>
      <c r="P50" s="79">
        <f t="shared" si="0"/>
        <v>1.013851095502051E-3</v>
      </c>
      <c r="Q50" s="79">
        <f>O50/'סכום נכסי הקרן'!$C$41</f>
        <v>9.930488993967322E-5</v>
      </c>
    </row>
    <row r="51" spans="1:17">
      <c r="A51" s="75" t="s">
        <v>2961</v>
      </c>
      <c r="B51" s="76" t="s">
        <v>2660</v>
      </c>
      <c r="C51" s="54" t="s">
        <v>2664</v>
      </c>
      <c r="D51" s="129" t="s">
        <v>3065</v>
      </c>
      <c r="E51" s="54" t="s">
        <v>311</v>
      </c>
      <c r="F51" s="85">
        <v>42723</v>
      </c>
      <c r="G51" s="54" t="s">
        <v>283</v>
      </c>
      <c r="H51" s="78">
        <v>6.7900000000496563</v>
      </c>
      <c r="I51" s="76" t="s">
        <v>128</v>
      </c>
      <c r="J51" s="76" t="s">
        <v>132</v>
      </c>
      <c r="K51" s="77">
        <v>3.15E-2</v>
      </c>
      <c r="L51" s="77">
        <v>2.7500000000111834E-2</v>
      </c>
      <c r="M51" s="78">
        <v>38526.234567</v>
      </c>
      <c r="N51" s="86">
        <v>116.04</v>
      </c>
      <c r="O51" s="78">
        <v>44.70584448200001</v>
      </c>
      <c r="P51" s="79">
        <f t="shared" si="0"/>
        <v>1.4669420375030783E-4</v>
      </c>
      <c r="Q51" s="79">
        <f>O51/'סכום נכסי הקרן'!$C$41</f>
        <v>1.4368433217501857E-5</v>
      </c>
    </row>
    <row r="52" spans="1:17">
      <c r="A52" s="75" t="s">
        <v>2961</v>
      </c>
      <c r="B52" s="76" t="s">
        <v>2660</v>
      </c>
      <c r="C52" s="54" t="s">
        <v>2665</v>
      </c>
      <c r="D52" s="129" t="s">
        <v>3065</v>
      </c>
      <c r="E52" s="54" t="s">
        <v>311</v>
      </c>
      <c r="F52" s="85">
        <v>42918</v>
      </c>
      <c r="G52" s="54" t="s">
        <v>283</v>
      </c>
      <c r="H52" s="78">
        <v>6.7600000000062064</v>
      </c>
      <c r="I52" s="76" t="s">
        <v>128</v>
      </c>
      <c r="J52" s="76" t="s">
        <v>132</v>
      </c>
      <c r="K52" s="77">
        <v>3.1899999999999998E-2</v>
      </c>
      <c r="L52" s="77">
        <v>2.9900000000017798E-2</v>
      </c>
      <c r="M52" s="78">
        <v>192631.17507800003</v>
      </c>
      <c r="N52" s="86">
        <v>113.75</v>
      </c>
      <c r="O52" s="78">
        <v>219.117960439</v>
      </c>
      <c r="P52" s="79">
        <f t="shared" si="0"/>
        <v>7.1899625443676567E-4</v>
      </c>
      <c r="Q52" s="79">
        <f>O52/'סכום נכסי הקרן'!$C$41</f>
        <v>7.042438897649331E-5</v>
      </c>
    </row>
    <row r="53" spans="1:17">
      <c r="A53" s="75" t="s">
        <v>2961</v>
      </c>
      <c r="B53" s="76" t="s">
        <v>2660</v>
      </c>
      <c r="C53" s="54" t="s">
        <v>2666</v>
      </c>
      <c r="D53" s="129" t="s">
        <v>3065</v>
      </c>
      <c r="E53" s="54" t="s">
        <v>311</v>
      </c>
      <c r="F53" s="85">
        <v>43915</v>
      </c>
      <c r="G53" s="54" t="s">
        <v>283</v>
      </c>
      <c r="H53" s="78">
        <v>6.7900000000075353</v>
      </c>
      <c r="I53" s="76" t="s">
        <v>128</v>
      </c>
      <c r="J53" s="76" t="s">
        <v>132</v>
      </c>
      <c r="K53" s="77">
        <v>2.6600000000000002E-2</v>
      </c>
      <c r="L53" s="77">
        <v>3.5600000000033806E-2</v>
      </c>
      <c r="M53" s="78">
        <v>405539.31808700005</v>
      </c>
      <c r="N53" s="86">
        <v>105.04</v>
      </c>
      <c r="O53" s="78">
        <v>425.97853460100004</v>
      </c>
      <c r="P53" s="79">
        <f t="shared" si="0"/>
        <v>1.3977720960662433E-3</v>
      </c>
      <c r="Q53" s="79">
        <f>O53/'סכום נכסי הקרן'!$C$41</f>
        <v>1.3690926091258914E-4</v>
      </c>
    </row>
    <row r="54" spans="1:17">
      <c r="A54" s="75" t="s">
        <v>2961</v>
      </c>
      <c r="B54" s="76" t="s">
        <v>2660</v>
      </c>
      <c r="C54" s="54" t="s">
        <v>2667</v>
      </c>
      <c r="D54" s="129" t="s">
        <v>3065</v>
      </c>
      <c r="E54" s="54" t="s">
        <v>311</v>
      </c>
      <c r="F54" s="85">
        <v>44168</v>
      </c>
      <c r="G54" s="54" t="s">
        <v>283</v>
      </c>
      <c r="H54" s="78">
        <v>6.9099999999950423</v>
      </c>
      <c r="I54" s="76" t="s">
        <v>128</v>
      </c>
      <c r="J54" s="76" t="s">
        <v>132</v>
      </c>
      <c r="K54" s="77">
        <v>1.89E-2</v>
      </c>
      <c r="L54" s="77">
        <v>3.8099999999972836E-2</v>
      </c>
      <c r="M54" s="78">
        <v>410727.45371500001</v>
      </c>
      <c r="N54" s="86">
        <v>97.7</v>
      </c>
      <c r="O54" s="78">
        <v>401.28069028900001</v>
      </c>
      <c r="P54" s="79">
        <f t="shared" si="0"/>
        <v>1.3167305533400644E-3</v>
      </c>
      <c r="Q54" s="79">
        <f>O54/'סכום נכסי הקרן'!$C$41</f>
        <v>1.289713876719637E-4</v>
      </c>
    </row>
    <row r="55" spans="1:17">
      <c r="A55" s="75" t="s">
        <v>2961</v>
      </c>
      <c r="B55" s="76" t="s">
        <v>2660</v>
      </c>
      <c r="C55" s="54" t="s">
        <v>2668</v>
      </c>
      <c r="D55" s="129" t="s">
        <v>3065</v>
      </c>
      <c r="E55" s="54" t="s">
        <v>311</v>
      </c>
      <c r="F55" s="85">
        <v>44277</v>
      </c>
      <c r="G55" s="54" t="s">
        <v>283</v>
      </c>
      <c r="H55" s="78">
        <v>6.8200000000007597</v>
      </c>
      <c r="I55" s="76" t="s">
        <v>128</v>
      </c>
      <c r="J55" s="76" t="s">
        <v>132</v>
      </c>
      <c r="K55" s="77">
        <v>1.9E-2</v>
      </c>
      <c r="L55" s="77">
        <v>4.6200000000000685E-2</v>
      </c>
      <c r="M55" s="78">
        <v>624580.95540700003</v>
      </c>
      <c r="N55" s="86">
        <v>92.75</v>
      </c>
      <c r="O55" s="78">
        <v>579.29881175800006</v>
      </c>
      <c r="P55" s="79">
        <f t="shared" si="0"/>
        <v>1.9008650638185536E-3</v>
      </c>
      <c r="Q55" s="79">
        <f>O55/'סכום נכסי הקרן'!$C$41</f>
        <v>1.861863115699415E-4</v>
      </c>
    </row>
    <row r="56" spans="1:17">
      <c r="A56" s="75" t="s">
        <v>2962</v>
      </c>
      <c r="B56" s="76" t="s">
        <v>2651</v>
      </c>
      <c r="C56" s="54">
        <v>4069</v>
      </c>
      <c r="D56" s="129" t="s">
        <v>3065</v>
      </c>
      <c r="E56" s="54" t="s">
        <v>317</v>
      </c>
      <c r="F56" s="85">
        <v>42052</v>
      </c>
      <c r="G56" s="54" t="s">
        <v>130</v>
      </c>
      <c r="H56" s="78">
        <v>4.0100000000010745</v>
      </c>
      <c r="I56" s="76" t="s">
        <v>624</v>
      </c>
      <c r="J56" s="76" t="s">
        <v>132</v>
      </c>
      <c r="K56" s="77">
        <v>2.9779E-2</v>
      </c>
      <c r="L56" s="77">
        <v>2.0300000000002386E-2</v>
      </c>
      <c r="M56" s="78">
        <v>569682.87056800001</v>
      </c>
      <c r="N56" s="86">
        <v>117.59</v>
      </c>
      <c r="O56" s="78">
        <v>669.89009582799997</v>
      </c>
      <c r="P56" s="79">
        <f t="shared" si="0"/>
        <v>2.1981241009164268E-3</v>
      </c>
      <c r="Q56" s="79">
        <f>O56/'סכום נכסי הקרן'!$C$41</f>
        <v>2.1530229920711992E-4</v>
      </c>
    </row>
    <row r="57" spans="1:17">
      <c r="A57" s="75" t="s">
        <v>2963</v>
      </c>
      <c r="B57" s="76" t="s">
        <v>2660</v>
      </c>
      <c r="C57" s="54" t="s">
        <v>2669</v>
      </c>
      <c r="D57" s="129" t="s">
        <v>3065</v>
      </c>
      <c r="E57" s="54" t="s">
        <v>317</v>
      </c>
      <c r="F57" s="85">
        <v>42122</v>
      </c>
      <c r="G57" s="54" t="s">
        <v>130</v>
      </c>
      <c r="H57" s="78">
        <v>4.1300000000002157</v>
      </c>
      <c r="I57" s="76" t="s">
        <v>287</v>
      </c>
      <c r="J57" s="76" t="s">
        <v>132</v>
      </c>
      <c r="K57" s="77">
        <v>2.98E-2</v>
      </c>
      <c r="L57" s="77">
        <v>2.6400000000001138E-2</v>
      </c>
      <c r="M57" s="78">
        <v>3682289.7497569998</v>
      </c>
      <c r="N57" s="86">
        <v>114.6</v>
      </c>
      <c r="O57" s="78">
        <v>4219.9041705930003</v>
      </c>
      <c r="P57" s="79">
        <f t="shared" si="0"/>
        <v>1.3846858042397268E-2</v>
      </c>
      <c r="Q57" s="79">
        <f>O57/'סכום נכסי הקרן'!$C$41</f>
        <v>1.3562748218263951E-3</v>
      </c>
    </row>
    <row r="58" spans="1:17">
      <c r="A58" s="75" t="s">
        <v>2964</v>
      </c>
      <c r="B58" s="76" t="s">
        <v>2651</v>
      </c>
      <c r="C58" s="54">
        <v>4099</v>
      </c>
      <c r="D58" s="129" t="s">
        <v>3065</v>
      </c>
      <c r="E58" s="54" t="s">
        <v>317</v>
      </c>
      <c r="F58" s="85">
        <v>42052</v>
      </c>
      <c r="G58" s="54" t="s">
        <v>130</v>
      </c>
      <c r="H58" s="78">
        <v>3.9399999999964974</v>
      </c>
      <c r="I58" s="76" t="s">
        <v>624</v>
      </c>
      <c r="J58" s="76" t="s">
        <v>132</v>
      </c>
      <c r="K58" s="77">
        <v>2.9779E-2</v>
      </c>
      <c r="L58" s="77">
        <v>2.9199999999974149E-2</v>
      </c>
      <c r="M58" s="78">
        <v>422210.37772500003</v>
      </c>
      <c r="N58" s="86">
        <v>113.58</v>
      </c>
      <c r="O58" s="78">
        <v>479.5465535219999</v>
      </c>
      <c r="P58" s="79">
        <f t="shared" si="0"/>
        <v>1.5735459344345449E-3</v>
      </c>
      <c r="Q58" s="79">
        <f>O58/'סכום נכסי הקרן'!$C$41</f>
        <v>1.5412599199950919E-4</v>
      </c>
    </row>
    <row r="59" spans="1:17">
      <c r="A59" s="75" t="s">
        <v>2964</v>
      </c>
      <c r="B59" s="76" t="s">
        <v>2651</v>
      </c>
      <c r="C59" s="54" t="s">
        <v>2670</v>
      </c>
      <c r="D59" s="129" t="s">
        <v>3065</v>
      </c>
      <c r="E59" s="54" t="s">
        <v>317</v>
      </c>
      <c r="F59" s="85">
        <v>42054</v>
      </c>
      <c r="G59" s="54" t="s">
        <v>130</v>
      </c>
      <c r="H59" s="78">
        <v>3.939999999986727</v>
      </c>
      <c r="I59" s="76" t="s">
        <v>624</v>
      </c>
      <c r="J59" s="76" t="s">
        <v>132</v>
      </c>
      <c r="K59" s="77">
        <v>2.9779E-2</v>
      </c>
      <c r="L59" s="77">
        <v>2.9199999999823034E-2</v>
      </c>
      <c r="M59" s="78">
        <v>11940.339035999998</v>
      </c>
      <c r="N59" s="86">
        <v>113.58</v>
      </c>
      <c r="O59" s="78">
        <v>13.561837247</v>
      </c>
      <c r="P59" s="79">
        <f t="shared" si="0"/>
        <v>4.4500734510024625E-5</v>
      </c>
      <c r="Q59" s="79">
        <f>O59/'סכום נכסי הקרן'!$C$41</f>
        <v>4.3587668468852323E-6</v>
      </c>
    </row>
    <row r="60" spans="1:17">
      <c r="A60" s="75" t="s">
        <v>2965</v>
      </c>
      <c r="B60" s="76" t="s">
        <v>2660</v>
      </c>
      <c r="C60" s="54" t="s">
        <v>2671</v>
      </c>
      <c r="D60" s="129" t="s">
        <v>3065</v>
      </c>
      <c r="E60" s="54" t="s">
        <v>1789</v>
      </c>
      <c r="F60" s="85">
        <v>40742</v>
      </c>
      <c r="G60" s="54" t="s">
        <v>2650</v>
      </c>
      <c r="H60" s="78">
        <v>2.959999999999321</v>
      </c>
      <c r="I60" s="76" t="s">
        <v>304</v>
      </c>
      <c r="J60" s="76" t="s">
        <v>132</v>
      </c>
      <c r="K60" s="77">
        <v>4.4999999999999998E-2</v>
      </c>
      <c r="L60" s="77">
        <v>1.6599999999997891E-2</v>
      </c>
      <c r="M60" s="78">
        <v>1355528.089194</v>
      </c>
      <c r="N60" s="86">
        <v>126.06</v>
      </c>
      <c r="O60" s="78">
        <v>1708.7787448460001</v>
      </c>
      <c r="P60" s="79">
        <f t="shared" si="0"/>
        <v>5.607050717083787E-3</v>
      </c>
      <c r="Q60" s="79">
        <f>O60/'סכום נכסי הקרן'!$C$41</f>
        <v>5.492005254188186E-4</v>
      </c>
    </row>
    <row r="61" spans="1:17">
      <c r="A61" s="75" t="s">
        <v>2966</v>
      </c>
      <c r="B61" s="76" t="s">
        <v>2660</v>
      </c>
      <c r="C61" s="54" t="s">
        <v>2672</v>
      </c>
      <c r="D61" s="129" t="s">
        <v>3065</v>
      </c>
      <c r="E61" s="54" t="s">
        <v>1789</v>
      </c>
      <c r="F61" s="85">
        <v>41534</v>
      </c>
      <c r="G61" s="54" t="s">
        <v>2650</v>
      </c>
      <c r="H61" s="78">
        <v>5.2699999999995875</v>
      </c>
      <c r="I61" s="76" t="s">
        <v>510</v>
      </c>
      <c r="J61" s="76" t="s">
        <v>132</v>
      </c>
      <c r="K61" s="77">
        <v>3.9842000000000002E-2</v>
      </c>
      <c r="L61" s="77">
        <v>3.3599999999997306E-2</v>
      </c>
      <c r="M61" s="78">
        <v>4098236.8636250002</v>
      </c>
      <c r="N61" s="86">
        <v>116.09</v>
      </c>
      <c r="O61" s="78">
        <v>4757.6428377480006</v>
      </c>
      <c r="P61" s="79">
        <f t="shared" si="0"/>
        <v>1.5611350951949965E-2</v>
      </c>
      <c r="Q61" s="79">
        <f>O61/'סכום נכסי הקרן'!$C$41</f>
        <v>1.529103726346832E-3</v>
      </c>
    </row>
    <row r="62" spans="1:17">
      <c r="A62" s="75" t="s">
        <v>2967</v>
      </c>
      <c r="B62" s="76" t="s">
        <v>2660</v>
      </c>
      <c r="C62" s="54" t="s">
        <v>2673</v>
      </c>
      <c r="D62" s="129" t="s">
        <v>3065</v>
      </c>
      <c r="E62" s="54" t="s">
        <v>424</v>
      </c>
      <c r="F62" s="85">
        <v>43431</v>
      </c>
      <c r="G62" s="54" t="s">
        <v>283</v>
      </c>
      <c r="H62" s="78">
        <v>7.6999999999940973</v>
      </c>
      <c r="I62" s="76" t="s">
        <v>287</v>
      </c>
      <c r="J62" s="76" t="s">
        <v>132</v>
      </c>
      <c r="K62" s="77">
        <v>3.6600000000000001E-2</v>
      </c>
      <c r="L62" s="77">
        <v>3.4199999999994096E-2</v>
      </c>
      <c r="M62" s="78">
        <v>119768.48117100001</v>
      </c>
      <c r="N62" s="86">
        <v>113.19</v>
      </c>
      <c r="O62" s="78">
        <v>135.565939474</v>
      </c>
      <c r="P62" s="79">
        <f t="shared" si="0"/>
        <v>4.4483529563585106E-4</v>
      </c>
      <c r="Q62" s="79">
        <f>O62/'סכום נכסי הקרן'!$C$41</f>
        <v>4.3570816533492443E-5</v>
      </c>
    </row>
    <row r="63" spans="1:17">
      <c r="A63" s="75" t="s">
        <v>2967</v>
      </c>
      <c r="B63" s="76" t="s">
        <v>2660</v>
      </c>
      <c r="C63" s="54" t="s">
        <v>2674</v>
      </c>
      <c r="D63" s="129" t="s">
        <v>3065</v>
      </c>
      <c r="E63" s="54" t="s">
        <v>424</v>
      </c>
      <c r="F63" s="85">
        <v>43276</v>
      </c>
      <c r="G63" s="54" t="s">
        <v>283</v>
      </c>
      <c r="H63" s="78">
        <v>7.7499999999961808</v>
      </c>
      <c r="I63" s="76" t="s">
        <v>287</v>
      </c>
      <c r="J63" s="76" t="s">
        <v>132</v>
      </c>
      <c r="K63" s="77">
        <v>3.2599999999999997E-2</v>
      </c>
      <c r="L63" s="77">
        <v>3.5099999999980133E-2</v>
      </c>
      <c r="M63" s="78">
        <v>119328.81086899999</v>
      </c>
      <c r="N63" s="86">
        <v>109.68</v>
      </c>
      <c r="O63" s="78">
        <v>130.879841126</v>
      </c>
      <c r="P63" s="79">
        <f t="shared" si="0"/>
        <v>4.2945870508442392E-4</v>
      </c>
      <c r="Q63" s="79">
        <f>O63/'סכום נכסי הקרן'!$C$41</f>
        <v>4.2064707165823664E-5</v>
      </c>
    </row>
    <row r="64" spans="1:17">
      <c r="A64" s="75" t="s">
        <v>2967</v>
      </c>
      <c r="B64" s="76" t="s">
        <v>2660</v>
      </c>
      <c r="C64" s="54" t="s">
        <v>2675</v>
      </c>
      <c r="D64" s="129" t="s">
        <v>3065</v>
      </c>
      <c r="E64" s="54" t="s">
        <v>424</v>
      </c>
      <c r="F64" s="85">
        <v>43222</v>
      </c>
      <c r="G64" s="54" t="s">
        <v>283</v>
      </c>
      <c r="H64" s="78">
        <v>7.760000000005153</v>
      </c>
      <c r="I64" s="76" t="s">
        <v>287</v>
      </c>
      <c r="J64" s="76" t="s">
        <v>132</v>
      </c>
      <c r="K64" s="77">
        <v>3.2199999999999999E-2</v>
      </c>
      <c r="L64" s="77">
        <v>3.5100000000027672E-2</v>
      </c>
      <c r="M64" s="78">
        <v>570232.85601800005</v>
      </c>
      <c r="N64" s="86">
        <v>110.26</v>
      </c>
      <c r="O64" s="78">
        <v>628.73878482600003</v>
      </c>
      <c r="P64" s="79">
        <f t="shared" si="0"/>
        <v>2.0630934607246232E-3</v>
      </c>
      <c r="Q64" s="79">
        <f>O64/'סכום נכסי הקרן'!$C$41</f>
        <v>2.0207629104653248E-4</v>
      </c>
    </row>
    <row r="65" spans="1:17">
      <c r="A65" s="75" t="s">
        <v>2967</v>
      </c>
      <c r="B65" s="76" t="s">
        <v>2660</v>
      </c>
      <c r="C65" s="54" t="s">
        <v>2676</v>
      </c>
      <c r="D65" s="129" t="s">
        <v>3065</v>
      </c>
      <c r="E65" s="54" t="s">
        <v>424</v>
      </c>
      <c r="F65" s="85">
        <v>43922</v>
      </c>
      <c r="G65" s="54" t="s">
        <v>283</v>
      </c>
      <c r="H65" s="78">
        <v>7.8899999999792252</v>
      </c>
      <c r="I65" s="76" t="s">
        <v>287</v>
      </c>
      <c r="J65" s="76" t="s">
        <v>132</v>
      </c>
      <c r="K65" s="77">
        <v>2.7699999999999999E-2</v>
      </c>
      <c r="L65" s="77">
        <v>3.2599999999929394E-2</v>
      </c>
      <c r="M65" s="78">
        <v>137197.85256900001</v>
      </c>
      <c r="N65" s="86">
        <v>107.36</v>
      </c>
      <c r="O65" s="78">
        <v>147.295610254</v>
      </c>
      <c r="P65" s="79">
        <f t="shared" si="0"/>
        <v>4.8332410476724212E-4</v>
      </c>
      <c r="Q65" s="79">
        <f>O65/'סכום נכסי הקרן'!$C$41</f>
        <v>4.7340726110607605E-5</v>
      </c>
    </row>
    <row r="66" spans="1:17">
      <c r="A66" s="75" t="s">
        <v>2967</v>
      </c>
      <c r="B66" s="76" t="s">
        <v>2660</v>
      </c>
      <c r="C66" s="54" t="s">
        <v>2677</v>
      </c>
      <c r="D66" s="129" t="s">
        <v>3065</v>
      </c>
      <c r="E66" s="54" t="s">
        <v>424</v>
      </c>
      <c r="F66" s="85">
        <v>43978</v>
      </c>
      <c r="G66" s="54" t="s">
        <v>283</v>
      </c>
      <c r="H66" s="78">
        <v>7.9200000000361417</v>
      </c>
      <c r="I66" s="76" t="s">
        <v>287</v>
      </c>
      <c r="J66" s="76" t="s">
        <v>132</v>
      </c>
      <c r="K66" s="77">
        <v>2.3E-2</v>
      </c>
      <c r="L66" s="77">
        <v>3.6800000000229358E-2</v>
      </c>
      <c r="M66" s="78">
        <v>57553.726379000007</v>
      </c>
      <c r="N66" s="86">
        <v>100</v>
      </c>
      <c r="O66" s="78">
        <v>57.55373002599999</v>
      </c>
      <c r="P66" s="79">
        <f t="shared" si="0"/>
        <v>1.8885223390475468E-4</v>
      </c>
      <c r="Q66" s="79">
        <f>O66/'סכום נכסי הקרן'!$C$41</f>
        <v>1.8497736389470763E-5</v>
      </c>
    </row>
    <row r="67" spans="1:17">
      <c r="A67" s="75" t="s">
        <v>2967</v>
      </c>
      <c r="B67" s="76" t="s">
        <v>2660</v>
      </c>
      <c r="C67" s="54" t="s">
        <v>2678</v>
      </c>
      <c r="D67" s="129" t="s">
        <v>3065</v>
      </c>
      <c r="E67" s="54" t="s">
        <v>424</v>
      </c>
      <c r="F67" s="85">
        <v>44010</v>
      </c>
      <c r="G67" s="54" t="s">
        <v>283</v>
      </c>
      <c r="H67" s="78">
        <v>7.9800000000244866</v>
      </c>
      <c r="I67" s="76" t="s">
        <v>287</v>
      </c>
      <c r="J67" s="76" t="s">
        <v>132</v>
      </c>
      <c r="K67" s="77">
        <v>2.2000000000000002E-2</v>
      </c>
      <c r="L67" s="77">
        <v>3.4300000000146484E-2</v>
      </c>
      <c r="M67" s="78">
        <v>90243.925082000016</v>
      </c>
      <c r="N67" s="86">
        <v>101.37</v>
      </c>
      <c r="O67" s="78">
        <v>91.480268261999996</v>
      </c>
      <c r="P67" s="79">
        <f t="shared" si="0"/>
        <v>3.0017607914691806E-4</v>
      </c>
      <c r="Q67" s="79">
        <f>O67/'סכום נכסי הקרן'!$C$41</f>
        <v>2.9401706655400101E-5</v>
      </c>
    </row>
    <row r="68" spans="1:17">
      <c r="A68" s="75" t="s">
        <v>2967</v>
      </c>
      <c r="B68" s="76" t="s">
        <v>2660</v>
      </c>
      <c r="C68" s="54" t="s">
        <v>2679</v>
      </c>
      <c r="D68" s="129" t="s">
        <v>3065</v>
      </c>
      <c r="E68" s="54" t="s">
        <v>424</v>
      </c>
      <c r="F68" s="85">
        <v>44133</v>
      </c>
      <c r="G68" s="54" t="s">
        <v>283</v>
      </c>
      <c r="H68" s="78">
        <v>7.8899999999852222</v>
      </c>
      <c r="I68" s="76" t="s">
        <v>287</v>
      </c>
      <c r="J68" s="76" t="s">
        <v>132</v>
      </c>
      <c r="K68" s="77">
        <v>2.3799999999999998E-2</v>
      </c>
      <c r="L68" s="77">
        <v>3.6799999999915553E-2</v>
      </c>
      <c r="M68" s="78">
        <v>117351.99548699999</v>
      </c>
      <c r="N68" s="86">
        <v>100.91</v>
      </c>
      <c r="O68" s="78">
        <v>118.419900775</v>
      </c>
      <c r="P68" s="79">
        <f t="shared" si="0"/>
        <v>3.885736474427501E-4</v>
      </c>
      <c r="Q68" s="79">
        <f>O68/'סכום נכסי הקרן'!$C$41</f>
        <v>3.8060089360214755E-5</v>
      </c>
    </row>
    <row r="69" spans="1:17">
      <c r="A69" s="75" t="s">
        <v>2967</v>
      </c>
      <c r="B69" s="76" t="s">
        <v>2660</v>
      </c>
      <c r="C69" s="54" t="s">
        <v>2680</v>
      </c>
      <c r="D69" s="129" t="s">
        <v>3065</v>
      </c>
      <c r="E69" s="54" t="s">
        <v>424</v>
      </c>
      <c r="F69" s="85">
        <v>44251</v>
      </c>
      <c r="G69" s="54" t="s">
        <v>283</v>
      </c>
      <c r="H69" s="78">
        <v>7.7999999999952516</v>
      </c>
      <c r="I69" s="76" t="s">
        <v>287</v>
      </c>
      <c r="J69" s="76" t="s">
        <v>132</v>
      </c>
      <c r="K69" s="77">
        <v>2.3599999999999999E-2</v>
      </c>
      <c r="L69" s="77">
        <v>4.2299999999970021E-2</v>
      </c>
      <c r="M69" s="78">
        <v>348432.20788499998</v>
      </c>
      <c r="N69" s="86">
        <v>96.74</v>
      </c>
      <c r="O69" s="78">
        <v>337.07331148700007</v>
      </c>
      <c r="P69" s="79">
        <f t="shared" si="0"/>
        <v>1.1060455653393098E-3</v>
      </c>
      <c r="Q69" s="79">
        <f>O69/'סכום נכסי הקרן'!$C$41</f>
        <v>1.0833517231629959E-4</v>
      </c>
    </row>
    <row r="70" spans="1:17">
      <c r="A70" s="75" t="s">
        <v>2967</v>
      </c>
      <c r="B70" s="76" t="s">
        <v>2660</v>
      </c>
      <c r="C70" s="54" t="s">
        <v>2681</v>
      </c>
      <c r="D70" s="129" t="s">
        <v>3065</v>
      </c>
      <c r="E70" s="54" t="s">
        <v>424</v>
      </c>
      <c r="F70" s="85">
        <v>44294</v>
      </c>
      <c r="G70" s="54" t="s">
        <v>283</v>
      </c>
      <c r="H70" s="78">
        <v>7.7700000000139422</v>
      </c>
      <c r="I70" s="76" t="s">
        <v>287</v>
      </c>
      <c r="J70" s="76" t="s">
        <v>132</v>
      </c>
      <c r="K70" s="77">
        <v>2.3199999999999998E-2</v>
      </c>
      <c r="L70" s="77">
        <v>4.4300000000096457E-2</v>
      </c>
      <c r="M70" s="78">
        <v>250692.75516299999</v>
      </c>
      <c r="N70" s="86">
        <v>94.71</v>
      </c>
      <c r="O70" s="78">
        <v>237.43109399699995</v>
      </c>
      <c r="P70" s="79">
        <f t="shared" si="0"/>
        <v>7.7908751491044905E-4</v>
      </c>
      <c r="Q70" s="79">
        <f>O70/'סכום נכסי הקרן'!$C$41</f>
        <v>7.6310219779605844E-5</v>
      </c>
    </row>
    <row r="71" spans="1:17">
      <c r="A71" s="75" t="s">
        <v>2967</v>
      </c>
      <c r="B71" s="76" t="s">
        <v>2660</v>
      </c>
      <c r="C71" s="54" t="s">
        <v>2682</v>
      </c>
      <c r="D71" s="129" t="s">
        <v>3065</v>
      </c>
      <c r="E71" s="54" t="s">
        <v>424</v>
      </c>
      <c r="F71" s="85">
        <v>44602</v>
      </c>
      <c r="G71" s="54" t="s">
        <v>283</v>
      </c>
      <c r="H71" s="78">
        <v>7.6300000000001988</v>
      </c>
      <c r="I71" s="76" t="s">
        <v>287</v>
      </c>
      <c r="J71" s="76" t="s">
        <v>132</v>
      </c>
      <c r="K71" s="77">
        <v>2.0899999999999998E-2</v>
      </c>
      <c r="L71" s="77">
        <v>5.369999999999802E-2</v>
      </c>
      <c r="M71" s="78">
        <v>359162.95473200001</v>
      </c>
      <c r="N71" s="86">
        <v>84.42</v>
      </c>
      <c r="O71" s="78">
        <v>303.20533803799998</v>
      </c>
      <c r="P71" s="79">
        <f t="shared" si="0"/>
        <v>9.9491388993302142E-4</v>
      </c>
      <c r="Q71" s="79">
        <f>O71/'סכום נכסי הקרן'!$C$41</f>
        <v>9.7450024739901246E-5</v>
      </c>
    </row>
    <row r="72" spans="1:17">
      <c r="A72" s="75" t="s">
        <v>2967</v>
      </c>
      <c r="B72" s="76" t="s">
        <v>2660</v>
      </c>
      <c r="C72" s="54" t="s">
        <v>2683</v>
      </c>
      <c r="D72" s="129" t="s">
        <v>3065</v>
      </c>
      <c r="E72" s="54" t="s">
        <v>424</v>
      </c>
      <c r="F72" s="85">
        <v>43500</v>
      </c>
      <c r="G72" s="54" t="s">
        <v>283</v>
      </c>
      <c r="H72" s="78">
        <v>7.7600000000086418</v>
      </c>
      <c r="I72" s="76" t="s">
        <v>287</v>
      </c>
      <c r="J72" s="76" t="s">
        <v>132</v>
      </c>
      <c r="K72" s="77">
        <v>3.4500000000000003E-2</v>
      </c>
      <c r="L72" s="77">
        <v>3.2700000000035347E-2</v>
      </c>
      <c r="M72" s="78">
        <v>224806.09582200003</v>
      </c>
      <c r="N72" s="86">
        <v>113.25</v>
      </c>
      <c r="O72" s="78">
        <v>254.59290512999999</v>
      </c>
      <c r="P72" s="79">
        <f t="shared" si="0"/>
        <v>8.3540091751449226E-4</v>
      </c>
      <c r="Q72" s="79">
        <f>O72/'סכום נכסי הקרן'!$C$41</f>
        <v>8.1826016204280822E-5</v>
      </c>
    </row>
    <row r="73" spans="1:17">
      <c r="A73" s="75" t="s">
        <v>2967</v>
      </c>
      <c r="B73" s="76" t="s">
        <v>2660</v>
      </c>
      <c r="C73" s="54" t="s">
        <v>2684</v>
      </c>
      <c r="D73" s="129" t="s">
        <v>3065</v>
      </c>
      <c r="E73" s="54" t="s">
        <v>424</v>
      </c>
      <c r="F73" s="85">
        <v>43556</v>
      </c>
      <c r="G73" s="54" t="s">
        <v>283</v>
      </c>
      <c r="H73" s="78">
        <v>7.8399999999927665</v>
      </c>
      <c r="I73" s="76" t="s">
        <v>287</v>
      </c>
      <c r="J73" s="76" t="s">
        <v>132</v>
      </c>
      <c r="K73" s="77">
        <v>3.0499999999999999E-2</v>
      </c>
      <c r="L73" s="77">
        <v>3.2799999999975883E-2</v>
      </c>
      <c r="M73" s="78">
        <v>226700.27925200001</v>
      </c>
      <c r="N73" s="86">
        <v>109.75</v>
      </c>
      <c r="O73" s="78">
        <v>248.80355612</v>
      </c>
      <c r="P73" s="79">
        <f t="shared" ref="P73:P136" si="2">IFERROR(O73/$O$8,0)</f>
        <v>8.1640420795459296E-4</v>
      </c>
      <c r="Q73" s="79">
        <f>O73/'סכום נכסי הקרן'!$C$41</f>
        <v>7.996532269570639E-5</v>
      </c>
    </row>
    <row r="74" spans="1:17">
      <c r="A74" s="75" t="s">
        <v>2967</v>
      </c>
      <c r="B74" s="76" t="s">
        <v>2660</v>
      </c>
      <c r="C74" s="54" t="s">
        <v>2685</v>
      </c>
      <c r="D74" s="129" t="s">
        <v>3065</v>
      </c>
      <c r="E74" s="54" t="s">
        <v>424</v>
      </c>
      <c r="F74" s="85">
        <v>43647</v>
      </c>
      <c r="G74" s="54" t="s">
        <v>283</v>
      </c>
      <c r="H74" s="78">
        <v>7.8199999999997294</v>
      </c>
      <c r="I74" s="76" t="s">
        <v>287</v>
      </c>
      <c r="J74" s="76" t="s">
        <v>132</v>
      </c>
      <c r="K74" s="77">
        <v>2.8999999999999998E-2</v>
      </c>
      <c r="L74" s="77">
        <v>3.509999999998506E-2</v>
      </c>
      <c r="M74" s="78">
        <v>210446.65812199999</v>
      </c>
      <c r="N74" s="86">
        <v>105</v>
      </c>
      <c r="O74" s="78">
        <v>220.96897358300001</v>
      </c>
      <c r="P74" s="79">
        <f t="shared" si="2"/>
        <v>7.2507002180290418E-4</v>
      </c>
      <c r="Q74" s="79">
        <f>O74/'סכום נכסי הקרן'!$C$41</f>
        <v>7.1019303557628014E-5</v>
      </c>
    </row>
    <row r="75" spans="1:17">
      <c r="A75" s="75" t="s">
        <v>2967</v>
      </c>
      <c r="B75" s="76" t="s">
        <v>2660</v>
      </c>
      <c r="C75" s="54" t="s">
        <v>2686</v>
      </c>
      <c r="D75" s="129" t="s">
        <v>3065</v>
      </c>
      <c r="E75" s="54" t="s">
        <v>424</v>
      </c>
      <c r="F75" s="85">
        <v>43703</v>
      </c>
      <c r="G75" s="54" t="s">
        <v>283</v>
      </c>
      <c r="H75" s="78">
        <v>7.9499999998983126</v>
      </c>
      <c r="I75" s="76" t="s">
        <v>287</v>
      </c>
      <c r="J75" s="76" t="s">
        <v>132</v>
      </c>
      <c r="K75" s="77">
        <v>2.3799999999999998E-2</v>
      </c>
      <c r="L75" s="77">
        <v>3.4499999999311151E-2</v>
      </c>
      <c r="M75" s="78">
        <v>14944.058252999999</v>
      </c>
      <c r="N75" s="86">
        <v>102</v>
      </c>
      <c r="O75" s="78">
        <v>15.242939629000002</v>
      </c>
      <c r="P75" s="79">
        <f t="shared" si="2"/>
        <v>5.0016970210471536E-5</v>
      </c>
      <c r="Q75" s="79">
        <f>O75/'סכום נכסי הקרן'!$C$41</f>
        <v>4.8990722048854779E-6</v>
      </c>
    </row>
    <row r="76" spans="1:17">
      <c r="A76" s="75" t="s">
        <v>2967</v>
      </c>
      <c r="B76" s="76" t="s">
        <v>2660</v>
      </c>
      <c r="C76" s="54" t="s">
        <v>2687</v>
      </c>
      <c r="D76" s="129" t="s">
        <v>3065</v>
      </c>
      <c r="E76" s="54" t="s">
        <v>424</v>
      </c>
      <c r="F76" s="85">
        <v>43740</v>
      </c>
      <c r="G76" s="54" t="s">
        <v>283</v>
      </c>
      <c r="H76" s="78">
        <v>7.8699999999818742</v>
      </c>
      <c r="I76" s="76" t="s">
        <v>287</v>
      </c>
      <c r="J76" s="76" t="s">
        <v>132</v>
      </c>
      <c r="K76" s="77">
        <v>2.4300000000000002E-2</v>
      </c>
      <c r="L76" s="77">
        <v>3.7799999999906415E-2</v>
      </c>
      <c r="M76" s="78">
        <v>220844.05992</v>
      </c>
      <c r="N76" s="86">
        <v>99.67</v>
      </c>
      <c r="O76" s="78">
        <v>220.11527177699998</v>
      </c>
      <c r="P76" s="79">
        <f t="shared" si="2"/>
        <v>7.2226875257015775E-4</v>
      </c>
      <c r="Q76" s="79">
        <f>O76/'סכום נכסי הקרן'!$C$41</f>
        <v>7.0744924278379391E-5</v>
      </c>
    </row>
    <row r="77" spans="1:17">
      <c r="A77" s="75" t="s">
        <v>2967</v>
      </c>
      <c r="B77" s="76" t="s">
        <v>2660</v>
      </c>
      <c r="C77" s="54" t="s">
        <v>2688</v>
      </c>
      <c r="D77" s="129" t="s">
        <v>3065</v>
      </c>
      <c r="E77" s="54" t="s">
        <v>424</v>
      </c>
      <c r="F77" s="85">
        <v>43831</v>
      </c>
      <c r="G77" s="54" t="s">
        <v>283</v>
      </c>
      <c r="H77" s="78">
        <v>7.8600000000120573</v>
      </c>
      <c r="I77" s="76" t="s">
        <v>287</v>
      </c>
      <c r="J77" s="76" t="s">
        <v>132</v>
      </c>
      <c r="K77" s="77">
        <v>2.3799999999999998E-2</v>
      </c>
      <c r="L77" s="77">
        <v>3.9200000000037233E-2</v>
      </c>
      <c r="M77" s="78">
        <v>229213.60821199999</v>
      </c>
      <c r="N77" s="86">
        <v>98.42</v>
      </c>
      <c r="O77" s="78">
        <v>225.59203704800001</v>
      </c>
      <c r="P77" s="79">
        <f t="shared" si="2"/>
        <v>7.402397747008361E-4</v>
      </c>
      <c r="Q77" s="79">
        <f>O77/'סכום נכסי הקרן'!$C$41</f>
        <v>7.2505153549430994E-5</v>
      </c>
    </row>
    <row r="78" spans="1:17">
      <c r="A78" s="75" t="s">
        <v>2968</v>
      </c>
      <c r="B78" s="76" t="s">
        <v>2660</v>
      </c>
      <c r="C78" s="54">
        <v>7936</v>
      </c>
      <c r="D78" s="129" t="s">
        <v>3065</v>
      </c>
      <c r="E78" s="54" t="s">
        <v>2689</v>
      </c>
      <c r="F78" s="85">
        <v>44087</v>
      </c>
      <c r="G78" s="54" t="s">
        <v>2650</v>
      </c>
      <c r="H78" s="78">
        <v>5.159999999998937</v>
      </c>
      <c r="I78" s="76" t="s">
        <v>304</v>
      </c>
      <c r="J78" s="76" t="s">
        <v>132</v>
      </c>
      <c r="K78" s="77">
        <v>1.7947999999999999E-2</v>
      </c>
      <c r="L78" s="77">
        <v>2.8999999999995568E-2</v>
      </c>
      <c r="M78" s="78">
        <v>1069445.7066599999</v>
      </c>
      <c r="N78" s="86">
        <v>105.5</v>
      </c>
      <c r="O78" s="78">
        <v>1128.2652014949999</v>
      </c>
      <c r="P78" s="79">
        <f t="shared" si="2"/>
        <v>3.7021997295930559E-3</v>
      </c>
      <c r="Q78" s="79">
        <f>O78/'סכום נכסי הקרן'!$C$41</f>
        <v>3.6262379979958568E-4</v>
      </c>
    </row>
    <row r="79" spans="1:17">
      <c r="A79" s="75" t="s">
        <v>2968</v>
      </c>
      <c r="B79" s="76" t="s">
        <v>2660</v>
      </c>
      <c r="C79" s="54">
        <v>7937</v>
      </c>
      <c r="D79" s="129" t="s">
        <v>3065</v>
      </c>
      <c r="E79" s="54" t="s">
        <v>2689</v>
      </c>
      <c r="F79" s="85">
        <v>44087</v>
      </c>
      <c r="G79" s="54" t="s">
        <v>2650</v>
      </c>
      <c r="H79" s="78">
        <v>6.5300000000317473</v>
      </c>
      <c r="I79" s="76" t="s">
        <v>304</v>
      </c>
      <c r="J79" s="76" t="s">
        <v>132</v>
      </c>
      <c r="K79" s="77">
        <v>7.5499999999999998E-2</v>
      </c>
      <c r="L79" s="77">
        <v>7.5700000000423942E-2</v>
      </c>
      <c r="M79" s="78">
        <v>51655.650104</v>
      </c>
      <c r="N79" s="86">
        <v>101.83</v>
      </c>
      <c r="O79" s="78">
        <v>52.600999561000002</v>
      </c>
      <c r="P79" s="79">
        <f t="shared" si="2"/>
        <v>1.7260073792315899E-4</v>
      </c>
      <c r="Q79" s="79">
        <f>O79/'סכום נכסי הקרן'!$C$41</f>
        <v>1.6905931609688744E-5</v>
      </c>
    </row>
    <row r="80" spans="1:17">
      <c r="A80" s="75" t="s">
        <v>2969</v>
      </c>
      <c r="B80" s="76" t="s">
        <v>2651</v>
      </c>
      <c r="C80" s="54">
        <v>8063</v>
      </c>
      <c r="D80" s="129" t="s">
        <v>3065</v>
      </c>
      <c r="E80" s="54" t="s">
        <v>428</v>
      </c>
      <c r="F80" s="85">
        <v>44147</v>
      </c>
      <c r="G80" s="54" t="s">
        <v>130</v>
      </c>
      <c r="H80" s="78">
        <v>7.6100000000005421</v>
      </c>
      <c r="I80" s="76" t="s">
        <v>573</v>
      </c>
      <c r="J80" s="76" t="s">
        <v>132</v>
      </c>
      <c r="K80" s="77">
        <v>1.6250000000000001E-2</v>
      </c>
      <c r="L80" s="77">
        <v>3.120000000000377E-2</v>
      </c>
      <c r="M80" s="78">
        <v>853588.67479000008</v>
      </c>
      <c r="N80" s="86">
        <v>99.62</v>
      </c>
      <c r="O80" s="78">
        <v>850.34508411399986</v>
      </c>
      <c r="P80" s="79">
        <f t="shared" si="2"/>
        <v>2.7902547524254083E-3</v>
      </c>
      <c r="Q80" s="79">
        <f>O80/'סכום נכסי הקרן'!$C$41</f>
        <v>2.7330043072651075E-4</v>
      </c>
    </row>
    <row r="81" spans="1:17">
      <c r="A81" s="75" t="s">
        <v>2969</v>
      </c>
      <c r="B81" s="76" t="s">
        <v>2651</v>
      </c>
      <c r="C81" s="54">
        <v>8145</v>
      </c>
      <c r="D81" s="129" t="s">
        <v>3065</v>
      </c>
      <c r="E81" s="54" t="s">
        <v>428</v>
      </c>
      <c r="F81" s="85">
        <v>44185</v>
      </c>
      <c r="G81" s="54" t="s">
        <v>130</v>
      </c>
      <c r="H81" s="78">
        <v>7.620000000009667</v>
      </c>
      <c r="I81" s="76" t="s">
        <v>573</v>
      </c>
      <c r="J81" s="76" t="s">
        <v>132</v>
      </c>
      <c r="K81" s="77">
        <v>1.4990000000000002E-2</v>
      </c>
      <c r="L81" s="77">
        <v>3.1900000000040701E-2</v>
      </c>
      <c r="M81" s="78">
        <v>401255.07856699993</v>
      </c>
      <c r="N81" s="86">
        <v>97.96</v>
      </c>
      <c r="O81" s="78">
        <v>393.06945666000001</v>
      </c>
      <c r="P81" s="79">
        <f t="shared" si="2"/>
        <v>1.2897868641430315E-3</v>
      </c>
      <c r="Q81" s="79">
        <f>O81/'סכום נכסי הקרן'!$C$41</f>
        <v>1.2633230181196848E-4</v>
      </c>
    </row>
    <row r="82" spans="1:17">
      <c r="A82" s="75" t="s">
        <v>2970</v>
      </c>
      <c r="B82" s="76" t="s">
        <v>2651</v>
      </c>
      <c r="C82" s="54" t="s">
        <v>2690</v>
      </c>
      <c r="D82" s="129" t="s">
        <v>3065</v>
      </c>
      <c r="E82" s="54" t="s">
        <v>424</v>
      </c>
      <c r="F82" s="85">
        <v>42901</v>
      </c>
      <c r="G82" s="54" t="s">
        <v>283</v>
      </c>
      <c r="H82" s="78">
        <v>0.46000000000046892</v>
      </c>
      <c r="I82" s="76" t="s">
        <v>155</v>
      </c>
      <c r="J82" s="76" t="s">
        <v>132</v>
      </c>
      <c r="K82" s="77">
        <v>0.04</v>
      </c>
      <c r="L82" s="77">
        <v>5.4799999999990627E-2</v>
      </c>
      <c r="M82" s="78">
        <v>856948.20549800014</v>
      </c>
      <c r="N82" s="86">
        <v>99.54</v>
      </c>
      <c r="O82" s="78">
        <v>853.00622476000001</v>
      </c>
      <c r="P82" s="79">
        <f t="shared" si="2"/>
        <v>2.7989868077675181E-3</v>
      </c>
      <c r="Q82" s="79">
        <f>O82/'סכום נכסי הקרן'!$C$41</f>
        <v>2.7415571983014974E-4</v>
      </c>
    </row>
    <row r="83" spans="1:17">
      <c r="A83" s="75" t="s">
        <v>2971</v>
      </c>
      <c r="B83" s="76" t="s">
        <v>2651</v>
      </c>
      <c r="C83" s="54">
        <v>8224</v>
      </c>
      <c r="D83" s="129" t="s">
        <v>3065</v>
      </c>
      <c r="E83" s="54" t="s">
        <v>428</v>
      </c>
      <c r="F83" s="85">
        <v>44223</v>
      </c>
      <c r="G83" s="54" t="s">
        <v>130</v>
      </c>
      <c r="H83" s="78">
        <v>12.250000000002995</v>
      </c>
      <c r="I83" s="76" t="s">
        <v>304</v>
      </c>
      <c r="J83" s="76" t="s">
        <v>132</v>
      </c>
      <c r="K83" s="77">
        <v>2.1537000000000001E-2</v>
      </c>
      <c r="L83" s="77">
        <v>4.0700000000010783E-2</v>
      </c>
      <c r="M83" s="78">
        <v>1883536.4722389998</v>
      </c>
      <c r="N83" s="86">
        <v>88.6</v>
      </c>
      <c r="O83" s="78">
        <v>1668.81331716</v>
      </c>
      <c r="P83" s="79">
        <f t="shared" si="2"/>
        <v>5.4759113401215915E-3</v>
      </c>
      <c r="Q83" s="79">
        <f>O83/'סכום נכסי הקרן'!$C$41</f>
        <v>5.3635565948755546E-4</v>
      </c>
    </row>
    <row r="84" spans="1:17">
      <c r="A84" s="75" t="s">
        <v>2971</v>
      </c>
      <c r="B84" s="76" t="s">
        <v>2651</v>
      </c>
      <c r="C84" s="54">
        <v>2963</v>
      </c>
      <c r="D84" s="129" t="s">
        <v>3065</v>
      </c>
      <c r="E84" s="54" t="s">
        <v>428</v>
      </c>
      <c r="F84" s="85">
        <v>41423</v>
      </c>
      <c r="G84" s="54" t="s">
        <v>130</v>
      </c>
      <c r="H84" s="78">
        <v>2.8399999999976258</v>
      </c>
      <c r="I84" s="76" t="s">
        <v>304</v>
      </c>
      <c r="J84" s="76" t="s">
        <v>132</v>
      </c>
      <c r="K84" s="77">
        <v>0.05</v>
      </c>
      <c r="L84" s="77">
        <v>2.0399999999981207E-2</v>
      </c>
      <c r="M84" s="78">
        <v>330524.034613</v>
      </c>
      <c r="N84" s="86">
        <v>122.33</v>
      </c>
      <c r="O84" s="78">
        <v>404.33005921899996</v>
      </c>
      <c r="P84" s="79">
        <f t="shared" si="2"/>
        <v>1.3267365101072468E-3</v>
      </c>
      <c r="Q84" s="79">
        <f>O84/'סכום נכסי הקרן'!$C$41</f>
        <v>1.2995145312725043E-4</v>
      </c>
    </row>
    <row r="85" spans="1:17">
      <c r="A85" s="75" t="s">
        <v>2971</v>
      </c>
      <c r="B85" s="76" t="s">
        <v>2651</v>
      </c>
      <c r="C85" s="54">
        <v>2968</v>
      </c>
      <c r="D85" s="129" t="s">
        <v>3065</v>
      </c>
      <c r="E85" s="54" t="s">
        <v>428</v>
      </c>
      <c r="F85" s="85">
        <v>41423</v>
      </c>
      <c r="G85" s="54" t="s">
        <v>130</v>
      </c>
      <c r="H85" s="78">
        <v>2.8400000000033838</v>
      </c>
      <c r="I85" s="76" t="s">
        <v>304</v>
      </c>
      <c r="J85" s="76" t="s">
        <v>132</v>
      </c>
      <c r="K85" s="77">
        <v>0.05</v>
      </c>
      <c r="L85" s="77">
        <v>2.0399999999972315E-2</v>
      </c>
      <c r="M85" s="78">
        <v>106303.099307</v>
      </c>
      <c r="N85" s="86">
        <v>122.33</v>
      </c>
      <c r="O85" s="78">
        <v>130.04058365899999</v>
      </c>
      <c r="P85" s="79">
        <f t="shared" si="2"/>
        <v>4.2670483235727666E-4</v>
      </c>
      <c r="Q85" s="79">
        <f>O85/'סכום נכסי הקרן'!$C$41</f>
        <v>4.1794970288987916E-5</v>
      </c>
    </row>
    <row r="86" spans="1:17">
      <c r="A86" s="75" t="s">
        <v>2971</v>
      </c>
      <c r="B86" s="76" t="s">
        <v>2651</v>
      </c>
      <c r="C86" s="54">
        <v>4605</v>
      </c>
      <c r="D86" s="129" t="s">
        <v>3065</v>
      </c>
      <c r="E86" s="54" t="s">
        <v>428</v>
      </c>
      <c r="F86" s="85">
        <v>42352</v>
      </c>
      <c r="G86" s="54" t="s">
        <v>130</v>
      </c>
      <c r="H86" s="78">
        <v>5.1100000000025103</v>
      </c>
      <c r="I86" s="76" t="s">
        <v>304</v>
      </c>
      <c r="J86" s="76" t="s">
        <v>132</v>
      </c>
      <c r="K86" s="77">
        <v>0.05</v>
      </c>
      <c r="L86" s="77">
        <v>2.6100000000006372E-2</v>
      </c>
      <c r="M86" s="78">
        <v>423912.87200500001</v>
      </c>
      <c r="N86" s="86">
        <v>125.93</v>
      </c>
      <c r="O86" s="78">
        <v>533.83346700599998</v>
      </c>
      <c r="P86" s="79">
        <f t="shared" si="2"/>
        <v>1.7516786962662476E-3</v>
      </c>
      <c r="Q86" s="79">
        <f>O86/'סכום נכסי הקרן'!$C$41</f>
        <v>1.7157377539376353E-4</v>
      </c>
    </row>
    <row r="87" spans="1:17">
      <c r="A87" s="75" t="s">
        <v>2971</v>
      </c>
      <c r="B87" s="76" t="s">
        <v>2651</v>
      </c>
      <c r="C87" s="54">
        <v>4606</v>
      </c>
      <c r="D87" s="129" t="s">
        <v>3065</v>
      </c>
      <c r="E87" s="54" t="s">
        <v>428</v>
      </c>
      <c r="F87" s="85">
        <v>42352</v>
      </c>
      <c r="G87" s="54" t="s">
        <v>130</v>
      </c>
      <c r="H87" s="78">
        <v>6.8200000000011487</v>
      </c>
      <c r="I87" s="76" t="s">
        <v>304</v>
      </c>
      <c r="J87" s="76" t="s">
        <v>132</v>
      </c>
      <c r="K87" s="77">
        <v>4.0999999999999995E-2</v>
      </c>
      <c r="L87" s="77">
        <v>2.710000000000512E-2</v>
      </c>
      <c r="M87" s="78">
        <v>1320487.6849410001</v>
      </c>
      <c r="N87" s="86">
        <v>122.83</v>
      </c>
      <c r="O87" s="78">
        <v>1621.9550280269998</v>
      </c>
      <c r="P87" s="79">
        <f t="shared" si="2"/>
        <v>5.3221542756233513E-3</v>
      </c>
      <c r="Q87" s="79">
        <f>O87/'סכום נכסי הקרן'!$C$41</f>
        <v>5.2129543177247472E-4</v>
      </c>
    </row>
    <row r="88" spans="1:17">
      <c r="A88" s="75" t="s">
        <v>2971</v>
      </c>
      <c r="B88" s="76" t="s">
        <v>2651</v>
      </c>
      <c r="C88" s="54">
        <v>5150</v>
      </c>
      <c r="D88" s="129" t="s">
        <v>3065</v>
      </c>
      <c r="E88" s="54" t="s">
        <v>428</v>
      </c>
      <c r="F88" s="85">
        <v>42631</v>
      </c>
      <c r="G88" s="54" t="s">
        <v>130</v>
      </c>
      <c r="H88" s="78">
        <v>6.7800000000023557</v>
      </c>
      <c r="I88" s="76" t="s">
        <v>304</v>
      </c>
      <c r="J88" s="76" t="s">
        <v>132</v>
      </c>
      <c r="K88" s="77">
        <v>4.0999999999999995E-2</v>
      </c>
      <c r="L88" s="77">
        <v>2.9500000000016818E-2</v>
      </c>
      <c r="M88" s="78">
        <v>391855.707215</v>
      </c>
      <c r="N88" s="86">
        <v>121.36</v>
      </c>
      <c r="O88" s="78">
        <v>475.55608669600002</v>
      </c>
      <c r="P88" s="79">
        <f t="shared" si="2"/>
        <v>1.5604519338533063E-3</v>
      </c>
      <c r="Q88" s="79">
        <f>O88/'סכום נכסי הקרן'!$C$41</f>
        <v>1.5284345821090978E-4</v>
      </c>
    </row>
    <row r="89" spans="1:17">
      <c r="A89" s="75" t="s">
        <v>2972</v>
      </c>
      <c r="B89" s="76" t="s">
        <v>2660</v>
      </c>
      <c r="C89" s="54" t="s">
        <v>2691</v>
      </c>
      <c r="D89" s="129" t="s">
        <v>3065</v>
      </c>
      <c r="E89" s="54" t="s">
        <v>424</v>
      </c>
      <c r="F89" s="85">
        <v>42033</v>
      </c>
      <c r="G89" s="54" t="s">
        <v>283</v>
      </c>
      <c r="H89" s="78">
        <v>3.7000000000058852</v>
      </c>
      <c r="I89" s="76" t="s">
        <v>287</v>
      </c>
      <c r="J89" s="76" t="s">
        <v>132</v>
      </c>
      <c r="K89" s="77">
        <v>5.0999999999999997E-2</v>
      </c>
      <c r="L89" s="77">
        <v>2.5500000000039234E-2</v>
      </c>
      <c r="M89" s="78">
        <v>83104.917994000003</v>
      </c>
      <c r="N89" s="86">
        <v>122.68</v>
      </c>
      <c r="O89" s="78">
        <v>101.953118072</v>
      </c>
      <c r="P89" s="79">
        <f t="shared" si="2"/>
        <v>3.3454085587075511E-4</v>
      </c>
      <c r="Q89" s="79">
        <f>O89/'סכום נכסי הקרן'!$C$41</f>
        <v>3.2767674681180254E-5</v>
      </c>
    </row>
    <row r="90" spans="1:17">
      <c r="A90" s="75" t="s">
        <v>2972</v>
      </c>
      <c r="B90" s="76" t="s">
        <v>2660</v>
      </c>
      <c r="C90" s="54" t="s">
        <v>2692</v>
      </c>
      <c r="D90" s="129" t="s">
        <v>3065</v>
      </c>
      <c r="E90" s="54" t="s">
        <v>424</v>
      </c>
      <c r="F90" s="85">
        <v>42054</v>
      </c>
      <c r="G90" s="54" t="s">
        <v>283</v>
      </c>
      <c r="H90" s="78">
        <v>3.6999999999920354</v>
      </c>
      <c r="I90" s="76" t="s">
        <v>287</v>
      </c>
      <c r="J90" s="76" t="s">
        <v>132</v>
      </c>
      <c r="K90" s="77">
        <v>5.0999999999999997E-2</v>
      </c>
      <c r="L90" s="77">
        <v>2.5599999999926334E-2</v>
      </c>
      <c r="M90" s="78">
        <v>162338.03206999999</v>
      </c>
      <c r="N90" s="86">
        <v>123.76</v>
      </c>
      <c r="O90" s="78">
        <v>200.90956310800001</v>
      </c>
      <c r="P90" s="79">
        <f t="shared" si="2"/>
        <v>6.5924866709131846E-4</v>
      </c>
      <c r="Q90" s="79">
        <f>O90/'סכום נכסי הקרן'!$C$41</f>
        <v>6.4572220337702651E-5</v>
      </c>
    </row>
    <row r="91" spans="1:17">
      <c r="A91" s="75" t="s">
        <v>2972</v>
      </c>
      <c r="B91" s="76" t="s">
        <v>2660</v>
      </c>
      <c r="C91" s="54" t="s">
        <v>2693</v>
      </c>
      <c r="D91" s="129" t="s">
        <v>3065</v>
      </c>
      <c r="E91" s="54" t="s">
        <v>424</v>
      </c>
      <c r="F91" s="85">
        <v>42565</v>
      </c>
      <c r="G91" s="54" t="s">
        <v>283</v>
      </c>
      <c r="H91" s="78">
        <v>3.7000000000060922</v>
      </c>
      <c r="I91" s="76" t="s">
        <v>287</v>
      </c>
      <c r="J91" s="76" t="s">
        <v>132</v>
      </c>
      <c r="K91" s="77">
        <v>5.0999999999999997E-2</v>
      </c>
      <c r="L91" s="77">
        <v>2.560000000004874E-2</v>
      </c>
      <c r="M91" s="78">
        <v>198148.005389</v>
      </c>
      <c r="N91" s="86">
        <v>124.26</v>
      </c>
      <c r="O91" s="78">
        <v>246.21872625499998</v>
      </c>
      <c r="P91" s="79">
        <f t="shared" si="2"/>
        <v>8.0792255274217742E-4</v>
      </c>
      <c r="Q91" s="79">
        <f>O91/'סכום נכסי הקרן'!$C$41</f>
        <v>7.9134559834067333E-5</v>
      </c>
    </row>
    <row r="92" spans="1:17">
      <c r="A92" s="75" t="s">
        <v>2972</v>
      </c>
      <c r="B92" s="76" t="s">
        <v>2660</v>
      </c>
      <c r="C92" s="54" t="s">
        <v>2694</v>
      </c>
      <c r="D92" s="129" t="s">
        <v>3065</v>
      </c>
      <c r="E92" s="54" t="s">
        <v>424</v>
      </c>
      <c r="F92" s="85">
        <v>40570</v>
      </c>
      <c r="G92" s="54" t="s">
        <v>283</v>
      </c>
      <c r="H92" s="78">
        <v>3.7199999999989659</v>
      </c>
      <c r="I92" s="76" t="s">
        <v>287</v>
      </c>
      <c r="J92" s="76" t="s">
        <v>132</v>
      </c>
      <c r="K92" s="77">
        <v>5.0999999999999997E-2</v>
      </c>
      <c r="L92" s="77">
        <v>2.2599999999989503E-2</v>
      </c>
      <c r="M92" s="78">
        <v>1004698.283124</v>
      </c>
      <c r="N92" s="86">
        <v>130.84</v>
      </c>
      <c r="O92" s="78">
        <v>1314.547285313</v>
      </c>
      <c r="P92" s="79">
        <f t="shared" si="2"/>
        <v>4.3134509490981949E-3</v>
      </c>
      <c r="Q92" s="79">
        <f>O92/'סכום נכסי הקרן'!$C$41</f>
        <v>4.2249475653844548E-4</v>
      </c>
    </row>
    <row r="93" spans="1:17">
      <c r="A93" s="75" t="s">
        <v>2972</v>
      </c>
      <c r="B93" s="76" t="s">
        <v>2660</v>
      </c>
      <c r="C93" s="54" t="s">
        <v>2695</v>
      </c>
      <c r="D93" s="129" t="s">
        <v>3065</v>
      </c>
      <c r="E93" s="54" t="s">
        <v>424</v>
      </c>
      <c r="F93" s="85">
        <v>41207</v>
      </c>
      <c r="G93" s="54" t="s">
        <v>283</v>
      </c>
      <c r="H93" s="78">
        <v>3.7200000000357281</v>
      </c>
      <c r="I93" s="76" t="s">
        <v>287</v>
      </c>
      <c r="J93" s="76" t="s">
        <v>132</v>
      </c>
      <c r="K93" s="77">
        <v>5.0999999999999997E-2</v>
      </c>
      <c r="L93" s="77">
        <v>2.2500000000418692E-2</v>
      </c>
      <c r="M93" s="78">
        <v>14281.106658000001</v>
      </c>
      <c r="N93" s="86">
        <v>125.43</v>
      </c>
      <c r="O93" s="78">
        <v>17.912792913000001</v>
      </c>
      <c r="P93" s="79">
        <f t="shared" si="2"/>
        <v>5.8777614510216634E-5</v>
      </c>
      <c r="Q93" s="79">
        <f>O93/'סכום נכסי הקרן'!$C$41</f>
        <v>5.7571615454666096E-6</v>
      </c>
    </row>
    <row r="94" spans="1:17">
      <c r="A94" s="75" t="s">
        <v>2972</v>
      </c>
      <c r="B94" s="76" t="s">
        <v>2660</v>
      </c>
      <c r="C94" s="54" t="s">
        <v>2696</v>
      </c>
      <c r="D94" s="129" t="s">
        <v>3065</v>
      </c>
      <c r="E94" s="54" t="s">
        <v>424</v>
      </c>
      <c r="F94" s="85">
        <v>41239</v>
      </c>
      <c r="G94" s="54" t="s">
        <v>283</v>
      </c>
      <c r="H94" s="78">
        <v>3.7000000000019164</v>
      </c>
      <c r="I94" s="76" t="s">
        <v>287</v>
      </c>
      <c r="J94" s="76" t="s">
        <v>132</v>
      </c>
      <c r="K94" s="77">
        <v>5.0999999999999997E-2</v>
      </c>
      <c r="L94" s="77">
        <v>2.5500000000060693E-2</v>
      </c>
      <c r="M94" s="78">
        <v>125941.815642</v>
      </c>
      <c r="N94" s="86">
        <v>124.29</v>
      </c>
      <c r="O94" s="78">
        <v>156.533089491</v>
      </c>
      <c r="P94" s="79">
        <f t="shared" si="2"/>
        <v>5.1363523471082968E-4</v>
      </c>
      <c r="Q94" s="79">
        <f>O94/'סכום נכסי הקרן'!$C$41</f>
        <v>5.0309646730557754E-5</v>
      </c>
    </row>
    <row r="95" spans="1:17">
      <c r="A95" s="75" t="s">
        <v>2972</v>
      </c>
      <c r="B95" s="76" t="s">
        <v>2660</v>
      </c>
      <c r="C95" s="54" t="s">
        <v>2697</v>
      </c>
      <c r="D95" s="129" t="s">
        <v>3065</v>
      </c>
      <c r="E95" s="54" t="s">
        <v>424</v>
      </c>
      <c r="F95" s="85">
        <v>41269</v>
      </c>
      <c r="G95" s="54" t="s">
        <v>283</v>
      </c>
      <c r="H95" s="78">
        <v>3.7199999999972273</v>
      </c>
      <c r="I95" s="76" t="s">
        <v>287</v>
      </c>
      <c r="J95" s="76" t="s">
        <v>132</v>
      </c>
      <c r="K95" s="77">
        <v>5.0999999999999997E-2</v>
      </c>
      <c r="L95" s="77">
        <v>2.2600000000009238E-2</v>
      </c>
      <c r="M95" s="78">
        <v>34288.313786999999</v>
      </c>
      <c r="N95" s="86">
        <v>126.24</v>
      </c>
      <c r="O95" s="78">
        <v>43.285569446000004</v>
      </c>
      <c r="P95" s="79">
        <f t="shared" si="2"/>
        <v>1.4203382616597771E-4</v>
      </c>
      <c r="Q95" s="79">
        <f>O95/'סכום נכסי הקרן'!$C$41</f>
        <v>1.3911957621487388E-5</v>
      </c>
    </row>
    <row r="96" spans="1:17">
      <c r="A96" s="75" t="s">
        <v>2972</v>
      </c>
      <c r="B96" s="76" t="s">
        <v>2660</v>
      </c>
      <c r="C96" s="54" t="s">
        <v>2698</v>
      </c>
      <c r="D96" s="129" t="s">
        <v>3065</v>
      </c>
      <c r="E96" s="54" t="s">
        <v>424</v>
      </c>
      <c r="F96" s="85">
        <v>41298</v>
      </c>
      <c r="G96" s="54" t="s">
        <v>283</v>
      </c>
      <c r="H96" s="78">
        <v>3.6999999999965305</v>
      </c>
      <c r="I96" s="76" t="s">
        <v>287</v>
      </c>
      <c r="J96" s="76" t="s">
        <v>132</v>
      </c>
      <c r="K96" s="77">
        <v>5.0999999999999997E-2</v>
      </c>
      <c r="L96" s="77">
        <v>2.559999999990286E-2</v>
      </c>
      <c r="M96" s="78">
        <v>69382.013657999996</v>
      </c>
      <c r="N96" s="86">
        <v>124.63</v>
      </c>
      <c r="O96" s="78">
        <v>86.470808089000002</v>
      </c>
      <c r="P96" s="79">
        <f t="shared" si="2"/>
        <v>2.8373843481177996E-4</v>
      </c>
      <c r="Q96" s="79">
        <f>O96/'סכום נכסי הקרן'!$C$41</f>
        <v>2.7791668979443295E-5</v>
      </c>
    </row>
    <row r="97" spans="1:17">
      <c r="A97" s="75" t="s">
        <v>2972</v>
      </c>
      <c r="B97" s="76" t="s">
        <v>2660</v>
      </c>
      <c r="C97" s="54" t="s">
        <v>2699</v>
      </c>
      <c r="D97" s="129" t="s">
        <v>3065</v>
      </c>
      <c r="E97" s="54" t="s">
        <v>424</v>
      </c>
      <c r="F97" s="85">
        <v>41330</v>
      </c>
      <c r="G97" s="54" t="s">
        <v>283</v>
      </c>
      <c r="H97" s="78">
        <v>3.7000000000074467</v>
      </c>
      <c r="I97" s="76" t="s">
        <v>287</v>
      </c>
      <c r="J97" s="76" t="s">
        <v>132</v>
      </c>
      <c r="K97" s="77">
        <v>5.0999999999999997E-2</v>
      </c>
      <c r="L97" s="77">
        <v>2.5500000000074463E-2</v>
      </c>
      <c r="M97" s="78">
        <v>107553.949675</v>
      </c>
      <c r="N97" s="86">
        <v>124.86</v>
      </c>
      <c r="O97" s="78">
        <v>134.29186338</v>
      </c>
      <c r="P97" s="79">
        <f t="shared" si="2"/>
        <v>4.4065464363627E-4</v>
      </c>
      <c r="Q97" s="79">
        <f>O97/'סכום נכסי הקרן'!$C$41</f>
        <v>4.3161329195029894E-5</v>
      </c>
    </row>
    <row r="98" spans="1:17">
      <c r="A98" s="75" t="s">
        <v>2972</v>
      </c>
      <c r="B98" s="76" t="s">
        <v>2660</v>
      </c>
      <c r="C98" s="54" t="s">
        <v>2700</v>
      </c>
      <c r="D98" s="129" t="s">
        <v>3065</v>
      </c>
      <c r="E98" s="54" t="s">
        <v>424</v>
      </c>
      <c r="F98" s="85">
        <v>41389</v>
      </c>
      <c r="G98" s="54" t="s">
        <v>283</v>
      </c>
      <c r="H98" s="78">
        <v>3.7200000000168627</v>
      </c>
      <c r="I98" s="76" t="s">
        <v>287</v>
      </c>
      <c r="J98" s="76" t="s">
        <v>132</v>
      </c>
      <c r="K98" s="77">
        <v>5.0999999999999997E-2</v>
      </c>
      <c r="L98" s="77">
        <v>2.2600000000084313E-2</v>
      </c>
      <c r="M98" s="78">
        <v>47077.978386000003</v>
      </c>
      <c r="N98" s="86">
        <v>125.97</v>
      </c>
      <c r="O98" s="78">
        <v>59.304132774999999</v>
      </c>
      <c r="P98" s="79">
        <f t="shared" si="2"/>
        <v>1.9459586631975786E-4</v>
      </c>
      <c r="Q98" s="79">
        <f>O98/'סכום נכסי הקרן'!$C$41</f>
        <v>1.9060314846362784E-5</v>
      </c>
    </row>
    <row r="99" spans="1:17">
      <c r="A99" s="75" t="s">
        <v>2972</v>
      </c>
      <c r="B99" s="76" t="s">
        <v>2660</v>
      </c>
      <c r="C99" s="54" t="s">
        <v>2701</v>
      </c>
      <c r="D99" s="129" t="s">
        <v>3065</v>
      </c>
      <c r="E99" s="54" t="s">
        <v>424</v>
      </c>
      <c r="F99" s="85">
        <v>41422</v>
      </c>
      <c r="G99" s="54" t="s">
        <v>283</v>
      </c>
      <c r="H99" s="78">
        <v>3.7199999999963005</v>
      </c>
      <c r="I99" s="76" t="s">
        <v>287</v>
      </c>
      <c r="J99" s="76" t="s">
        <v>132</v>
      </c>
      <c r="K99" s="77">
        <v>5.0999999999999997E-2</v>
      </c>
      <c r="L99" s="77">
        <v>2.2599999999935262E-2</v>
      </c>
      <c r="M99" s="78">
        <v>17242.526207999999</v>
      </c>
      <c r="N99" s="86">
        <v>125.43</v>
      </c>
      <c r="O99" s="78">
        <v>21.627300789</v>
      </c>
      <c r="P99" s="79">
        <f t="shared" si="2"/>
        <v>7.0966105333009606E-5</v>
      </c>
      <c r="Q99" s="79">
        <f>O99/'סכום נכסי הקרן'!$C$41</f>
        <v>6.9510022830838079E-6</v>
      </c>
    </row>
    <row r="100" spans="1:17">
      <c r="A100" s="75" t="s">
        <v>2972</v>
      </c>
      <c r="B100" s="76" t="s">
        <v>2660</v>
      </c>
      <c r="C100" s="54" t="s">
        <v>2702</v>
      </c>
      <c r="D100" s="129" t="s">
        <v>3065</v>
      </c>
      <c r="E100" s="54" t="s">
        <v>424</v>
      </c>
      <c r="F100" s="85">
        <v>41450</v>
      </c>
      <c r="G100" s="54" t="s">
        <v>283</v>
      </c>
      <c r="H100" s="78">
        <v>3.7200000000191062</v>
      </c>
      <c r="I100" s="76" t="s">
        <v>287</v>
      </c>
      <c r="J100" s="76" t="s">
        <v>132</v>
      </c>
      <c r="K100" s="77">
        <v>5.0999999999999997E-2</v>
      </c>
      <c r="L100" s="77">
        <v>2.2700000000106767E-2</v>
      </c>
      <c r="M100" s="78">
        <v>28405.736408000001</v>
      </c>
      <c r="N100" s="86">
        <v>125.29</v>
      </c>
      <c r="O100" s="78">
        <v>35.589549806000001</v>
      </c>
      <c r="P100" s="79">
        <f t="shared" si="2"/>
        <v>1.1678071919042139E-4</v>
      </c>
      <c r="Q100" s="79">
        <f>O100/'סכום נכסי הקרן'!$C$41</f>
        <v>1.1438461247149898E-5</v>
      </c>
    </row>
    <row r="101" spans="1:17">
      <c r="A101" s="75" t="s">
        <v>2972</v>
      </c>
      <c r="B101" s="76" t="s">
        <v>2660</v>
      </c>
      <c r="C101" s="54" t="s">
        <v>2703</v>
      </c>
      <c r="D101" s="129" t="s">
        <v>3065</v>
      </c>
      <c r="E101" s="54" t="s">
        <v>424</v>
      </c>
      <c r="F101" s="85">
        <v>41480</v>
      </c>
      <c r="G101" s="54" t="s">
        <v>283</v>
      </c>
      <c r="H101" s="78">
        <v>3.7100000000649427</v>
      </c>
      <c r="I101" s="76" t="s">
        <v>287</v>
      </c>
      <c r="J101" s="76" t="s">
        <v>132</v>
      </c>
      <c r="K101" s="77">
        <v>5.0999999999999997E-2</v>
      </c>
      <c r="L101" s="77">
        <v>2.320000000029725E-2</v>
      </c>
      <c r="M101" s="78">
        <v>24945.830935999998</v>
      </c>
      <c r="N101" s="86">
        <v>124.07</v>
      </c>
      <c r="O101" s="78">
        <v>30.950294168999999</v>
      </c>
      <c r="P101" s="79">
        <f t="shared" si="2"/>
        <v>1.0155783458664539E-4</v>
      </c>
      <c r="Q101" s="79">
        <f>O101/'סכום נכסי הקרן'!$C$41</f>
        <v>9.9474071003930349E-6</v>
      </c>
    </row>
    <row r="102" spans="1:17">
      <c r="A102" s="75" t="s">
        <v>2972</v>
      </c>
      <c r="B102" s="76" t="s">
        <v>2660</v>
      </c>
      <c r="C102" s="54" t="s">
        <v>2704</v>
      </c>
      <c r="D102" s="129" t="s">
        <v>3065</v>
      </c>
      <c r="E102" s="54" t="s">
        <v>424</v>
      </c>
      <c r="F102" s="85">
        <v>41512</v>
      </c>
      <c r="G102" s="54" t="s">
        <v>283</v>
      </c>
      <c r="H102" s="78">
        <v>3.6699999999949529</v>
      </c>
      <c r="I102" s="76" t="s">
        <v>287</v>
      </c>
      <c r="J102" s="76" t="s">
        <v>132</v>
      </c>
      <c r="K102" s="77">
        <v>5.0999999999999997E-2</v>
      </c>
      <c r="L102" s="77">
        <v>3.2299999999953831E-2</v>
      </c>
      <c r="M102" s="78">
        <v>77773.147303000005</v>
      </c>
      <c r="N102" s="86">
        <v>119.74</v>
      </c>
      <c r="O102" s="78">
        <v>93.125570741000004</v>
      </c>
      <c r="P102" s="79">
        <f t="shared" si="2"/>
        <v>3.0557484389192793E-4</v>
      </c>
      <c r="Q102" s="79">
        <f>O102/'סכום נכסי הקרן'!$C$41</f>
        <v>2.9930505944755217E-5</v>
      </c>
    </row>
    <row r="103" spans="1:17">
      <c r="A103" s="75" t="s">
        <v>2972</v>
      </c>
      <c r="B103" s="76" t="s">
        <v>2660</v>
      </c>
      <c r="C103" s="54" t="s">
        <v>2705</v>
      </c>
      <c r="D103" s="129" t="s">
        <v>3065</v>
      </c>
      <c r="E103" s="54" t="s">
        <v>424</v>
      </c>
      <c r="F103" s="85">
        <v>40871</v>
      </c>
      <c r="G103" s="54" t="s">
        <v>283</v>
      </c>
      <c r="H103" s="78">
        <v>3.7000000000020123</v>
      </c>
      <c r="I103" s="76" t="s">
        <v>287</v>
      </c>
      <c r="J103" s="76" t="s">
        <v>132</v>
      </c>
      <c r="K103" s="77">
        <v>5.1879999999999996E-2</v>
      </c>
      <c r="L103" s="77">
        <v>2.5500000000030183E-2</v>
      </c>
      <c r="M103" s="78">
        <v>39140.207866999997</v>
      </c>
      <c r="N103" s="86">
        <v>126.96</v>
      </c>
      <c r="O103" s="78">
        <v>49.692410147000004</v>
      </c>
      <c r="P103" s="79">
        <f t="shared" si="2"/>
        <v>1.6305672386711994E-4</v>
      </c>
      <c r="Q103" s="79">
        <f>O103/'סכום נכסי הקרן'!$C$41</f>
        <v>1.5971112611492241E-5</v>
      </c>
    </row>
    <row r="104" spans="1:17">
      <c r="A104" s="75" t="s">
        <v>2972</v>
      </c>
      <c r="B104" s="76" t="s">
        <v>2660</v>
      </c>
      <c r="C104" s="54" t="s">
        <v>2706</v>
      </c>
      <c r="D104" s="129" t="s">
        <v>3065</v>
      </c>
      <c r="E104" s="54" t="s">
        <v>424</v>
      </c>
      <c r="F104" s="85">
        <v>41547</v>
      </c>
      <c r="G104" s="54" t="s">
        <v>283</v>
      </c>
      <c r="H104" s="78">
        <v>3.6700000000158814</v>
      </c>
      <c r="I104" s="76" t="s">
        <v>287</v>
      </c>
      <c r="J104" s="76" t="s">
        <v>132</v>
      </c>
      <c r="K104" s="77">
        <v>5.0999999999999997E-2</v>
      </c>
      <c r="L104" s="77">
        <v>3.2300000000223511E-2</v>
      </c>
      <c r="M104" s="78">
        <v>56907.295645999999</v>
      </c>
      <c r="N104" s="86">
        <v>119.5</v>
      </c>
      <c r="O104" s="78">
        <v>68.004218276000003</v>
      </c>
      <c r="P104" s="79">
        <f t="shared" si="2"/>
        <v>2.2314363518346098E-4</v>
      </c>
      <c r="Q104" s="79">
        <f>O104/'סכום נכסי הקרן'!$C$41</f>
        <v>2.1856517422471292E-5</v>
      </c>
    </row>
    <row r="105" spans="1:17">
      <c r="A105" s="75" t="s">
        <v>2972</v>
      </c>
      <c r="B105" s="76" t="s">
        <v>2660</v>
      </c>
      <c r="C105" s="54" t="s">
        <v>2707</v>
      </c>
      <c r="D105" s="129" t="s">
        <v>3065</v>
      </c>
      <c r="E105" s="54" t="s">
        <v>424</v>
      </c>
      <c r="F105" s="85">
        <v>41571</v>
      </c>
      <c r="G105" s="54" t="s">
        <v>283</v>
      </c>
      <c r="H105" s="78">
        <v>3.71000000001579</v>
      </c>
      <c r="I105" s="76" t="s">
        <v>287</v>
      </c>
      <c r="J105" s="76" t="s">
        <v>132</v>
      </c>
      <c r="K105" s="77">
        <v>5.0999999999999997E-2</v>
      </c>
      <c r="L105" s="77">
        <v>2.3700000000111118E-2</v>
      </c>
      <c r="M105" s="78">
        <v>27747.725990999999</v>
      </c>
      <c r="N105" s="86">
        <v>123.25</v>
      </c>
      <c r="O105" s="78">
        <v>34.199072225999998</v>
      </c>
      <c r="P105" s="79">
        <f t="shared" si="2"/>
        <v>1.1221811660916644E-4</v>
      </c>
      <c r="Q105" s="79">
        <f>O105/'סכום נכסי הקרן'!$C$41</f>
        <v>1.0991562536698118E-5</v>
      </c>
    </row>
    <row r="106" spans="1:17">
      <c r="A106" s="75" t="s">
        <v>2972</v>
      </c>
      <c r="B106" s="76" t="s">
        <v>2660</v>
      </c>
      <c r="C106" s="54" t="s">
        <v>2708</v>
      </c>
      <c r="D106" s="129" t="s">
        <v>3065</v>
      </c>
      <c r="E106" s="54" t="s">
        <v>424</v>
      </c>
      <c r="F106" s="85">
        <v>41597</v>
      </c>
      <c r="G106" s="54" t="s">
        <v>283</v>
      </c>
      <c r="H106" s="78">
        <v>3.7100000001306714</v>
      </c>
      <c r="I106" s="76" t="s">
        <v>287</v>
      </c>
      <c r="J106" s="76" t="s">
        <v>132</v>
      </c>
      <c r="K106" s="77">
        <v>5.0999999999999997E-2</v>
      </c>
      <c r="L106" s="77">
        <v>2.380000000079539E-2</v>
      </c>
      <c r="M106" s="78">
        <v>7166.1142669999999</v>
      </c>
      <c r="N106" s="86">
        <v>122.81</v>
      </c>
      <c r="O106" s="78">
        <v>8.8007054349999994</v>
      </c>
      <c r="P106" s="79">
        <f t="shared" si="2"/>
        <v>2.8877935115354638E-5</v>
      </c>
      <c r="Q106" s="79">
        <f>O106/'סכום נכסי הקרן'!$C$41</f>
        <v>2.8285417661804119E-6</v>
      </c>
    </row>
    <row r="107" spans="1:17">
      <c r="A107" s="75" t="s">
        <v>2972</v>
      </c>
      <c r="B107" s="76" t="s">
        <v>2660</v>
      </c>
      <c r="C107" s="54" t="s">
        <v>2709</v>
      </c>
      <c r="D107" s="129" t="s">
        <v>3065</v>
      </c>
      <c r="E107" s="54" t="s">
        <v>424</v>
      </c>
      <c r="F107" s="85">
        <v>41630</v>
      </c>
      <c r="G107" s="54" t="s">
        <v>283</v>
      </c>
      <c r="H107" s="78">
        <v>3.7000000000200219</v>
      </c>
      <c r="I107" s="76" t="s">
        <v>287</v>
      </c>
      <c r="J107" s="76" t="s">
        <v>132</v>
      </c>
      <c r="K107" s="77">
        <v>5.0999999999999997E-2</v>
      </c>
      <c r="L107" s="77">
        <v>2.5600000000100109E-2</v>
      </c>
      <c r="M107" s="78">
        <v>81527.246469999998</v>
      </c>
      <c r="N107" s="86">
        <v>122.53</v>
      </c>
      <c r="O107" s="78">
        <v>99.895340849999997</v>
      </c>
      <c r="P107" s="79">
        <f t="shared" si="2"/>
        <v>3.2778862929782124E-4</v>
      </c>
      <c r="Q107" s="79">
        <f>O107/'סכום נכסי הקרן'!$C$41</f>
        <v>3.2106306241921532E-5</v>
      </c>
    </row>
    <row r="108" spans="1:17">
      <c r="A108" s="75" t="s">
        <v>2972</v>
      </c>
      <c r="B108" s="76" t="s">
        <v>2660</v>
      </c>
      <c r="C108" s="54" t="s">
        <v>2710</v>
      </c>
      <c r="D108" s="129" t="s">
        <v>3065</v>
      </c>
      <c r="E108" s="54" t="s">
        <v>424</v>
      </c>
      <c r="F108" s="85">
        <v>41666</v>
      </c>
      <c r="G108" s="54" t="s">
        <v>283</v>
      </c>
      <c r="H108" s="78">
        <v>3.699999999927484</v>
      </c>
      <c r="I108" s="76" t="s">
        <v>287</v>
      </c>
      <c r="J108" s="76" t="s">
        <v>132</v>
      </c>
      <c r="K108" s="77">
        <v>5.0999999999999997E-2</v>
      </c>
      <c r="L108" s="77">
        <v>2.5499999999430232E-2</v>
      </c>
      <c r="M108" s="78">
        <v>15768.982909000002</v>
      </c>
      <c r="N108" s="86">
        <v>122.43</v>
      </c>
      <c r="O108" s="78">
        <v>19.305965821999997</v>
      </c>
      <c r="P108" s="79">
        <f t="shared" si="2"/>
        <v>6.3349061329760341E-5</v>
      </c>
      <c r="Q108" s="79">
        <f>O108/'סכום נכסי הקרן'!$C$41</f>
        <v>6.2049265331397317E-6</v>
      </c>
    </row>
    <row r="109" spans="1:17">
      <c r="A109" s="75" t="s">
        <v>2972</v>
      </c>
      <c r="B109" s="76" t="s">
        <v>2660</v>
      </c>
      <c r="C109" s="54" t="s">
        <v>2711</v>
      </c>
      <c r="D109" s="129" t="s">
        <v>3065</v>
      </c>
      <c r="E109" s="54" t="s">
        <v>424</v>
      </c>
      <c r="F109" s="85">
        <v>41696</v>
      </c>
      <c r="G109" s="54" t="s">
        <v>283</v>
      </c>
      <c r="H109" s="78">
        <v>3.7000000000106996</v>
      </c>
      <c r="I109" s="76" t="s">
        <v>287</v>
      </c>
      <c r="J109" s="76" t="s">
        <v>132</v>
      </c>
      <c r="K109" s="77">
        <v>5.0999999999999997E-2</v>
      </c>
      <c r="L109" s="77">
        <v>2.5500000000160492E-2</v>
      </c>
      <c r="M109" s="78">
        <v>15177.640238</v>
      </c>
      <c r="N109" s="86">
        <v>123.16</v>
      </c>
      <c r="O109" s="78">
        <v>18.692781493999998</v>
      </c>
      <c r="P109" s="79">
        <f t="shared" si="2"/>
        <v>6.133700702700929E-5</v>
      </c>
      <c r="Q109" s="79">
        <f>O109/'סכום נכסי הקרן'!$C$41</f>
        <v>6.0078494357496099E-6</v>
      </c>
    </row>
    <row r="110" spans="1:17">
      <c r="A110" s="75" t="s">
        <v>2972</v>
      </c>
      <c r="B110" s="76" t="s">
        <v>2660</v>
      </c>
      <c r="C110" s="54" t="s">
        <v>2712</v>
      </c>
      <c r="D110" s="129" t="s">
        <v>3065</v>
      </c>
      <c r="E110" s="54" t="s">
        <v>424</v>
      </c>
      <c r="F110" s="85">
        <v>41725</v>
      </c>
      <c r="G110" s="54" t="s">
        <v>283</v>
      </c>
      <c r="H110" s="78">
        <v>3.699999999970506</v>
      </c>
      <c r="I110" s="76" t="s">
        <v>287</v>
      </c>
      <c r="J110" s="76" t="s">
        <v>132</v>
      </c>
      <c r="K110" s="77">
        <v>5.0999999999999997E-2</v>
      </c>
      <c r="L110" s="77">
        <v>2.5499999999825714E-2</v>
      </c>
      <c r="M110" s="78">
        <v>30226.733950000002</v>
      </c>
      <c r="N110" s="86">
        <v>123.39</v>
      </c>
      <c r="O110" s="78">
        <v>37.296769223000005</v>
      </c>
      <c r="P110" s="79">
        <f t="shared" si="2"/>
        <v>1.223826532530855E-4</v>
      </c>
      <c r="Q110" s="79">
        <f>O110/'סכום נכסי הקרן'!$C$41</f>
        <v>1.1987160605477948E-5</v>
      </c>
    </row>
    <row r="111" spans="1:17">
      <c r="A111" s="75" t="s">
        <v>2972</v>
      </c>
      <c r="B111" s="76" t="s">
        <v>2660</v>
      </c>
      <c r="C111" s="54" t="s">
        <v>2713</v>
      </c>
      <c r="D111" s="129" t="s">
        <v>3065</v>
      </c>
      <c r="E111" s="54" t="s">
        <v>424</v>
      </c>
      <c r="F111" s="85">
        <v>41787</v>
      </c>
      <c r="G111" s="54" t="s">
        <v>283</v>
      </c>
      <c r="H111" s="78">
        <v>3.7000000000427549</v>
      </c>
      <c r="I111" s="76" t="s">
        <v>287</v>
      </c>
      <c r="J111" s="76" t="s">
        <v>132</v>
      </c>
      <c r="K111" s="77">
        <v>5.0999999999999997E-2</v>
      </c>
      <c r="L111" s="77">
        <v>2.5500000000213775E-2</v>
      </c>
      <c r="M111" s="78">
        <v>19029.754776999998</v>
      </c>
      <c r="N111" s="86">
        <v>122.91</v>
      </c>
      <c r="O111" s="78">
        <v>23.389472610000002</v>
      </c>
      <c r="P111" s="79">
        <f t="shared" si="2"/>
        <v>7.6748355845174878E-5</v>
      </c>
      <c r="Q111" s="79">
        <f>O111/'סכום נכסי הקרן'!$C$41</f>
        <v>7.517363313082842E-6</v>
      </c>
    </row>
    <row r="112" spans="1:17">
      <c r="A112" s="75" t="s">
        <v>2972</v>
      </c>
      <c r="B112" s="76" t="s">
        <v>2660</v>
      </c>
      <c r="C112" s="54" t="s">
        <v>2714</v>
      </c>
      <c r="D112" s="129" t="s">
        <v>3065</v>
      </c>
      <c r="E112" s="54" t="s">
        <v>424</v>
      </c>
      <c r="F112" s="85">
        <v>41815</v>
      </c>
      <c r="G112" s="54" t="s">
        <v>283</v>
      </c>
      <c r="H112" s="78">
        <v>3.6999999999695561</v>
      </c>
      <c r="I112" s="76" t="s">
        <v>287</v>
      </c>
      <c r="J112" s="76" t="s">
        <v>132</v>
      </c>
      <c r="K112" s="77">
        <v>5.0999999999999997E-2</v>
      </c>
      <c r="L112" s="77">
        <v>2.5500000000304435E-2</v>
      </c>
      <c r="M112" s="78">
        <v>10699.553116999999</v>
      </c>
      <c r="N112" s="86">
        <v>122.8</v>
      </c>
      <c r="O112" s="78">
        <v>13.139051712000001</v>
      </c>
      <c r="P112" s="79">
        <f t="shared" si="2"/>
        <v>4.3113439668990043E-5</v>
      </c>
      <c r="Q112" s="79">
        <f>O112/'סכום נכסי הקרן'!$C$41</f>
        <v>4.2228838142446305E-6</v>
      </c>
    </row>
    <row r="113" spans="1:17">
      <c r="A113" s="75" t="s">
        <v>2972</v>
      </c>
      <c r="B113" s="76" t="s">
        <v>2660</v>
      </c>
      <c r="C113" s="54" t="s">
        <v>2715</v>
      </c>
      <c r="D113" s="129" t="s">
        <v>3065</v>
      </c>
      <c r="E113" s="54" t="s">
        <v>424</v>
      </c>
      <c r="F113" s="85">
        <v>41836</v>
      </c>
      <c r="G113" s="54" t="s">
        <v>283</v>
      </c>
      <c r="H113" s="78">
        <v>3.6999999999640529</v>
      </c>
      <c r="I113" s="76" t="s">
        <v>287</v>
      </c>
      <c r="J113" s="76" t="s">
        <v>132</v>
      </c>
      <c r="K113" s="77">
        <v>5.0999999999999997E-2</v>
      </c>
      <c r="L113" s="77">
        <v>2.5499999999717561E-2</v>
      </c>
      <c r="M113" s="78">
        <v>31808.517135999999</v>
      </c>
      <c r="N113" s="86">
        <v>122.44</v>
      </c>
      <c r="O113" s="78">
        <v>38.946348482000005</v>
      </c>
      <c r="P113" s="79">
        <f t="shared" si="2"/>
        <v>1.277954514839624E-4</v>
      </c>
      <c r="Q113" s="79">
        <f>O113/'סכום נכסי הקרן'!$C$41</f>
        <v>1.2517334449514399E-5</v>
      </c>
    </row>
    <row r="114" spans="1:17">
      <c r="A114" s="75" t="s">
        <v>2972</v>
      </c>
      <c r="B114" s="76" t="s">
        <v>2660</v>
      </c>
      <c r="C114" s="54" t="s">
        <v>2716</v>
      </c>
      <c r="D114" s="129" t="s">
        <v>3065</v>
      </c>
      <c r="E114" s="54" t="s">
        <v>424</v>
      </c>
      <c r="F114" s="85">
        <v>40903</v>
      </c>
      <c r="G114" s="54" t="s">
        <v>283</v>
      </c>
      <c r="H114" s="78">
        <v>3.6699999999885953</v>
      </c>
      <c r="I114" s="76" t="s">
        <v>287</v>
      </c>
      <c r="J114" s="76" t="s">
        <v>132</v>
      </c>
      <c r="K114" s="77">
        <v>5.2619999999999993E-2</v>
      </c>
      <c r="L114" s="77">
        <v>3.2100000000018003E-2</v>
      </c>
      <c r="M114" s="78">
        <v>40158.410699</v>
      </c>
      <c r="N114" s="86">
        <v>124.46</v>
      </c>
      <c r="O114" s="78">
        <v>49.981157070999998</v>
      </c>
      <c r="P114" s="79">
        <f t="shared" si="2"/>
        <v>1.6400419506674315E-4</v>
      </c>
      <c r="Q114" s="79">
        <f>O114/'סכום נכסי הקרן'!$C$41</f>
        <v>1.6063915710109995E-5</v>
      </c>
    </row>
    <row r="115" spans="1:17">
      <c r="A115" s="75" t="s">
        <v>2972</v>
      </c>
      <c r="B115" s="76" t="s">
        <v>2660</v>
      </c>
      <c r="C115" s="54" t="s">
        <v>2717</v>
      </c>
      <c r="D115" s="129" t="s">
        <v>3065</v>
      </c>
      <c r="E115" s="54" t="s">
        <v>424</v>
      </c>
      <c r="F115" s="85">
        <v>41911</v>
      </c>
      <c r="G115" s="54" t="s">
        <v>283</v>
      </c>
      <c r="H115" s="78">
        <v>3.700000000013083</v>
      </c>
      <c r="I115" s="76" t="s">
        <v>287</v>
      </c>
      <c r="J115" s="76" t="s">
        <v>132</v>
      </c>
      <c r="K115" s="77">
        <v>5.0999999999999997E-2</v>
      </c>
      <c r="L115" s="77">
        <v>2.5500000000523344E-2</v>
      </c>
      <c r="M115" s="78">
        <v>12484.799435000001</v>
      </c>
      <c r="N115" s="86">
        <v>122.44</v>
      </c>
      <c r="O115" s="78">
        <v>15.286388523999999</v>
      </c>
      <c r="P115" s="79">
        <f t="shared" si="2"/>
        <v>5.0159539960125222E-5</v>
      </c>
      <c r="Q115" s="79">
        <f>O115/'סכום נכסי הקרן'!$C$41</f>
        <v>4.9130366552479595E-6</v>
      </c>
    </row>
    <row r="116" spans="1:17">
      <c r="A116" s="75" t="s">
        <v>2972</v>
      </c>
      <c r="B116" s="76" t="s">
        <v>2660</v>
      </c>
      <c r="C116" s="54" t="s">
        <v>2718</v>
      </c>
      <c r="D116" s="129" t="s">
        <v>3065</v>
      </c>
      <c r="E116" s="54" t="s">
        <v>424</v>
      </c>
      <c r="F116" s="85">
        <v>40933</v>
      </c>
      <c r="G116" s="54" t="s">
        <v>283</v>
      </c>
      <c r="H116" s="78">
        <v>3.6999999999957409</v>
      </c>
      <c r="I116" s="76" t="s">
        <v>287</v>
      </c>
      <c r="J116" s="76" t="s">
        <v>132</v>
      </c>
      <c r="K116" s="77">
        <v>5.1330999999999995E-2</v>
      </c>
      <c r="L116" s="77">
        <v>2.5499999999936115E-2</v>
      </c>
      <c r="M116" s="78">
        <v>148086.33385299999</v>
      </c>
      <c r="N116" s="86">
        <v>126.84</v>
      </c>
      <c r="O116" s="78">
        <v>187.83270736400002</v>
      </c>
      <c r="P116" s="79">
        <f t="shared" si="2"/>
        <v>6.1633931232684053E-4</v>
      </c>
      <c r="Q116" s="79">
        <f>O116/'סכום נכסי הקרן'!$C$41</f>
        <v>6.0369326272515682E-5</v>
      </c>
    </row>
    <row r="117" spans="1:17">
      <c r="A117" s="75" t="s">
        <v>2972</v>
      </c>
      <c r="B117" s="76" t="s">
        <v>2660</v>
      </c>
      <c r="C117" s="54" t="s">
        <v>2719</v>
      </c>
      <c r="D117" s="129" t="s">
        <v>3065</v>
      </c>
      <c r="E117" s="54" t="s">
        <v>424</v>
      </c>
      <c r="F117" s="85">
        <v>40993</v>
      </c>
      <c r="G117" s="54" t="s">
        <v>283</v>
      </c>
      <c r="H117" s="78">
        <v>3.7000000000182869</v>
      </c>
      <c r="I117" s="76" t="s">
        <v>287</v>
      </c>
      <c r="J117" s="76" t="s">
        <v>132</v>
      </c>
      <c r="K117" s="77">
        <v>5.1451999999999998E-2</v>
      </c>
      <c r="L117" s="77">
        <v>2.5500000000091436E-2</v>
      </c>
      <c r="M117" s="78">
        <v>86182.397712999998</v>
      </c>
      <c r="N117" s="86">
        <v>126.9</v>
      </c>
      <c r="O117" s="78">
        <v>109.36546622</v>
      </c>
      <c r="P117" s="79">
        <f t="shared" si="2"/>
        <v>3.5886314576573142E-4</v>
      </c>
      <c r="Q117" s="79">
        <f>O117/'סכום נכסי הקרן'!$C$41</f>
        <v>3.5149999197883957E-5</v>
      </c>
    </row>
    <row r="118" spans="1:17">
      <c r="A118" s="75" t="s">
        <v>2972</v>
      </c>
      <c r="B118" s="76" t="s">
        <v>2660</v>
      </c>
      <c r="C118" s="54" t="s">
        <v>2720</v>
      </c>
      <c r="D118" s="129" t="s">
        <v>3065</v>
      </c>
      <c r="E118" s="54" t="s">
        <v>424</v>
      </c>
      <c r="F118" s="85">
        <v>41053</v>
      </c>
      <c r="G118" s="54" t="s">
        <v>283</v>
      </c>
      <c r="H118" s="78">
        <v>3.7699999999907789</v>
      </c>
      <c r="I118" s="76" t="s">
        <v>287</v>
      </c>
      <c r="J118" s="76" t="s">
        <v>132</v>
      </c>
      <c r="K118" s="77">
        <v>5.0999999999999997E-2</v>
      </c>
      <c r="L118" s="77">
        <v>2.5999999999868271E-2</v>
      </c>
      <c r="M118" s="78">
        <v>60677.887339000001</v>
      </c>
      <c r="N118" s="86">
        <v>125.11</v>
      </c>
      <c r="O118" s="78">
        <v>75.914104710000004</v>
      </c>
      <c r="P118" s="79">
        <f t="shared" si="2"/>
        <v>2.4909850765339448E-4</v>
      </c>
      <c r="Q118" s="79">
        <f>O118/'סכום נכסי הקרן'!$C$41</f>
        <v>2.4398750463851668E-5</v>
      </c>
    </row>
    <row r="119" spans="1:17">
      <c r="A119" s="75" t="s">
        <v>2972</v>
      </c>
      <c r="B119" s="76" t="s">
        <v>2660</v>
      </c>
      <c r="C119" s="54" t="s">
        <v>2721</v>
      </c>
      <c r="D119" s="129" t="s">
        <v>3065</v>
      </c>
      <c r="E119" s="54" t="s">
        <v>424</v>
      </c>
      <c r="F119" s="85">
        <v>41085</v>
      </c>
      <c r="G119" s="54" t="s">
        <v>283</v>
      </c>
      <c r="H119" s="78">
        <v>3.6999999999864044</v>
      </c>
      <c r="I119" s="76" t="s">
        <v>287</v>
      </c>
      <c r="J119" s="76" t="s">
        <v>132</v>
      </c>
      <c r="K119" s="77">
        <v>5.0999999999999997E-2</v>
      </c>
      <c r="L119" s="77">
        <v>2.559999999991985E-2</v>
      </c>
      <c r="M119" s="78">
        <v>111701.137927</v>
      </c>
      <c r="N119" s="86">
        <v>125.11</v>
      </c>
      <c r="O119" s="78">
        <v>139.749293077</v>
      </c>
      <c r="P119" s="79">
        <f t="shared" si="2"/>
        <v>4.5856221955169728E-4</v>
      </c>
      <c r="Q119" s="79">
        <f>O119/'סכום נכסי הקרן'!$C$41</f>
        <v>4.4915344023496633E-5</v>
      </c>
    </row>
    <row r="120" spans="1:17">
      <c r="A120" s="75" t="s">
        <v>2972</v>
      </c>
      <c r="B120" s="76" t="s">
        <v>2660</v>
      </c>
      <c r="C120" s="54" t="s">
        <v>2722</v>
      </c>
      <c r="D120" s="129" t="s">
        <v>3065</v>
      </c>
      <c r="E120" s="54" t="s">
        <v>424</v>
      </c>
      <c r="F120" s="85">
        <v>41115</v>
      </c>
      <c r="G120" s="54" t="s">
        <v>283</v>
      </c>
      <c r="H120" s="78">
        <v>3.6999999999935609</v>
      </c>
      <c r="I120" s="76" t="s">
        <v>287</v>
      </c>
      <c r="J120" s="76" t="s">
        <v>132</v>
      </c>
      <c r="K120" s="77">
        <v>5.0999999999999997E-2</v>
      </c>
      <c r="L120" s="77">
        <v>2.5699999999961361E-2</v>
      </c>
      <c r="M120" s="78">
        <v>49533.906518000003</v>
      </c>
      <c r="N120" s="86">
        <v>125.41</v>
      </c>
      <c r="O120" s="78">
        <v>62.120473431999997</v>
      </c>
      <c r="P120" s="79">
        <f t="shared" si="2"/>
        <v>2.0383718263880372E-4</v>
      </c>
      <c r="Q120" s="79">
        <f>O120/'סכום נכסי הקרן'!$C$41</f>
        <v>1.9965485146056662E-5</v>
      </c>
    </row>
    <row r="121" spans="1:17">
      <c r="A121" s="75" t="s">
        <v>2972</v>
      </c>
      <c r="B121" s="76" t="s">
        <v>2660</v>
      </c>
      <c r="C121" s="54" t="s">
        <v>2723</v>
      </c>
      <c r="D121" s="129" t="s">
        <v>3065</v>
      </c>
      <c r="E121" s="54" t="s">
        <v>424</v>
      </c>
      <c r="F121" s="85">
        <v>41179</v>
      </c>
      <c r="G121" s="54" t="s">
        <v>283</v>
      </c>
      <c r="H121" s="78">
        <v>3.700000000028393</v>
      </c>
      <c r="I121" s="76" t="s">
        <v>287</v>
      </c>
      <c r="J121" s="76" t="s">
        <v>132</v>
      </c>
      <c r="K121" s="77">
        <v>5.0999999999999997E-2</v>
      </c>
      <c r="L121" s="77">
        <v>2.5600000000201333E-2</v>
      </c>
      <c r="M121" s="78">
        <v>62462.260372000004</v>
      </c>
      <c r="N121" s="86">
        <v>124.05</v>
      </c>
      <c r="O121" s="78">
        <v>77.484437274000001</v>
      </c>
      <c r="P121" s="79">
        <f t="shared" si="2"/>
        <v>2.5425127207979759E-4</v>
      </c>
      <c r="Q121" s="79">
        <f>O121/'סכום נכסי הקרן'!$C$41</f>
        <v>2.4903454464783516E-5</v>
      </c>
    </row>
    <row r="122" spans="1:17">
      <c r="A122" s="75" t="s">
        <v>2973</v>
      </c>
      <c r="B122" s="76" t="s">
        <v>2651</v>
      </c>
      <c r="C122" s="54">
        <v>9079</v>
      </c>
      <c r="D122" s="129" t="s">
        <v>3065</v>
      </c>
      <c r="E122" s="54" t="s">
        <v>2689</v>
      </c>
      <c r="F122" s="85">
        <v>44705</v>
      </c>
      <c r="G122" s="54" t="s">
        <v>2650</v>
      </c>
      <c r="H122" s="78">
        <v>7.3999999999983448</v>
      </c>
      <c r="I122" s="76" t="s">
        <v>304</v>
      </c>
      <c r="J122" s="76" t="s">
        <v>132</v>
      </c>
      <c r="K122" s="77">
        <v>2.3671999999999999E-2</v>
      </c>
      <c r="L122" s="77">
        <v>2.5999999999995863E-2</v>
      </c>
      <c r="M122" s="78">
        <v>1851369.0916240001</v>
      </c>
      <c r="N122" s="86">
        <v>104.47</v>
      </c>
      <c r="O122" s="78">
        <v>1934.1251252930001</v>
      </c>
      <c r="P122" s="79">
        <f t="shared" si="2"/>
        <v>6.3464844137450013E-3</v>
      </c>
      <c r="Q122" s="79">
        <f>O122/'סכום נכסי הקרן'!$C$41</f>
        <v>6.2162672507515564E-4</v>
      </c>
    </row>
    <row r="123" spans="1:17">
      <c r="A123" s="75" t="s">
        <v>2973</v>
      </c>
      <c r="B123" s="76" t="s">
        <v>2651</v>
      </c>
      <c r="C123" s="54">
        <v>9017</v>
      </c>
      <c r="D123" s="129" t="s">
        <v>3065</v>
      </c>
      <c r="E123" s="54" t="s">
        <v>2689</v>
      </c>
      <c r="F123" s="85">
        <v>44651</v>
      </c>
      <c r="G123" s="54" t="s">
        <v>2650</v>
      </c>
      <c r="H123" s="78">
        <v>7.499999999999643</v>
      </c>
      <c r="I123" s="76" t="s">
        <v>304</v>
      </c>
      <c r="J123" s="76" t="s">
        <v>132</v>
      </c>
      <c r="K123" s="77">
        <v>1.797E-2</v>
      </c>
      <c r="L123" s="77">
        <v>3.769999999999931E-2</v>
      </c>
      <c r="M123" s="78">
        <v>4536061.0983119998</v>
      </c>
      <c r="N123" s="86">
        <v>93.1</v>
      </c>
      <c r="O123" s="78">
        <v>4223.0730957770002</v>
      </c>
      <c r="P123" s="79">
        <f t="shared" si="2"/>
        <v>1.385725630155102E-2</v>
      </c>
      <c r="Q123" s="79">
        <f>O123/'סכום נכסי הקרן'!$C$41</f>
        <v>1.3572933125943279E-3</v>
      </c>
    </row>
    <row r="124" spans="1:17">
      <c r="A124" s="75" t="s">
        <v>2973</v>
      </c>
      <c r="B124" s="76" t="s">
        <v>2651</v>
      </c>
      <c r="C124" s="54">
        <v>9080</v>
      </c>
      <c r="D124" s="129" t="s">
        <v>3065</v>
      </c>
      <c r="E124" s="54" t="s">
        <v>2689</v>
      </c>
      <c r="F124" s="85">
        <v>44705</v>
      </c>
      <c r="G124" s="54" t="s">
        <v>2650</v>
      </c>
      <c r="H124" s="78">
        <v>7.0300000000008254</v>
      </c>
      <c r="I124" s="76" t="s">
        <v>304</v>
      </c>
      <c r="J124" s="76" t="s">
        <v>132</v>
      </c>
      <c r="K124" s="77">
        <v>2.3184999999999997E-2</v>
      </c>
      <c r="L124" s="77">
        <v>2.7399999999999709E-2</v>
      </c>
      <c r="M124" s="78">
        <v>1315693.765322</v>
      </c>
      <c r="N124" s="86">
        <v>103.18</v>
      </c>
      <c r="O124" s="78">
        <v>1357.5328249959998</v>
      </c>
      <c r="P124" s="79">
        <f t="shared" si="2"/>
        <v>4.4545002814536955E-3</v>
      </c>
      <c r="Q124" s="79">
        <f>O124/'סכום נכסי הקרן'!$C$41</f>
        <v>4.3631028476322019E-4</v>
      </c>
    </row>
    <row r="125" spans="1:17">
      <c r="A125" s="75" t="s">
        <v>2973</v>
      </c>
      <c r="B125" s="76" t="s">
        <v>2651</v>
      </c>
      <c r="C125" s="54">
        <v>9019</v>
      </c>
      <c r="D125" s="129" t="s">
        <v>3065</v>
      </c>
      <c r="E125" s="54" t="s">
        <v>2689</v>
      </c>
      <c r="F125" s="85">
        <v>44651</v>
      </c>
      <c r="G125" s="54" t="s">
        <v>2650</v>
      </c>
      <c r="H125" s="78">
        <v>7.0900000000007326</v>
      </c>
      <c r="I125" s="76" t="s">
        <v>304</v>
      </c>
      <c r="J125" s="76" t="s">
        <v>132</v>
      </c>
      <c r="K125" s="77">
        <v>1.8769999999999998E-2</v>
      </c>
      <c r="L125" s="77">
        <v>3.900000000000458E-2</v>
      </c>
      <c r="M125" s="78">
        <v>2801981.7760450002</v>
      </c>
      <c r="N125" s="86">
        <v>93.53</v>
      </c>
      <c r="O125" s="78">
        <v>2620.6935685120002</v>
      </c>
      <c r="P125" s="79">
        <f t="shared" si="2"/>
        <v>8.5993355177802003E-3</v>
      </c>
      <c r="Q125" s="79">
        <f>O125/'סכום נכסי הקרן'!$C$41</f>
        <v>8.4228943573278218E-4</v>
      </c>
    </row>
    <row r="126" spans="1:17">
      <c r="A126" s="75" t="s">
        <v>2974</v>
      </c>
      <c r="B126" s="76" t="s">
        <v>2651</v>
      </c>
      <c r="C126" s="54">
        <v>4100</v>
      </c>
      <c r="D126" s="129" t="s">
        <v>3065</v>
      </c>
      <c r="E126" s="54" t="s">
        <v>428</v>
      </c>
      <c r="F126" s="85">
        <v>42052</v>
      </c>
      <c r="G126" s="54" t="s">
        <v>130</v>
      </c>
      <c r="H126" s="78">
        <v>3.9700000000005509</v>
      </c>
      <c r="I126" s="76" t="s">
        <v>624</v>
      </c>
      <c r="J126" s="76" t="s">
        <v>132</v>
      </c>
      <c r="K126" s="77">
        <v>2.9779E-2</v>
      </c>
      <c r="L126" s="77">
        <v>0.02</v>
      </c>
      <c r="M126" s="78">
        <v>478706.43637800001</v>
      </c>
      <c r="N126" s="86">
        <v>117.66</v>
      </c>
      <c r="O126" s="78">
        <v>563.24600037699997</v>
      </c>
      <c r="P126" s="79">
        <f t="shared" si="2"/>
        <v>1.8481906448298278E-3</v>
      </c>
      <c r="Q126" s="79">
        <f>O126/'סכום נכסי הקרן'!$C$41</f>
        <v>1.8102694704045762E-4</v>
      </c>
    </row>
    <row r="127" spans="1:17">
      <c r="A127" s="75" t="s">
        <v>2975</v>
      </c>
      <c r="B127" s="76" t="s">
        <v>2660</v>
      </c>
      <c r="C127" s="54" t="s">
        <v>2724</v>
      </c>
      <c r="D127" s="129" t="s">
        <v>3065</v>
      </c>
      <c r="E127" s="54" t="s">
        <v>428</v>
      </c>
      <c r="F127" s="85">
        <v>41767</v>
      </c>
      <c r="G127" s="54" t="s">
        <v>130</v>
      </c>
      <c r="H127" s="78">
        <v>4.2499999999600639</v>
      </c>
      <c r="I127" s="76" t="s">
        <v>624</v>
      </c>
      <c r="J127" s="76" t="s">
        <v>132</v>
      </c>
      <c r="K127" s="77">
        <v>5.3499999999999999E-2</v>
      </c>
      <c r="L127" s="77">
        <v>2.5099999999781682E-2</v>
      </c>
      <c r="M127" s="78">
        <v>29497.923781000005</v>
      </c>
      <c r="N127" s="86">
        <v>127.33</v>
      </c>
      <c r="O127" s="78">
        <v>37.559707181999997</v>
      </c>
      <c r="P127" s="79">
        <f t="shared" si="2"/>
        <v>1.2324543696689644E-4</v>
      </c>
      <c r="Q127" s="79">
        <f>O127/'סכום נכסי הקרן'!$C$41</f>
        <v>1.2071668717292249E-5</v>
      </c>
    </row>
    <row r="128" spans="1:17">
      <c r="A128" s="75" t="s">
        <v>2975</v>
      </c>
      <c r="B128" s="76" t="s">
        <v>2660</v>
      </c>
      <c r="C128" s="54" t="s">
        <v>2725</v>
      </c>
      <c r="D128" s="129" t="s">
        <v>3065</v>
      </c>
      <c r="E128" s="54" t="s">
        <v>428</v>
      </c>
      <c r="F128" s="85">
        <v>41269</v>
      </c>
      <c r="G128" s="54" t="s">
        <v>130</v>
      </c>
      <c r="H128" s="78">
        <v>4.2899999999996385</v>
      </c>
      <c r="I128" s="76" t="s">
        <v>624</v>
      </c>
      <c r="J128" s="76" t="s">
        <v>132</v>
      </c>
      <c r="K128" s="77">
        <v>5.3499999999999999E-2</v>
      </c>
      <c r="L128" s="77">
        <v>1.9299999999990203E-2</v>
      </c>
      <c r="M128" s="78">
        <v>146503.16743999999</v>
      </c>
      <c r="N128" s="86">
        <v>132.41999999999999</v>
      </c>
      <c r="O128" s="78">
        <v>193.99948918300001</v>
      </c>
      <c r="P128" s="79">
        <f t="shared" si="2"/>
        <v>6.3657449989844121E-4</v>
      </c>
      <c r="Q128" s="79">
        <f>O128/'סכום נכסי הקרן'!$C$41</f>
        <v>6.2351326473157956E-5</v>
      </c>
    </row>
    <row r="129" spans="1:17">
      <c r="A129" s="75" t="s">
        <v>2975</v>
      </c>
      <c r="B129" s="76" t="s">
        <v>2660</v>
      </c>
      <c r="C129" s="54" t="s">
        <v>2726</v>
      </c>
      <c r="D129" s="129" t="s">
        <v>3065</v>
      </c>
      <c r="E129" s="54" t="s">
        <v>428</v>
      </c>
      <c r="F129" s="85">
        <v>41767</v>
      </c>
      <c r="G129" s="54" t="s">
        <v>130</v>
      </c>
      <c r="H129" s="78">
        <v>4.2499999999489706</v>
      </c>
      <c r="I129" s="76" t="s">
        <v>624</v>
      </c>
      <c r="J129" s="76" t="s">
        <v>132</v>
      </c>
      <c r="K129" s="77">
        <v>5.3499999999999999E-2</v>
      </c>
      <c r="L129" s="77">
        <v>2.5099999999489704E-2</v>
      </c>
      <c r="M129" s="78">
        <v>23085.333148999998</v>
      </c>
      <c r="N129" s="86">
        <v>127.33</v>
      </c>
      <c r="O129" s="78">
        <v>29.394555349999994</v>
      </c>
      <c r="P129" s="79">
        <f t="shared" si="2"/>
        <v>9.6452956914811269E-5</v>
      </c>
      <c r="Q129" s="79">
        <f>O129/'סכום נכסי הקרן'!$C$41</f>
        <v>9.4473935208782348E-6</v>
      </c>
    </row>
    <row r="130" spans="1:17">
      <c r="A130" s="75" t="s">
        <v>2975</v>
      </c>
      <c r="B130" s="76" t="s">
        <v>2660</v>
      </c>
      <c r="C130" s="54" t="s">
        <v>2727</v>
      </c>
      <c r="D130" s="129" t="s">
        <v>3065</v>
      </c>
      <c r="E130" s="54" t="s">
        <v>428</v>
      </c>
      <c r="F130" s="85">
        <v>41767</v>
      </c>
      <c r="G130" s="54" t="s">
        <v>130</v>
      </c>
      <c r="H130" s="78">
        <v>4.2500000000399361</v>
      </c>
      <c r="I130" s="76" t="s">
        <v>624</v>
      </c>
      <c r="J130" s="76" t="s">
        <v>132</v>
      </c>
      <c r="K130" s="77">
        <v>5.3499999999999999E-2</v>
      </c>
      <c r="L130" s="77">
        <v>2.5100000000271568E-2</v>
      </c>
      <c r="M130" s="78">
        <v>29497.922517999996</v>
      </c>
      <c r="N130" s="86">
        <v>127.33</v>
      </c>
      <c r="O130" s="78">
        <v>37.559705498</v>
      </c>
      <c r="P130" s="79">
        <f t="shared" si="2"/>
        <v>1.2324543144115276E-4</v>
      </c>
      <c r="Q130" s="79">
        <f>O130/'סכום נכסי הקרן'!$C$41</f>
        <v>1.2071668176055599E-5</v>
      </c>
    </row>
    <row r="131" spans="1:17">
      <c r="A131" s="75" t="s">
        <v>2975</v>
      </c>
      <c r="B131" s="76" t="s">
        <v>2660</v>
      </c>
      <c r="C131" s="54" t="s">
        <v>2728</v>
      </c>
      <c r="D131" s="129" t="s">
        <v>3065</v>
      </c>
      <c r="E131" s="54" t="s">
        <v>428</v>
      </c>
      <c r="F131" s="85">
        <v>41269</v>
      </c>
      <c r="G131" s="54" t="s">
        <v>130</v>
      </c>
      <c r="H131" s="78">
        <v>4.2900000000042207</v>
      </c>
      <c r="I131" s="76" t="s">
        <v>624</v>
      </c>
      <c r="J131" s="76" t="s">
        <v>132</v>
      </c>
      <c r="K131" s="77">
        <v>5.3499999999999999E-2</v>
      </c>
      <c r="L131" s="77">
        <v>1.9300000000038325E-2</v>
      </c>
      <c r="M131" s="78">
        <v>155659.606699</v>
      </c>
      <c r="N131" s="86">
        <v>132.41999999999999</v>
      </c>
      <c r="O131" s="78">
        <v>206.12444579699999</v>
      </c>
      <c r="P131" s="79">
        <f t="shared" si="2"/>
        <v>6.7636036853836593E-4</v>
      </c>
      <c r="Q131" s="79">
        <f>O131/'סכום נכסי הקרן'!$C$41</f>
        <v>6.6248280694512874E-5</v>
      </c>
    </row>
    <row r="132" spans="1:17">
      <c r="A132" s="75" t="s">
        <v>2975</v>
      </c>
      <c r="B132" s="76" t="s">
        <v>2660</v>
      </c>
      <c r="C132" s="54" t="s">
        <v>2729</v>
      </c>
      <c r="D132" s="129" t="s">
        <v>3065</v>
      </c>
      <c r="E132" s="54" t="s">
        <v>428</v>
      </c>
      <c r="F132" s="85">
        <v>41281</v>
      </c>
      <c r="G132" s="54" t="s">
        <v>130</v>
      </c>
      <c r="H132" s="78">
        <v>4.2800000000073961</v>
      </c>
      <c r="I132" s="76" t="s">
        <v>624</v>
      </c>
      <c r="J132" s="76" t="s">
        <v>132</v>
      </c>
      <c r="K132" s="77">
        <v>5.3499999999999999E-2</v>
      </c>
      <c r="L132" s="77">
        <v>1.9400000000025425E-2</v>
      </c>
      <c r="M132" s="78">
        <v>196108.648934</v>
      </c>
      <c r="N132" s="86">
        <v>132.38</v>
      </c>
      <c r="O132" s="78">
        <v>259.60862251100002</v>
      </c>
      <c r="P132" s="79">
        <f t="shared" si="2"/>
        <v>8.5185909375448318E-4</v>
      </c>
      <c r="Q132" s="79">
        <f>O132/'סכום נכסי הקרן'!$C$41</f>
        <v>8.3438064943361882E-5</v>
      </c>
    </row>
    <row r="133" spans="1:17">
      <c r="A133" s="75" t="s">
        <v>2975</v>
      </c>
      <c r="B133" s="76" t="s">
        <v>2660</v>
      </c>
      <c r="C133" s="54" t="s">
        <v>2730</v>
      </c>
      <c r="D133" s="129" t="s">
        <v>3065</v>
      </c>
      <c r="E133" s="54" t="s">
        <v>428</v>
      </c>
      <c r="F133" s="85">
        <v>41767</v>
      </c>
      <c r="G133" s="54" t="s">
        <v>130</v>
      </c>
      <c r="H133" s="78">
        <v>4.2500000000056701</v>
      </c>
      <c r="I133" s="76" t="s">
        <v>624</v>
      </c>
      <c r="J133" s="76" t="s">
        <v>132</v>
      </c>
      <c r="K133" s="77">
        <v>5.3499999999999999E-2</v>
      </c>
      <c r="L133" s="77">
        <v>2.5100000000034019E-2</v>
      </c>
      <c r="M133" s="78">
        <v>34627.996286000001</v>
      </c>
      <c r="N133" s="86">
        <v>127.33</v>
      </c>
      <c r="O133" s="78">
        <v>44.091828534999998</v>
      </c>
      <c r="P133" s="79">
        <f t="shared" si="2"/>
        <v>1.4467942063908789E-4</v>
      </c>
      <c r="Q133" s="79">
        <f>O133/'סכום נכסי הקרן'!$C$41</f>
        <v>1.4171088838233884E-5</v>
      </c>
    </row>
    <row r="134" spans="1:17">
      <c r="A134" s="75" t="s">
        <v>2975</v>
      </c>
      <c r="B134" s="76" t="s">
        <v>2660</v>
      </c>
      <c r="C134" s="54" t="s">
        <v>2731</v>
      </c>
      <c r="D134" s="129" t="s">
        <v>3065</v>
      </c>
      <c r="E134" s="54" t="s">
        <v>428</v>
      </c>
      <c r="F134" s="85">
        <v>41281</v>
      </c>
      <c r="G134" s="54" t="s">
        <v>130</v>
      </c>
      <c r="H134" s="78">
        <v>4.2799999999955078</v>
      </c>
      <c r="I134" s="76" t="s">
        <v>624</v>
      </c>
      <c r="J134" s="76" t="s">
        <v>132</v>
      </c>
      <c r="K134" s="77">
        <v>5.3499999999999999E-2</v>
      </c>
      <c r="L134" s="77">
        <v>1.9399999999982889E-2</v>
      </c>
      <c r="M134" s="78">
        <v>141264.705082</v>
      </c>
      <c r="N134" s="86">
        <v>132.38</v>
      </c>
      <c r="O134" s="78">
        <v>187.00621177799999</v>
      </c>
      <c r="P134" s="79">
        <f t="shared" si="2"/>
        <v>6.1362731542137473E-4</v>
      </c>
      <c r="Q134" s="79">
        <f>O134/'סכום נכסי הקרן'!$C$41</f>
        <v>6.0103691057039938E-5</v>
      </c>
    </row>
    <row r="135" spans="1:17">
      <c r="A135" s="75" t="s">
        <v>2975</v>
      </c>
      <c r="B135" s="76" t="s">
        <v>2660</v>
      </c>
      <c r="C135" s="54" t="s">
        <v>2732</v>
      </c>
      <c r="D135" s="129" t="s">
        <v>3065</v>
      </c>
      <c r="E135" s="54" t="s">
        <v>428</v>
      </c>
      <c r="F135" s="85">
        <v>41767</v>
      </c>
      <c r="G135" s="54" t="s">
        <v>130</v>
      </c>
      <c r="H135" s="78">
        <v>4.2500000000487219</v>
      </c>
      <c r="I135" s="76" t="s">
        <v>624</v>
      </c>
      <c r="J135" s="76" t="s">
        <v>132</v>
      </c>
      <c r="K135" s="77">
        <v>5.3499999999999999E-2</v>
      </c>
      <c r="L135" s="77">
        <v>2.5100000000325737E-2</v>
      </c>
      <c r="M135" s="78">
        <v>28208.938297000001</v>
      </c>
      <c r="N135" s="86">
        <v>127.33</v>
      </c>
      <c r="O135" s="78">
        <v>35.918441733000002</v>
      </c>
      <c r="P135" s="79">
        <f t="shared" si="2"/>
        <v>1.1785991901116507E-4</v>
      </c>
      <c r="Q135" s="79">
        <f>O135/'סכום נכסי הקרן'!$C$41</f>
        <v>1.1544166927103616E-5</v>
      </c>
    </row>
    <row r="136" spans="1:17">
      <c r="A136" s="75" t="s">
        <v>2975</v>
      </c>
      <c r="B136" s="76" t="s">
        <v>2660</v>
      </c>
      <c r="C136" s="54" t="s">
        <v>2733</v>
      </c>
      <c r="D136" s="129" t="s">
        <v>3065</v>
      </c>
      <c r="E136" s="54" t="s">
        <v>428</v>
      </c>
      <c r="F136" s="85">
        <v>41281</v>
      </c>
      <c r="G136" s="54" t="s">
        <v>130</v>
      </c>
      <c r="H136" s="78">
        <v>4.2800000000081919</v>
      </c>
      <c r="I136" s="76" t="s">
        <v>624</v>
      </c>
      <c r="J136" s="76" t="s">
        <v>132</v>
      </c>
      <c r="K136" s="77">
        <v>5.3499999999999999E-2</v>
      </c>
      <c r="L136" s="77">
        <v>1.9400000000036506E-2</v>
      </c>
      <c r="M136" s="78">
        <v>169656.14571400001</v>
      </c>
      <c r="N136" s="86">
        <v>132.38</v>
      </c>
      <c r="O136" s="78">
        <v>224.59079964700004</v>
      </c>
      <c r="P136" s="79">
        <f t="shared" si="2"/>
        <v>7.3695439389645707E-4</v>
      </c>
      <c r="Q136" s="79">
        <f>O136/'סכום נכסי הקרן'!$C$41</f>
        <v>7.2183356413109688E-5</v>
      </c>
    </row>
    <row r="137" spans="1:17">
      <c r="A137" s="75" t="s">
        <v>2977</v>
      </c>
      <c r="B137" s="76" t="s">
        <v>2660</v>
      </c>
      <c r="C137" s="54">
        <v>7127</v>
      </c>
      <c r="D137" s="129" t="s">
        <v>3065</v>
      </c>
      <c r="E137" s="54" t="s">
        <v>2689</v>
      </c>
      <c r="F137" s="85">
        <v>43631</v>
      </c>
      <c r="G137" s="54" t="s">
        <v>2650</v>
      </c>
      <c r="H137" s="78">
        <v>4.7199999999983193</v>
      </c>
      <c r="I137" s="76" t="s">
        <v>304</v>
      </c>
      <c r="J137" s="76" t="s">
        <v>132</v>
      </c>
      <c r="K137" s="77">
        <v>3.1E-2</v>
      </c>
      <c r="L137" s="77">
        <v>2.6699999999988563E-2</v>
      </c>
      <c r="M137" s="78">
        <v>899363.48288300005</v>
      </c>
      <c r="N137" s="86">
        <v>113.73</v>
      </c>
      <c r="O137" s="78">
        <v>1022.846061451</v>
      </c>
      <c r="P137" s="79">
        <f t="shared" ref="P137:P199" si="3">IFERROR(O137/$O$8,0)</f>
        <v>3.3562857447890508E-3</v>
      </c>
      <c r="Q137" s="79">
        <f>O137/'סכום נכסי הקרן'!$C$41</f>
        <v>3.2874214761027164E-4</v>
      </c>
    </row>
    <row r="138" spans="1:17">
      <c r="A138" s="75" t="s">
        <v>2977</v>
      </c>
      <c r="B138" s="76" t="s">
        <v>2660</v>
      </c>
      <c r="C138" s="54">
        <v>7128</v>
      </c>
      <c r="D138" s="129" t="s">
        <v>3065</v>
      </c>
      <c r="E138" s="54" t="s">
        <v>2689</v>
      </c>
      <c r="F138" s="85">
        <v>43634</v>
      </c>
      <c r="G138" s="54" t="s">
        <v>2650</v>
      </c>
      <c r="H138" s="78">
        <v>4.739999999999764</v>
      </c>
      <c r="I138" s="76" t="s">
        <v>304</v>
      </c>
      <c r="J138" s="76" t="s">
        <v>132</v>
      </c>
      <c r="K138" s="77">
        <v>2.4900000000000002E-2</v>
      </c>
      <c r="L138" s="77">
        <v>2.6799999999995293E-2</v>
      </c>
      <c r="M138" s="78">
        <v>377815.05336400005</v>
      </c>
      <c r="N138" s="86">
        <v>112.44</v>
      </c>
      <c r="O138" s="78">
        <v>424.81522341499999</v>
      </c>
      <c r="P138" s="79">
        <f t="shared" si="3"/>
        <v>1.3939548992294222E-3</v>
      </c>
      <c r="Q138" s="79">
        <f>O138/'סכום נכסי הקרן'!$C$41</f>
        <v>1.3653537335312375E-4</v>
      </c>
    </row>
    <row r="139" spans="1:17">
      <c r="A139" s="75" t="s">
        <v>2977</v>
      </c>
      <c r="B139" s="76" t="s">
        <v>2660</v>
      </c>
      <c r="C139" s="54">
        <v>7130</v>
      </c>
      <c r="D139" s="129" t="s">
        <v>3065</v>
      </c>
      <c r="E139" s="54" t="s">
        <v>2689</v>
      </c>
      <c r="F139" s="85">
        <v>43634</v>
      </c>
      <c r="G139" s="54" t="s">
        <v>2650</v>
      </c>
      <c r="H139" s="78">
        <v>4.990000000003481</v>
      </c>
      <c r="I139" s="76" t="s">
        <v>304</v>
      </c>
      <c r="J139" s="76" t="s">
        <v>132</v>
      </c>
      <c r="K139" s="77">
        <v>3.6000000000000004E-2</v>
      </c>
      <c r="L139" s="77">
        <v>2.7100000000019792E-2</v>
      </c>
      <c r="M139" s="78">
        <v>251389.39661</v>
      </c>
      <c r="N139" s="86">
        <v>116.58</v>
      </c>
      <c r="O139" s="78">
        <v>293.06976060199997</v>
      </c>
      <c r="P139" s="79">
        <f t="shared" si="3"/>
        <v>9.6165581196242737E-4</v>
      </c>
      <c r="Q139" s="79">
        <f>O139/'סכום נכסי הקרן'!$C$41</f>
        <v>9.4192455865016859E-5</v>
      </c>
    </row>
    <row r="140" spans="1:17">
      <c r="A140" s="75" t="s">
        <v>2978</v>
      </c>
      <c r="B140" s="76" t="s">
        <v>2660</v>
      </c>
      <c r="C140" s="54" t="s">
        <v>2735</v>
      </c>
      <c r="D140" s="129" t="s">
        <v>3065</v>
      </c>
      <c r="E140" s="54" t="s">
        <v>2689</v>
      </c>
      <c r="F140" s="85">
        <v>45273</v>
      </c>
      <c r="G140" s="54" t="s">
        <v>2650</v>
      </c>
      <c r="H140" s="78">
        <v>3.5300000000000908</v>
      </c>
      <c r="I140" s="76" t="s">
        <v>128</v>
      </c>
      <c r="J140" s="76" t="s">
        <v>132</v>
      </c>
      <c r="K140" s="77">
        <v>6.9500000000000006E-2</v>
      </c>
      <c r="L140" s="77">
        <v>7.0800000000010008E-2</v>
      </c>
      <c r="M140" s="78">
        <v>439072.43314899993</v>
      </c>
      <c r="N140" s="86">
        <v>100.21</v>
      </c>
      <c r="O140" s="78">
        <v>439.99450403200001</v>
      </c>
      <c r="P140" s="79">
        <f t="shared" si="3"/>
        <v>1.4437629838191194E-3</v>
      </c>
      <c r="Q140" s="79">
        <f>O140/'סכום נכסי הקרן'!$C$41</f>
        <v>1.4141398558743465E-4</v>
      </c>
    </row>
    <row r="141" spans="1:17">
      <c r="A141" s="75" t="s">
        <v>2978</v>
      </c>
      <c r="B141" s="76" t="s">
        <v>2660</v>
      </c>
      <c r="C141" s="54" t="s">
        <v>2736</v>
      </c>
      <c r="D141" s="129" t="s">
        <v>3065</v>
      </c>
      <c r="E141" s="54" t="s">
        <v>2689</v>
      </c>
      <c r="F141" s="85">
        <v>45273</v>
      </c>
      <c r="G141" s="54" t="s">
        <v>2650</v>
      </c>
      <c r="H141" s="78">
        <v>4.7300000000022235</v>
      </c>
      <c r="I141" s="76" t="s">
        <v>128</v>
      </c>
      <c r="J141" s="76" t="s">
        <v>132</v>
      </c>
      <c r="K141" s="77">
        <v>6.9500000000000006E-2</v>
      </c>
      <c r="L141" s="77">
        <v>7.0500000000037047E-2</v>
      </c>
      <c r="M141" s="78">
        <v>349377.00663800002</v>
      </c>
      <c r="N141" s="86">
        <v>100.41</v>
      </c>
      <c r="O141" s="78">
        <v>350.80946721399999</v>
      </c>
      <c r="P141" s="79">
        <f t="shared" si="3"/>
        <v>1.1511182946504358E-3</v>
      </c>
      <c r="Q141" s="79">
        <f>O141/'סכום נכסי הקרן'!$C$41</f>
        <v>1.1274996502439999E-4</v>
      </c>
    </row>
    <row r="142" spans="1:17">
      <c r="A142" s="75" t="s">
        <v>2971</v>
      </c>
      <c r="B142" s="76" t="s">
        <v>2651</v>
      </c>
      <c r="C142" s="54">
        <v>2378</v>
      </c>
      <c r="D142" s="129" t="s">
        <v>3065</v>
      </c>
      <c r="E142" s="54" t="s">
        <v>428</v>
      </c>
      <c r="F142" s="85">
        <v>40489</v>
      </c>
      <c r="G142" s="54" t="s">
        <v>130</v>
      </c>
      <c r="H142" s="78">
        <v>1.6100000000015415</v>
      </c>
      <c r="I142" s="76" t="s">
        <v>304</v>
      </c>
      <c r="J142" s="76" t="s">
        <v>132</v>
      </c>
      <c r="K142" s="77">
        <v>5.7000000000000002E-2</v>
      </c>
      <c r="L142" s="77">
        <v>2.0200000000016146E-2</v>
      </c>
      <c r="M142" s="78">
        <v>217018.261764</v>
      </c>
      <c r="N142" s="86">
        <v>125.54</v>
      </c>
      <c r="O142" s="78">
        <v>272.44472677800002</v>
      </c>
      <c r="P142" s="79">
        <f t="shared" si="3"/>
        <v>8.9397846576325123E-4</v>
      </c>
      <c r="Q142" s="79">
        <f>O142/'סכום נכסי הקרן'!$C$41</f>
        <v>8.7563581619543653E-5</v>
      </c>
    </row>
    <row r="143" spans="1:17">
      <c r="A143" s="75" t="s">
        <v>2979</v>
      </c>
      <c r="B143" s="76" t="s">
        <v>2660</v>
      </c>
      <c r="C143" s="54" t="s">
        <v>2737</v>
      </c>
      <c r="D143" s="129" t="s">
        <v>3065</v>
      </c>
      <c r="E143" s="54" t="s">
        <v>497</v>
      </c>
      <c r="F143" s="85">
        <v>43801</v>
      </c>
      <c r="G143" s="54" t="s">
        <v>283</v>
      </c>
      <c r="H143" s="78">
        <v>4.5699999999998688</v>
      </c>
      <c r="I143" s="76" t="s">
        <v>287</v>
      </c>
      <c r="J143" s="76" t="s">
        <v>133</v>
      </c>
      <c r="K143" s="77">
        <v>2.3629999999999998E-2</v>
      </c>
      <c r="L143" s="77">
        <v>5.4199999999998943E-2</v>
      </c>
      <c r="M143" s="78">
        <v>1680009.5595199999</v>
      </c>
      <c r="N143" s="86">
        <v>87.31</v>
      </c>
      <c r="O143" s="78">
        <v>5884.2805677610004</v>
      </c>
      <c r="P143" s="79">
        <f t="shared" si="3"/>
        <v>1.9308210426013914E-2</v>
      </c>
      <c r="Q143" s="79">
        <f>O143/'סכום נכסי הקרן'!$C$41</f>
        <v>1.8912044577294477E-3</v>
      </c>
    </row>
    <row r="144" spans="1:17">
      <c r="A144" s="75" t="s">
        <v>2980</v>
      </c>
      <c r="B144" s="76" t="s">
        <v>2660</v>
      </c>
      <c r="C144" s="54">
        <v>9365</v>
      </c>
      <c r="D144" s="129" t="s">
        <v>3065</v>
      </c>
      <c r="E144" s="54" t="s">
        <v>268</v>
      </c>
      <c r="F144" s="85">
        <v>44906</v>
      </c>
      <c r="G144" s="54" t="s">
        <v>2650</v>
      </c>
      <c r="H144" s="78">
        <v>1.7599999999599103</v>
      </c>
      <c r="I144" s="76" t="s">
        <v>304</v>
      </c>
      <c r="J144" s="76" t="s">
        <v>132</v>
      </c>
      <c r="K144" s="77">
        <v>7.6799999999999993E-2</v>
      </c>
      <c r="L144" s="77">
        <v>7.6799999997079177E-2</v>
      </c>
      <c r="M144" s="78">
        <v>6939.9134080000003</v>
      </c>
      <c r="N144" s="86">
        <v>100.64</v>
      </c>
      <c r="O144" s="78">
        <v>6.9843286779999998</v>
      </c>
      <c r="P144" s="79">
        <f t="shared" si="3"/>
        <v>2.2917820835756063E-5</v>
      </c>
      <c r="Q144" s="79">
        <f>O144/'סכום נכסי הקרן'!$C$41</f>
        <v>2.244759300304274E-6</v>
      </c>
    </row>
    <row r="145" spans="1:17">
      <c r="A145" s="75" t="s">
        <v>2980</v>
      </c>
      <c r="B145" s="76" t="s">
        <v>2660</v>
      </c>
      <c r="C145" s="54">
        <v>9509</v>
      </c>
      <c r="D145" s="129" t="s">
        <v>3065</v>
      </c>
      <c r="E145" s="54" t="s">
        <v>268</v>
      </c>
      <c r="F145" s="85">
        <v>44991</v>
      </c>
      <c r="G145" s="54" t="s">
        <v>2650</v>
      </c>
      <c r="H145" s="78">
        <v>1.7700000000011509</v>
      </c>
      <c r="I145" s="76" t="s">
        <v>304</v>
      </c>
      <c r="J145" s="76" t="s">
        <v>132</v>
      </c>
      <c r="K145" s="77">
        <v>7.6799999999999993E-2</v>
      </c>
      <c r="L145" s="77">
        <v>7.3099999999976989E-2</v>
      </c>
      <c r="M145" s="78">
        <v>343218.61180100002</v>
      </c>
      <c r="N145" s="86">
        <v>101.26</v>
      </c>
      <c r="O145" s="78">
        <v>347.54320647999998</v>
      </c>
      <c r="P145" s="79">
        <f t="shared" si="3"/>
        <v>1.1404006463615651E-3</v>
      </c>
      <c r="Q145" s="79">
        <f>O145/'סכום נכסי הקרן'!$C$41</f>
        <v>1.1170019066556143E-4</v>
      </c>
    </row>
    <row r="146" spans="1:17">
      <c r="A146" s="75" t="s">
        <v>2980</v>
      </c>
      <c r="B146" s="76" t="s">
        <v>2660</v>
      </c>
      <c r="C146" s="54">
        <v>9316</v>
      </c>
      <c r="D146" s="129" t="s">
        <v>3065</v>
      </c>
      <c r="E146" s="54" t="s">
        <v>268</v>
      </c>
      <c r="F146" s="85">
        <v>44885</v>
      </c>
      <c r="G146" s="54" t="s">
        <v>2650</v>
      </c>
      <c r="H146" s="78">
        <v>1.760000000000298</v>
      </c>
      <c r="I146" s="76" t="s">
        <v>304</v>
      </c>
      <c r="J146" s="76" t="s">
        <v>132</v>
      </c>
      <c r="K146" s="77">
        <v>7.6799999999999993E-2</v>
      </c>
      <c r="L146" s="77">
        <v>8.0900000000005398E-2</v>
      </c>
      <c r="M146" s="78">
        <v>2685037.6886220002</v>
      </c>
      <c r="N146" s="86">
        <v>99.97</v>
      </c>
      <c r="O146" s="78">
        <v>2684.2325019949999</v>
      </c>
      <c r="P146" s="79">
        <f t="shared" si="3"/>
        <v>8.8078271224558552E-3</v>
      </c>
      <c r="Q146" s="79">
        <f>O146/'סכום נכסי הקרן'!$C$41</f>
        <v>8.6271081313969732E-4</v>
      </c>
    </row>
    <row r="147" spans="1:17">
      <c r="A147" s="75" t="s">
        <v>2981</v>
      </c>
      <c r="B147" s="76" t="s">
        <v>2660</v>
      </c>
      <c r="C147" s="54" t="s">
        <v>2738</v>
      </c>
      <c r="D147" s="129" t="s">
        <v>3065</v>
      </c>
      <c r="E147" s="54" t="s">
        <v>514</v>
      </c>
      <c r="F147" s="85">
        <v>45015</v>
      </c>
      <c r="G147" s="54" t="s">
        <v>130</v>
      </c>
      <c r="H147" s="78">
        <v>4.9699999999974631</v>
      </c>
      <c r="I147" s="76" t="s">
        <v>287</v>
      </c>
      <c r="J147" s="76" t="s">
        <v>132</v>
      </c>
      <c r="K147" s="77">
        <v>4.4999999999999998E-2</v>
      </c>
      <c r="L147" s="77">
        <v>3.7099999999985721E-2</v>
      </c>
      <c r="M147" s="78">
        <v>880926.28846499999</v>
      </c>
      <c r="N147" s="86">
        <v>106.49</v>
      </c>
      <c r="O147" s="78">
        <v>938.09835365399999</v>
      </c>
      <c r="P147" s="79">
        <f t="shared" si="3"/>
        <v>3.0782013542805528E-3</v>
      </c>
      <c r="Q147" s="79">
        <f>O147/'סכום נכסי הקרן'!$C$41</f>
        <v>3.0150428209342991E-4</v>
      </c>
    </row>
    <row r="148" spans="1:17">
      <c r="A148" s="75" t="s">
        <v>2982</v>
      </c>
      <c r="B148" s="76" t="s">
        <v>2660</v>
      </c>
      <c r="C148" s="54" t="s">
        <v>2739</v>
      </c>
      <c r="D148" s="129" t="s">
        <v>3065</v>
      </c>
      <c r="E148" s="54" t="s">
        <v>514</v>
      </c>
      <c r="F148" s="85">
        <v>44074</v>
      </c>
      <c r="G148" s="54" t="s">
        <v>130</v>
      </c>
      <c r="H148" s="78">
        <v>8.5999999999965624</v>
      </c>
      <c r="I148" s="76" t="s">
        <v>624</v>
      </c>
      <c r="J148" s="76" t="s">
        <v>132</v>
      </c>
      <c r="K148" s="77">
        <v>2.35E-2</v>
      </c>
      <c r="L148" s="77">
        <v>4.0899999999980043E-2</v>
      </c>
      <c r="M148" s="78">
        <v>1088406.032287</v>
      </c>
      <c r="N148" s="86">
        <v>96.18</v>
      </c>
      <c r="O148" s="78">
        <v>1046.8289071009999</v>
      </c>
      <c r="P148" s="79">
        <f t="shared" si="3"/>
        <v>3.4349811477516275E-3</v>
      </c>
      <c r="Q148" s="79">
        <f>O148/'סכום נכסי הקרן'!$C$41</f>
        <v>3.3645022068394824E-4</v>
      </c>
    </row>
    <row r="149" spans="1:17">
      <c r="A149" s="75" t="s">
        <v>2982</v>
      </c>
      <c r="B149" s="76" t="s">
        <v>2660</v>
      </c>
      <c r="C149" s="54" t="s">
        <v>2740</v>
      </c>
      <c r="D149" s="129" t="s">
        <v>3065</v>
      </c>
      <c r="E149" s="54" t="s">
        <v>514</v>
      </c>
      <c r="F149" s="85">
        <v>44189</v>
      </c>
      <c r="G149" s="54" t="s">
        <v>130</v>
      </c>
      <c r="H149" s="78">
        <v>8.500000000030802</v>
      </c>
      <c r="I149" s="76" t="s">
        <v>624</v>
      </c>
      <c r="J149" s="76" t="s">
        <v>132</v>
      </c>
      <c r="K149" s="77">
        <v>2.4700000000000003E-2</v>
      </c>
      <c r="L149" s="77">
        <v>4.3300000000175573E-2</v>
      </c>
      <c r="M149" s="78">
        <v>136165.56158499999</v>
      </c>
      <c r="N149" s="86">
        <v>95.37</v>
      </c>
      <c r="O149" s="78">
        <v>129.86110548400001</v>
      </c>
      <c r="P149" s="79">
        <f t="shared" si="3"/>
        <v>4.2611590694322296E-4</v>
      </c>
      <c r="Q149" s="79">
        <f>O149/'סכום נכסי הקרן'!$C$41</f>
        <v>4.1737286104708057E-5</v>
      </c>
    </row>
    <row r="150" spans="1:17">
      <c r="A150" s="75" t="s">
        <v>2982</v>
      </c>
      <c r="B150" s="76" t="s">
        <v>2660</v>
      </c>
      <c r="C150" s="54" t="s">
        <v>2741</v>
      </c>
      <c r="D150" s="129" t="s">
        <v>3065</v>
      </c>
      <c r="E150" s="54" t="s">
        <v>514</v>
      </c>
      <c r="F150" s="85">
        <v>44322</v>
      </c>
      <c r="G150" s="54" t="s">
        <v>130</v>
      </c>
      <c r="H150" s="78">
        <v>8.4099999999989237</v>
      </c>
      <c r="I150" s="76" t="s">
        <v>624</v>
      </c>
      <c r="J150" s="76" t="s">
        <v>132</v>
      </c>
      <c r="K150" s="77">
        <v>2.5600000000000001E-2</v>
      </c>
      <c r="L150" s="77">
        <v>4.5899999999993675E-2</v>
      </c>
      <c r="M150" s="78">
        <v>626824.69429300004</v>
      </c>
      <c r="N150" s="86">
        <v>93.5</v>
      </c>
      <c r="O150" s="78">
        <v>586.08107664299996</v>
      </c>
      <c r="P150" s="79">
        <f t="shared" si="3"/>
        <v>1.9231198485890172E-3</v>
      </c>
      <c r="Q150" s="79">
        <f>O150/'סכום נכסי הקרן'!$C$41</f>
        <v>1.8836612768107134E-4</v>
      </c>
    </row>
    <row r="151" spans="1:17">
      <c r="A151" s="75" t="s">
        <v>2982</v>
      </c>
      <c r="B151" s="76" t="s">
        <v>2660</v>
      </c>
      <c r="C151" s="54" t="s">
        <v>2742</v>
      </c>
      <c r="D151" s="129" t="s">
        <v>3065</v>
      </c>
      <c r="E151" s="54" t="s">
        <v>514</v>
      </c>
      <c r="F151" s="85">
        <v>44418</v>
      </c>
      <c r="G151" s="54" t="s">
        <v>130</v>
      </c>
      <c r="H151" s="78">
        <v>8.5300000000067566</v>
      </c>
      <c r="I151" s="76" t="s">
        <v>624</v>
      </c>
      <c r="J151" s="76" t="s">
        <v>132</v>
      </c>
      <c r="K151" s="77">
        <v>2.2700000000000001E-2</v>
      </c>
      <c r="L151" s="77">
        <v>4.4300000000029052E-2</v>
      </c>
      <c r="M151" s="78">
        <v>624676.97786500002</v>
      </c>
      <c r="N151" s="86">
        <v>91.47</v>
      </c>
      <c r="O151" s="78">
        <v>571.39202453799999</v>
      </c>
      <c r="P151" s="79">
        <f t="shared" si="3"/>
        <v>1.8749203608630367E-3</v>
      </c>
      <c r="Q151" s="79">
        <f>O151/'סכום נכסי הקרן'!$C$41</f>
        <v>1.8364507461419378E-4</v>
      </c>
    </row>
    <row r="152" spans="1:17">
      <c r="A152" s="75" t="s">
        <v>2982</v>
      </c>
      <c r="B152" s="76" t="s">
        <v>2660</v>
      </c>
      <c r="C152" s="54" t="s">
        <v>2743</v>
      </c>
      <c r="D152" s="129" t="s">
        <v>3065</v>
      </c>
      <c r="E152" s="54" t="s">
        <v>514</v>
      </c>
      <c r="F152" s="85">
        <v>44530</v>
      </c>
      <c r="G152" s="54" t="s">
        <v>130</v>
      </c>
      <c r="H152" s="78">
        <v>8.5699999999942236</v>
      </c>
      <c r="I152" s="76" t="s">
        <v>624</v>
      </c>
      <c r="J152" s="76" t="s">
        <v>132</v>
      </c>
      <c r="K152" s="77">
        <v>1.7899999999999999E-2</v>
      </c>
      <c r="L152" s="77">
        <v>4.7099999999964795E-2</v>
      </c>
      <c r="M152" s="78">
        <v>514741.01964599994</v>
      </c>
      <c r="N152" s="86">
        <v>84.42</v>
      </c>
      <c r="O152" s="78">
        <v>434.54438144299996</v>
      </c>
      <c r="P152" s="79">
        <f t="shared" si="3"/>
        <v>1.4258793848669325E-3</v>
      </c>
      <c r="Q152" s="79">
        <f>O152/'סכום נכסי הקרן'!$C$41</f>
        <v>1.3966231925936035E-4</v>
      </c>
    </row>
    <row r="153" spans="1:17">
      <c r="A153" s="75" t="s">
        <v>2982</v>
      </c>
      <c r="B153" s="76" t="s">
        <v>2660</v>
      </c>
      <c r="C153" s="54" t="s">
        <v>2744</v>
      </c>
      <c r="D153" s="129" t="s">
        <v>3065</v>
      </c>
      <c r="E153" s="54" t="s">
        <v>514</v>
      </c>
      <c r="F153" s="85">
        <v>44612</v>
      </c>
      <c r="G153" s="54" t="s">
        <v>130</v>
      </c>
      <c r="H153" s="78">
        <v>8.4100000000062565</v>
      </c>
      <c r="I153" s="76" t="s">
        <v>624</v>
      </c>
      <c r="J153" s="76" t="s">
        <v>132</v>
      </c>
      <c r="K153" s="77">
        <v>2.3599999999999999E-2</v>
      </c>
      <c r="L153" s="77">
        <v>4.7800000000032219E-2</v>
      </c>
      <c r="M153" s="78">
        <v>603653.85078900005</v>
      </c>
      <c r="N153" s="86">
        <v>88.43</v>
      </c>
      <c r="O153" s="78">
        <v>533.811115126</v>
      </c>
      <c r="P153" s="79">
        <f t="shared" si="3"/>
        <v>1.7516053525842993E-3</v>
      </c>
      <c r="Q153" s="79">
        <f>O153/'סכום נכסי הקרן'!$C$41</f>
        <v>1.7156659151213046E-4</v>
      </c>
    </row>
    <row r="154" spans="1:17">
      <c r="A154" s="75" t="s">
        <v>2982</v>
      </c>
      <c r="B154" s="76" t="s">
        <v>2660</v>
      </c>
      <c r="C154" s="54" t="s">
        <v>2745</v>
      </c>
      <c r="D154" s="129" t="s">
        <v>3065</v>
      </c>
      <c r="E154" s="54" t="s">
        <v>514</v>
      </c>
      <c r="F154" s="85">
        <v>44662</v>
      </c>
      <c r="G154" s="54" t="s">
        <v>130</v>
      </c>
      <c r="H154" s="78">
        <v>8.4500000000053515</v>
      </c>
      <c r="I154" s="76" t="s">
        <v>624</v>
      </c>
      <c r="J154" s="76" t="s">
        <v>132</v>
      </c>
      <c r="K154" s="77">
        <v>2.4E-2</v>
      </c>
      <c r="L154" s="77">
        <v>4.5700000000028877E-2</v>
      </c>
      <c r="M154" s="78">
        <v>687514.44245199999</v>
      </c>
      <c r="N154" s="86">
        <v>89.67</v>
      </c>
      <c r="O154" s="78">
        <v>616.49423674599996</v>
      </c>
      <c r="P154" s="79">
        <f t="shared" si="3"/>
        <v>2.0229151741562711E-3</v>
      </c>
      <c r="Q154" s="79">
        <f>O154/'סכום נכסי הקרן'!$C$41</f>
        <v>1.9814090019541436E-4</v>
      </c>
    </row>
    <row r="155" spans="1:17">
      <c r="A155" s="75" t="s">
        <v>2982</v>
      </c>
      <c r="B155" s="76" t="s">
        <v>2660</v>
      </c>
      <c r="C155" s="54" t="s">
        <v>2746</v>
      </c>
      <c r="D155" s="129" t="s">
        <v>3065</v>
      </c>
      <c r="E155" s="54" t="s">
        <v>514</v>
      </c>
      <c r="F155" s="85">
        <v>45197</v>
      </c>
      <c r="G155" s="54" t="s">
        <v>130</v>
      </c>
      <c r="H155" s="78">
        <v>8.2000000003934606</v>
      </c>
      <c r="I155" s="76" t="s">
        <v>624</v>
      </c>
      <c r="J155" s="76" t="s">
        <v>132</v>
      </c>
      <c r="K155" s="77">
        <v>4.1200000000000001E-2</v>
      </c>
      <c r="L155" s="77">
        <v>4.1400000001817414E-2</v>
      </c>
      <c r="M155" s="78">
        <v>10622.475536</v>
      </c>
      <c r="N155" s="86">
        <v>100.49</v>
      </c>
      <c r="O155" s="78">
        <v>10.674525829</v>
      </c>
      <c r="P155" s="79">
        <f t="shared" si="3"/>
        <v>3.5026540378355384E-5</v>
      </c>
      <c r="Q155" s="79">
        <f>O155/'סכום נכסי הקרן'!$C$41</f>
        <v>3.4307865846095197E-6</v>
      </c>
    </row>
    <row r="156" spans="1:17">
      <c r="A156" s="75" t="s">
        <v>2982</v>
      </c>
      <c r="B156" s="76" t="s">
        <v>2660</v>
      </c>
      <c r="C156" s="54" t="s">
        <v>2747</v>
      </c>
      <c r="D156" s="129" t="s">
        <v>3065</v>
      </c>
      <c r="E156" s="54" t="s">
        <v>514</v>
      </c>
      <c r="F156" s="85">
        <v>45197</v>
      </c>
      <c r="G156" s="54" t="s">
        <v>130</v>
      </c>
      <c r="H156" s="78">
        <v>8.1999999999950717</v>
      </c>
      <c r="I156" s="76" t="s">
        <v>624</v>
      </c>
      <c r="J156" s="76" t="s">
        <v>132</v>
      </c>
      <c r="K156" s="77">
        <v>4.1200000000000001E-2</v>
      </c>
      <c r="L156" s="77">
        <v>4.1399999999965499E-2</v>
      </c>
      <c r="M156" s="78">
        <v>323100.29813100002</v>
      </c>
      <c r="N156" s="86">
        <v>100.49</v>
      </c>
      <c r="O156" s="78">
        <v>324.68349105800002</v>
      </c>
      <c r="P156" s="79">
        <f t="shared" si="3"/>
        <v>1.0653905936348104E-3</v>
      </c>
      <c r="Q156" s="79">
        <f>O156/'סכום נכסי הקרן'!$C$41</f>
        <v>1.0435309101409749E-4</v>
      </c>
    </row>
    <row r="157" spans="1:17">
      <c r="A157" s="75" t="s">
        <v>2983</v>
      </c>
      <c r="B157" s="76" t="s">
        <v>2651</v>
      </c>
      <c r="C157" s="54">
        <v>7490</v>
      </c>
      <c r="D157" s="129" t="s">
        <v>3065</v>
      </c>
      <c r="E157" s="54" t="s">
        <v>268</v>
      </c>
      <c r="F157" s="85">
        <v>43899</v>
      </c>
      <c r="G157" s="54" t="s">
        <v>2650</v>
      </c>
      <c r="H157" s="78">
        <v>3.2799999999991627</v>
      </c>
      <c r="I157" s="76" t="s">
        <v>128</v>
      </c>
      <c r="J157" s="76" t="s">
        <v>132</v>
      </c>
      <c r="K157" s="77">
        <v>2.3889999999999998E-2</v>
      </c>
      <c r="L157" s="77">
        <v>4.7399999999991886E-2</v>
      </c>
      <c r="M157" s="78">
        <v>824010.60412000003</v>
      </c>
      <c r="N157" s="86">
        <v>92.77</v>
      </c>
      <c r="O157" s="78">
        <v>764.43459791300006</v>
      </c>
      <c r="P157" s="79">
        <f t="shared" si="3"/>
        <v>2.5083549133085863E-3</v>
      </c>
      <c r="Q157" s="79">
        <f>O157/'סכום נכסי הקרן'!$C$41</f>
        <v>2.4568884888603821E-4</v>
      </c>
    </row>
    <row r="158" spans="1:17">
      <c r="A158" s="75" t="s">
        <v>2983</v>
      </c>
      <c r="B158" s="76" t="s">
        <v>2651</v>
      </c>
      <c r="C158" s="54">
        <v>7491</v>
      </c>
      <c r="D158" s="129" t="s">
        <v>3065</v>
      </c>
      <c r="E158" s="54" t="s">
        <v>268</v>
      </c>
      <c r="F158" s="85">
        <v>43899</v>
      </c>
      <c r="G158" s="54" t="s">
        <v>2650</v>
      </c>
      <c r="H158" s="78">
        <v>3.3900000000007462</v>
      </c>
      <c r="I158" s="76" t="s">
        <v>128</v>
      </c>
      <c r="J158" s="76" t="s">
        <v>132</v>
      </c>
      <c r="K158" s="77">
        <v>1.2969999999999999E-2</v>
      </c>
      <c r="L158" s="77">
        <v>2.1200000000004833E-2</v>
      </c>
      <c r="M158" s="78">
        <v>841720.20392799983</v>
      </c>
      <c r="N158" s="86">
        <v>108.17</v>
      </c>
      <c r="O158" s="78">
        <v>910.48875408800006</v>
      </c>
      <c r="P158" s="79">
        <f t="shared" si="3"/>
        <v>2.9876054093626587E-3</v>
      </c>
      <c r="Q158" s="79">
        <f>O158/'סכום נכסי הקרן'!$C$41</f>
        <v>2.9263057235541647E-4</v>
      </c>
    </row>
    <row r="159" spans="1:17">
      <c r="A159" s="75" t="s">
        <v>2984</v>
      </c>
      <c r="B159" s="76" t="s">
        <v>2660</v>
      </c>
      <c r="C159" s="54" t="s">
        <v>2748</v>
      </c>
      <c r="D159" s="129" t="s">
        <v>3065</v>
      </c>
      <c r="E159" s="54" t="s">
        <v>514</v>
      </c>
      <c r="F159" s="85">
        <v>43924</v>
      </c>
      <c r="G159" s="54" t="s">
        <v>130</v>
      </c>
      <c r="H159" s="78">
        <v>7.7999999999961522</v>
      </c>
      <c r="I159" s="76" t="s">
        <v>624</v>
      </c>
      <c r="J159" s="76" t="s">
        <v>132</v>
      </c>
      <c r="K159" s="77">
        <v>2.7900000000000001E-2</v>
      </c>
      <c r="L159" s="77">
        <v>3.189999999998204E-2</v>
      </c>
      <c r="M159" s="78">
        <v>144011.22855500001</v>
      </c>
      <c r="N159" s="86">
        <v>108.25</v>
      </c>
      <c r="O159" s="78">
        <v>155.89214551199998</v>
      </c>
      <c r="P159" s="79">
        <f t="shared" si="3"/>
        <v>5.1153209209631493E-4</v>
      </c>
      <c r="Q159" s="79">
        <f>O159/'סכום נכסי הקרן'!$C$41</f>
        <v>5.0103647696983305E-5</v>
      </c>
    </row>
    <row r="160" spans="1:17">
      <c r="A160" s="75" t="s">
        <v>2984</v>
      </c>
      <c r="B160" s="76" t="s">
        <v>2660</v>
      </c>
      <c r="C160" s="54" t="s">
        <v>2749</v>
      </c>
      <c r="D160" s="129" t="s">
        <v>3065</v>
      </c>
      <c r="E160" s="54" t="s">
        <v>514</v>
      </c>
      <c r="F160" s="85">
        <v>44015</v>
      </c>
      <c r="G160" s="54" t="s">
        <v>130</v>
      </c>
      <c r="H160" s="78">
        <v>7.580000000025815</v>
      </c>
      <c r="I160" s="76" t="s">
        <v>624</v>
      </c>
      <c r="J160" s="76" t="s">
        <v>132</v>
      </c>
      <c r="K160" s="77">
        <v>2.75E-2</v>
      </c>
      <c r="L160" s="77">
        <v>4.1700000000160921E-2</v>
      </c>
      <c r="M160" s="78">
        <v>118720.101687</v>
      </c>
      <c r="N160" s="86">
        <v>100.5</v>
      </c>
      <c r="O160" s="78">
        <v>119.313698624</v>
      </c>
      <c r="P160" s="79">
        <f t="shared" si="3"/>
        <v>3.915064846431654E-4</v>
      </c>
      <c r="Q160" s="79">
        <f>O160/'סכום נכסי הקרן'!$C$41</f>
        <v>3.8347355485082923E-5</v>
      </c>
    </row>
    <row r="161" spans="1:17">
      <c r="A161" s="75" t="s">
        <v>2984</v>
      </c>
      <c r="B161" s="76" t="s">
        <v>2660</v>
      </c>
      <c r="C161" s="54" t="s">
        <v>2750</v>
      </c>
      <c r="D161" s="129" t="s">
        <v>3065</v>
      </c>
      <c r="E161" s="54" t="s">
        <v>514</v>
      </c>
      <c r="F161" s="85">
        <v>44108</v>
      </c>
      <c r="G161" s="54" t="s">
        <v>130</v>
      </c>
      <c r="H161" s="78">
        <v>7.4899999999862947</v>
      </c>
      <c r="I161" s="76" t="s">
        <v>624</v>
      </c>
      <c r="J161" s="76" t="s">
        <v>132</v>
      </c>
      <c r="K161" s="77">
        <v>2.75E-2</v>
      </c>
      <c r="L161" s="77">
        <v>4.5999999999904014E-2</v>
      </c>
      <c r="M161" s="78">
        <v>192564.568776</v>
      </c>
      <c r="N161" s="86">
        <v>97.38</v>
      </c>
      <c r="O161" s="78">
        <v>187.519373793</v>
      </c>
      <c r="P161" s="79">
        <f t="shared" si="3"/>
        <v>6.1531116445850997E-4</v>
      </c>
      <c r="Q161" s="79">
        <f>O161/'סכום נכסי הקרן'!$C$41</f>
        <v>6.02686210394107E-5</v>
      </c>
    </row>
    <row r="162" spans="1:17">
      <c r="A162" s="75" t="s">
        <v>2984</v>
      </c>
      <c r="B162" s="76" t="s">
        <v>2660</v>
      </c>
      <c r="C162" s="54" t="s">
        <v>2751</v>
      </c>
      <c r="D162" s="129" t="s">
        <v>3065</v>
      </c>
      <c r="E162" s="54" t="s">
        <v>514</v>
      </c>
      <c r="F162" s="85">
        <v>44200</v>
      </c>
      <c r="G162" s="54" t="s">
        <v>130</v>
      </c>
      <c r="H162" s="78">
        <v>7.3599999999666341</v>
      </c>
      <c r="I162" s="76" t="s">
        <v>624</v>
      </c>
      <c r="J162" s="76" t="s">
        <v>132</v>
      </c>
      <c r="K162" s="77">
        <v>2.75E-2</v>
      </c>
      <c r="L162" s="77">
        <v>5.1599999999816043E-2</v>
      </c>
      <c r="M162" s="78">
        <v>99905.089514000007</v>
      </c>
      <c r="N162" s="86">
        <v>93.59</v>
      </c>
      <c r="O162" s="78">
        <v>93.501171966999991</v>
      </c>
      <c r="P162" s="79">
        <f t="shared" si="3"/>
        <v>3.0680731189279282E-4</v>
      </c>
      <c r="Q162" s="79">
        <f>O162/'סכום נכסי הקרן'!$C$41</f>
        <v>3.0051223967079245E-5</v>
      </c>
    </row>
    <row r="163" spans="1:17">
      <c r="A163" s="75" t="s">
        <v>2984</v>
      </c>
      <c r="B163" s="76" t="s">
        <v>2660</v>
      </c>
      <c r="C163" s="54" t="s">
        <v>2752</v>
      </c>
      <c r="D163" s="129" t="s">
        <v>3065</v>
      </c>
      <c r="E163" s="54" t="s">
        <v>514</v>
      </c>
      <c r="F163" s="85">
        <v>44290</v>
      </c>
      <c r="G163" s="54" t="s">
        <v>130</v>
      </c>
      <c r="H163" s="78">
        <v>7.2700000000002287</v>
      </c>
      <c r="I163" s="76" t="s">
        <v>624</v>
      </c>
      <c r="J163" s="76" t="s">
        <v>132</v>
      </c>
      <c r="K163" s="77">
        <v>2.75E-2</v>
      </c>
      <c r="L163" s="77">
        <v>5.5400000000004591E-2</v>
      </c>
      <c r="M163" s="78">
        <v>191892.47820399998</v>
      </c>
      <c r="N163" s="86">
        <v>91.05</v>
      </c>
      <c r="O163" s="78">
        <v>174.718100048</v>
      </c>
      <c r="P163" s="79">
        <f t="shared" si="3"/>
        <v>5.73306082555436E-4</v>
      </c>
      <c r="Q163" s="79">
        <f>O163/'סכום נכסי הקרן'!$C$41</f>
        <v>5.6154298873367059E-5</v>
      </c>
    </row>
    <row r="164" spans="1:17">
      <c r="A164" s="75" t="s">
        <v>2984</v>
      </c>
      <c r="B164" s="76" t="s">
        <v>2660</v>
      </c>
      <c r="C164" s="54" t="s">
        <v>2753</v>
      </c>
      <c r="D164" s="129" t="s">
        <v>3065</v>
      </c>
      <c r="E164" s="54" t="s">
        <v>514</v>
      </c>
      <c r="F164" s="85">
        <v>44496</v>
      </c>
      <c r="G164" s="54" t="s">
        <v>130</v>
      </c>
      <c r="H164" s="78">
        <v>6.7100000000194839</v>
      </c>
      <c r="I164" s="76" t="s">
        <v>624</v>
      </c>
      <c r="J164" s="76" t="s">
        <v>132</v>
      </c>
      <c r="K164" s="77">
        <v>2.75E-2</v>
      </c>
      <c r="L164" s="77">
        <v>8.1600000000275508E-2</v>
      </c>
      <c r="M164" s="78">
        <v>214960.62510899999</v>
      </c>
      <c r="N164" s="86">
        <v>74.97</v>
      </c>
      <c r="O164" s="78">
        <v>161.155981666</v>
      </c>
      <c r="P164" s="79">
        <f t="shared" si="3"/>
        <v>5.2880442555137399E-4</v>
      </c>
      <c r="Q164" s="79">
        <f>O164/'סכום נכסי הקרן'!$C$41</f>
        <v>5.1795441669851294E-5</v>
      </c>
    </row>
    <row r="165" spans="1:17">
      <c r="A165" s="75" t="s">
        <v>2984</v>
      </c>
      <c r="B165" s="76" t="s">
        <v>2660</v>
      </c>
      <c r="C165" s="54" t="s">
        <v>2754</v>
      </c>
      <c r="D165" s="129" t="s">
        <v>3065</v>
      </c>
      <c r="E165" s="54" t="s">
        <v>514</v>
      </c>
      <c r="F165" s="85">
        <v>44615</v>
      </c>
      <c r="G165" s="54" t="s">
        <v>130</v>
      </c>
      <c r="H165" s="78">
        <v>6.9499999999930715</v>
      </c>
      <c r="I165" s="76" t="s">
        <v>624</v>
      </c>
      <c r="J165" s="76" t="s">
        <v>132</v>
      </c>
      <c r="K165" s="77">
        <v>2.75E-2</v>
      </c>
      <c r="L165" s="77">
        <v>7.0199999999903492E-2</v>
      </c>
      <c r="M165" s="78">
        <v>260942.58180700001</v>
      </c>
      <c r="N165" s="86">
        <v>80.209999999999994</v>
      </c>
      <c r="O165" s="78">
        <v>209.302046451</v>
      </c>
      <c r="P165" s="79">
        <f t="shared" si="3"/>
        <v>6.8678709468963386E-4</v>
      </c>
      <c r="Q165" s="79">
        <f>O165/'סכום נכסי הקרן'!$C$41</f>
        <v>6.726955975361379E-5</v>
      </c>
    </row>
    <row r="166" spans="1:17">
      <c r="A166" s="75" t="s">
        <v>2984</v>
      </c>
      <c r="B166" s="76" t="s">
        <v>2660</v>
      </c>
      <c r="C166" s="54" t="s">
        <v>2755</v>
      </c>
      <c r="D166" s="129" t="s">
        <v>3065</v>
      </c>
      <c r="E166" s="54" t="s">
        <v>514</v>
      </c>
      <c r="F166" s="85">
        <v>44753</v>
      </c>
      <c r="G166" s="54" t="s">
        <v>130</v>
      </c>
      <c r="H166" s="78">
        <v>7.5699999999992773</v>
      </c>
      <c r="I166" s="76" t="s">
        <v>624</v>
      </c>
      <c r="J166" s="76" t="s">
        <v>132</v>
      </c>
      <c r="K166" s="77">
        <v>2.9100000000000001E-2</v>
      </c>
      <c r="L166" s="77">
        <v>4.0700000000006148E-2</v>
      </c>
      <c r="M166" s="78">
        <v>385200.96223900007</v>
      </c>
      <c r="N166" s="86">
        <v>97.05</v>
      </c>
      <c r="O166" s="78">
        <v>373.83752041100001</v>
      </c>
      <c r="P166" s="79">
        <f t="shared" si="3"/>
        <v>1.2266807175684007E-3</v>
      </c>
      <c r="Q166" s="79">
        <f>O166/'סכום נכסי הקרן'!$C$41</f>
        <v>1.2015116834186324E-4</v>
      </c>
    </row>
    <row r="167" spans="1:17">
      <c r="A167" s="75" t="s">
        <v>2984</v>
      </c>
      <c r="B167" s="76" t="s">
        <v>2660</v>
      </c>
      <c r="C167" s="54" t="s">
        <v>2756</v>
      </c>
      <c r="D167" s="129" t="s">
        <v>3065</v>
      </c>
      <c r="E167" s="54" t="s">
        <v>514</v>
      </c>
      <c r="F167" s="85">
        <v>44959</v>
      </c>
      <c r="G167" s="54" t="s">
        <v>130</v>
      </c>
      <c r="H167" s="78">
        <v>7.449999999985204</v>
      </c>
      <c r="I167" s="76" t="s">
        <v>624</v>
      </c>
      <c r="J167" s="76" t="s">
        <v>132</v>
      </c>
      <c r="K167" s="77">
        <v>3.4599999999999999E-2</v>
      </c>
      <c r="L167" s="77">
        <v>4.2199999999894773E-2</v>
      </c>
      <c r="M167" s="78">
        <v>186387.55823299999</v>
      </c>
      <c r="N167" s="86">
        <v>97.91</v>
      </c>
      <c r="O167" s="78">
        <v>182.49204698600002</v>
      </c>
      <c r="P167" s="79">
        <f t="shared" si="3"/>
        <v>5.9881489397104891E-4</v>
      </c>
      <c r="Q167" s="79">
        <f>O167/'סכום נכסי הקרן'!$C$41</f>
        <v>5.8652841037357047E-5</v>
      </c>
    </row>
    <row r="168" spans="1:17">
      <c r="A168" s="75" t="s">
        <v>2984</v>
      </c>
      <c r="B168" s="76" t="s">
        <v>2660</v>
      </c>
      <c r="C168" s="54" t="s">
        <v>2757</v>
      </c>
      <c r="D168" s="129" t="s">
        <v>3065</v>
      </c>
      <c r="E168" s="54" t="s">
        <v>514</v>
      </c>
      <c r="F168" s="85">
        <v>45153</v>
      </c>
      <c r="G168" s="54" t="s">
        <v>130</v>
      </c>
      <c r="H168" s="78">
        <v>7.3299999999935208</v>
      </c>
      <c r="I168" s="76" t="s">
        <v>624</v>
      </c>
      <c r="J168" s="76" t="s">
        <v>132</v>
      </c>
      <c r="K168" s="77">
        <v>3.9705999999999998E-2</v>
      </c>
      <c r="L168" s="77">
        <v>4.3799999999947214E-2</v>
      </c>
      <c r="M168" s="78">
        <v>211774.21010200001</v>
      </c>
      <c r="N168" s="86">
        <v>98.41</v>
      </c>
      <c r="O168" s="78">
        <v>208.40699289500003</v>
      </c>
      <c r="P168" s="79">
        <f t="shared" si="3"/>
        <v>6.8385013711210363E-4</v>
      </c>
      <c r="Q168" s="79">
        <f>O168/'סכום נכסי הקרן'!$C$41</f>
        <v>6.6981890045223627E-5</v>
      </c>
    </row>
    <row r="169" spans="1:17">
      <c r="A169" s="75" t="s">
        <v>2984</v>
      </c>
      <c r="B169" s="76" t="s">
        <v>2660</v>
      </c>
      <c r="C169" s="54" t="s">
        <v>2758</v>
      </c>
      <c r="D169" s="129" t="s">
        <v>3065</v>
      </c>
      <c r="E169" s="54" t="s">
        <v>514</v>
      </c>
      <c r="F169" s="85">
        <v>43011</v>
      </c>
      <c r="G169" s="54" t="s">
        <v>130</v>
      </c>
      <c r="H169" s="78">
        <v>7.5699999999960195</v>
      </c>
      <c r="I169" s="76" t="s">
        <v>624</v>
      </c>
      <c r="J169" s="76" t="s">
        <v>132</v>
      </c>
      <c r="K169" s="77">
        <v>3.5499999999999997E-2</v>
      </c>
      <c r="L169" s="77">
        <v>3.6200000000001509E-2</v>
      </c>
      <c r="M169" s="78">
        <v>118537.46130999998</v>
      </c>
      <c r="N169" s="86">
        <v>112.34</v>
      </c>
      <c r="O169" s="78">
        <v>133.164984229</v>
      </c>
      <c r="P169" s="79">
        <f t="shared" si="3"/>
        <v>4.3695699198257346E-4</v>
      </c>
      <c r="Q169" s="79">
        <f>O169/'סכום נכסי הקרן'!$C$41</f>
        <v>4.2799150871078137E-5</v>
      </c>
    </row>
    <row r="170" spans="1:17">
      <c r="A170" s="75" t="s">
        <v>2984</v>
      </c>
      <c r="B170" s="76" t="s">
        <v>2660</v>
      </c>
      <c r="C170" s="54" t="s">
        <v>2759</v>
      </c>
      <c r="D170" s="129" t="s">
        <v>3065</v>
      </c>
      <c r="E170" s="54" t="s">
        <v>514</v>
      </c>
      <c r="F170" s="85">
        <v>43104</v>
      </c>
      <c r="G170" s="54" t="s">
        <v>130</v>
      </c>
      <c r="H170" s="78">
        <v>7.4100000000021113</v>
      </c>
      <c r="I170" s="76" t="s">
        <v>624</v>
      </c>
      <c r="J170" s="76" t="s">
        <v>132</v>
      </c>
      <c r="K170" s="77">
        <v>3.4700000000000002E-2</v>
      </c>
      <c r="L170" s="77">
        <v>4.380000000002067E-2</v>
      </c>
      <c r="M170" s="78">
        <v>210628.201176</v>
      </c>
      <c r="N170" s="86">
        <v>105.64</v>
      </c>
      <c r="O170" s="78">
        <v>222.50763053300003</v>
      </c>
      <c r="P170" s="79">
        <f t="shared" si="3"/>
        <v>7.3011884838789377E-4</v>
      </c>
      <c r="Q170" s="79">
        <f>O170/'סכום נכסי הקרן'!$C$41</f>
        <v>7.1513827034074624E-5</v>
      </c>
    </row>
    <row r="171" spans="1:17">
      <c r="A171" s="75" t="s">
        <v>2984</v>
      </c>
      <c r="B171" s="76" t="s">
        <v>2660</v>
      </c>
      <c r="C171" s="54" t="s">
        <v>2760</v>
      </c>
      <c r="D171" s="129" t="s">
        <v>3065</v>
      </c>
      <c r="E171" s="54" t="s">
        <v>514</v>
      </c>
      <c r="F171" s="85">
        <v>43194</v>
      </c>
      <c r="G171" s="54" t="s">
        <v>130</v>
      </c>
      <c r="H171" s="78">
        <v>7.580000000009008</v>
      </c>
      <c r="I171" s="76" t="s">
        <v>624</v>
      </c>
      <c r="J171" s="76" t="s">
        <v>132</v>
      </c>
      <c r="K171" s="77">
        <v>3.44E-2</v>
      </c>
      <c r="L171" s="77">
        <v>3.6900000000064909E-2</v>
      </c>
      <c r="M171" s="78">
        <v>135896.78236799999</v>
      </c>
      <c r="N171" s="86">
        <v>111.1</v>
      </c>
      <c r="O171" s="78">
        <v>150.98133115799999</v>
      </c>
      <c r="P171" s="79">
        <f t="shared" si="3"/>
        <v>4.9541813630881912E-4</v>
      </c>
      <c r="Q171" s="79">
        <f>O171/'סכום נכסי הקרן'!$C$41</f>
        <v>4.8525314731650139E-5</v>
      </c>
    </row>
    <row r="172" spans="1:17">
      <c r="A172" s="75" t="s">
        <v>2984</v>
      </c>
      <c r="B172" s="76" t="s">
        <v>2660</v>
      </c>
      <c r="C172" s="54" t="s">
        <v>2761</v>
      </c>
      <c r="D172" s="129" t="s">
        <v>3065</v>
      </c>
      <c r="E172" s="54" t="s">
        <v>514</v>
      </c>
      <c r="F172" s="85">
        <v>43285</v>
      </c>
      <c r="G172" s="54" t="s">
        <v>130</v>
      </c>
      <c r="H172" s="78">
        <v>7.5300000000061811</v>
      </c>
      <c r="I172" s="76" t="s">
        <v>624</v>
      </c>
      <c r="J172" s="76" t="s">
        <v>132</v>
      </c>
      <c r="K172" s="77">
        <v>3.6600000000000001E-2</v>
      </c>
      <c r="L172" s="77">
        <v>3.7000000000024721E-2</v>
      </c>
      <c r="M172" s="78">
        <v>181295.51675000001</v>
      </c>
      <c r="N172" s="86">
        <v>111.56</v>
      </c>
      <c r="O172" s="78">
        <v>202.25328537500002</v>
      </c>
      <c r="P172" s="79">
        <f t="shared" si="3"/>
        <v>6.6365785050577096E-4</v>
      </c>
      <c r="Q172" s="79">
        <f>O172/'סכום נכסי הקרן'!$C$41</f>
        <v>6.500409191691046E-5</v>
      </c>
    </row>
    <row r="173" spans="1:17">
      <c r="A173" s="75" t="s">
        <v>2984</v>
      </c>
      <c r="B173" s="76" t="s">
        <v>2660</v>
      </c>
      <c r="C173" s="54" t="s">
        <v>2762</v>
      </c>
      <c r="D173" s="129" t="s">
        <v>3065</v>
      </c>
      <c r="E173" s="54" t="s">
        <v>514</v>
      </c>
      <c r="F173" s="85">
        <v>43377</v>
      </c>
      <c r="G173" s="54" t="s">
        <v>130</v>
      </c>
      <c r="H173" s="78">
        <v>7.4999999999911884</v>
      </c>
      <c r="I173" s="76" t="s">
        <v>624</v>
      </c>
      <c r="J173" s="76" t="s">
        <v>132</v>
      </c>
      <c r="K173" s="77">
        <v>3.6200000000000003E-2</v>
      </c>
      <c r="L173" s="77">
        <v>3.8699999999950406E-2</v>
      </c>
      <c r="M173" s="78">
        <v>362468.32668799994</v>
      </c>
      <c r="N173" s="86">
        <v>109.59</v>
      </c>
      <c r="O173" s="78">
        <v>397.22906253100001</v>
      </c>
      <c r="P173" s="79">
        <f t="shared" si="3"/>
        <v>1.3034358641391534E-3</v>
      </c>
      <c r="Q173" s="79">
        <f>O173/'סכום נכסי הקרן'!$C$41</f>
        <v>1.2766919679429358E-4</v>
      </c>
    </row>
    <row r="174" spans="1:17">
      <c r="A174" s="75" t="s">
        <v>2984</v>
      </c>
      <c r="B174" s="76" t="s">
        <v>2660</v>
      </c>
      <c r="C174" s="54" t="s">
        <v>2763</v>
      </c>
      <c r="D174" s="129" t="s">
        <v>3065</v>
      </c>
      <c r="E174" s="54" t="s">
        <v>514</v>
      </c>
      <c r="F174" s="85">
        <v>43469</v>
      </c>
      <c r="G174" s="54" t="s">
        <v>130</v>
      </c>
      <c r="H174" s="78">
        <v>7.5799999999966108</v>
      </c>
      <c r="I174" s="76" t="s">
        <v>624</v>
      </c>
      <c r="J174" s="76" t="s">
        <v>132</v>
      </c>
      <c r="K174" s="77">
        <v>3.8199999999999998E-2</v>
      </c>
      <c r="L174" s="77">
        <v>3.3800000000000004E-2</v>
      </c>
      <c r="M174" s="78">
        <v>256049.93065200001</v>
      </c>
      <c r="N174" s="86">
        <v>115.23</v>
      </c>
      <c r="O174" s="78">
        <v>295.04633889999997</v>
      </c>
      <c r="P174" s="79">
        <f t="shared" si="3"/>
        <v>9.6814159884185853E-4</v>
      </c>
      <c r="Q174" s="79">
        <f>O174/'סכום נכסי הקרן'!$C$41</f>
        <v>9.4827727015870782E-5</v>
      </c>
    </row>
    <row r="175" spans="1:17">
      <c r="A175" s="75" t="s">
        <v>2984</v>
      </c>
      <c r="B175" s="76" t="s">
        <v>2660</v>
      </c>
      <c r="C175" s="54" t="s">
        <v>2764</v>
      </c>
      <c r="D175" s="129" t="s">
        <v>3065</v>
      </c>
      <c r="E175" s="54" t="s">
        <v>514</v>
      </c>
      <c r="F175" s="85">
        <v>43559</v>
      </c>
      <c r="G175" s="54" t="s">
        <v>130</v>
      </c>
      <c r="H175" s="78">
        <v>7.5900000000046042</v>
      </c>
      <c r="I175" s="76" t="s">
        <v>624</v>
      </c>
      <c r="J175" s="76" t="s">
        <v>132</v>
      </c>
      <c r="K175" s="77">
        <v>3.3700000000000001E-2</v>
      </c>
      <c r="L175" s="77">
        <v>3.6300000000014848E-2</v>
      </c>
      <c r="M175" s="78">
        <v>607994.10664899996</v>
      </c>
      <c r="N175" s="86">
        <v>109.67</v>
      </c>
      <c r="O175" s="78">
        <v>666.787112127</v>
      </c>
      <c r="P175" s="79">
        <f t="shared" si="3"/>
        <v>2.1879422169023208E-3</v>
      </c>
      <c r="Q175" s="79">
        <f>O175/'סכום נכסי הקרן'!$C$41</f>
        <v>2.1430500199465442E-4</v>
      </c>
    </row>
    <row r="176" spans="1:17">
      <c r="A176" s="75" t="s">
        <v>2984</v>
      </c>
      <c r="B176" s="76" t="s">
        <v>2660</v>
      </c>
      <c r="C176" s="54" t="s">
        <v>2765</v>
      </c>
      <c r="D176" s="129" t="s">
        <v>3065</v>
      </c>
      <c r="E176" s="54" t="s">
        <v>514</v>
      </c>
      <c r="F176" s="85">
        <v>43742</v>
      </c>
      <c r="G176" s="54" t="s">
        <v>130</v>
      </c>
      <c r="H176" s="78">
        <v>7.470000000003636</v>
      </c>
      <c r="I176" s="76" t="s">
        <v>624</v>
      </c>
      <c r="J176" s="76" t="s">
        <v>132</v>
      </c>
      <c r="K176" s="77">
        <v>2.75E-2</v>
      </c>
      <c r="L176" s="77">
        <v>4.6400000000025809E-2</v>
      </c>
      <c r="M176" s="78">
        <v>707834.44374899997</v>
      </c>
      <c r="N176" s="86">
        <v>96.34</v>
      </c>
      <c r="O176" s="78">
        <v>681.927726216</v>
      </c>
      <c r="P176" s="79">
        <f t="shared" si="3"/>
        <v>2.2376234242212165E-3</v>
      </c>
      <c r="Q176" s="79">
        <f>O176/'סכום נכסי הקרן'!$C$41</f>
        <v>2.1917118682866099E-4</v>
      </c>
    </row>
    <row r="177" spans="1:17">
      <c r="A177" s="75" t="s">
        <v>2984</v>
      </c>
      <c r="B177" s="76" t="s">
        <v>2660</v>
      </c>
      <c r="C177" s="54" t="s">
        <v>2766</v>
      </c>
      <c r="D177" s="129" t="s">
        <v>3065</v>
      </c>
      <c r="E177" s="54" t="s">
        <v>514</v>
      </c>
      <c r="F177" s="85">
        <v>42935</v>
      </c>
      <c r="G177" s="54" t="s">
        <v>130</v>
      </c>
      <c r="H177" s="78">
        <v>7.5399999999978258</v>
      </c>
      <c r="I177" s="76" t="s">
        <v>624</v>
      </c>
      <c r="J177" s="76" t="s">
        <v>132</v>
      </c>
      <c r="K177" s="77">
        <v>3.73E-2</v>
      </c>
      <c r="L177" s="77">
        <v>3.5999999999981089E-2</v>
      </c>
      <c r="M177" s="78">
        <v>555232.98400000005</v>
      </c>
      <c r="N177" s="86">
        <v>114.27</v>
      </c>
      <c r="O177" s="78">
        <v>634.46476254699996</v>
      </c>
      <c r="P177" s="79">
        <f t="shared" si="3"/>
        <v>2.0818822287751245E-3</v>
      </c>
      <c r="Q177" s="79">
        <f>O177/'סכום נכסי הקרן'!$C$41</f>
        <v>2.0391661705854231E-4</v>
      </c>
    </row>
    <row r="178" spans="1:17">
      <c r="A178" s="75" t="s">
        <v>2984</v>
      </c>
      <c r="B178" s="76" t="s">
        <v>2660</v>
      </c>
      <c r="C178" s="54" t="s">
        <v>2767</v>
      </c>
      <c r="D178" s="129" t="s">
        <v>3065</v>
      </c>
      <c r="E178" s="54" t="s">
        <v>514</v>
      </c>
      <c r="F178" s="85">
        <v>45284</v>
      </c>
      <c r="G178" s="54" t="s">
        <v>130</v>
      </c>
      <c r="H178" s="78">
        <v>7.1999999999920661</v>
      </c>
      <c r="I178" s="76" t="s">
        <v>624</v>
      </c>
      <c r="J178" s="76" t="s">
        <v>132</v>
      </c>
      <c r="K178" s="77">
        <v>4.4500000000000005E-2</v>
      </c>
      <c r="L178" s="77">
        <v>4.6899999999924627E-2</v>
      </c>
      <c r="M178" s="78">
        <v>152878.24218199999</v>
      </c>
      <c r="N178" s="86">
        <v>98.94</v>
      </c>
      <c r="O178" s="78">
        <v>151.25773930599999</v>
      </c>
      <c r="P178" s="79">
        <f t="shared" si="3"/>
        <v>4.963251200298689E-4</v>
      </c>
      <c r="Q178" s="79">
        <f>O178/'סכום נכסי הקרן'!$C$41</f>
        <v>4.8614152154616406E-5</v>
      </c>
    </row>
    <row r="179" spans="1:17">
      <c r="A179" s="75" t="s">
        <v>2965</v>
      </c>
      <c r="B179" s="76" t="s">
        <v>2660</v>
      </c>
      <c r="C179" s="54" t="s">
        <v>2768</v>
      </c>
      <c r="D179" s="129" t="s">
        <v>3065</v>
      </c>
      <c r="E179" s="54" t="s">
        <v>268</v>
      </c>
      <c r="F179" s="85">
        <v>40742</v>
      </c>
      <c r="G179" s="54" t="s">
        <v>2650</v>
      </c>
      <c r="H179" s="78">
        <v>4.9399999999995234</v>
      </c>
      <c r="I179" s="76" t="s">
        <v>304</v>
      </c>
      <c r="J179" s="76" t="s">
        <v>132</v>
      </c>
      <c r="K179" s="77">
        <v>0.06</v>
      </c>
      <c r="L179" s="77">
        <v>1.9099999999999659E-2</v>
      </c>
      <c r="M179" s="78">
        <v>2068177.2208860002</v>
      </c>
      <c r="N179" s="86">
        <v>141.91999999999999</v>
      </c>
      <c r="O179" s="78">
        <v>2935.1570632099997</v>
      </c>
      <c r="P179" s="79">
        <f t="shared" si="3"/>
        <v>9.6311910278989183E-3</v>
      </c>
      <c r="Q179" s="79">
        <f>O179/'סכום נכסי הקרן'!$C$41</f>
        <v>9.4335782567740538E-4</v>
      </c>
    </row>
    <row r="180" spans="1:17">
      <c r="A180" s="75" t="s">
        <v>2965</v>
      </c>
      <c r="B180" s="76" t="s">
        <v>2660</v>
      </c>
      <c r="C180" s="54" t="s">
        <v>2769</v>
      </c>
      <c r="D180" s="129" t="s">
        <v>3065</v>
      </c>
      <c r="E180" s="54" t="s">
        <v>268</v>
      </c>
      <c r="F180" s="85">
        <v>42201</v>
      </c>
      <c r="G180" s="54" t="s">
        <v>2650</v>
      </c>
      <c r="H180" s="78">
        <v>4.5699999999913903</v>
      </c>
      <c r="I180" s="76" t="s">
        <v>304</v>
      </c>
      <c r="J180" s="76" t="s">
        <v>132</v>
      </c>
      <c r="K180" s="77">
        <v>4.2030000000000005E-2</v>
      </c>
      <c r="L180" s="77">
        <v>3.0099999999899846E-2</v>
      </c>
      <c r="M180" s="78">
        <v>143542.67574599999</v>
      </c>
      <c r="N180" s="86">
        <v>118.95</v>
      </c>
      <c r="O180" s="78">
        <v>170.74399977100001</v>
      </c>
      <c r="P180" s="79">
        <f t="shared" si="3"/>
        <v>5.6026578586686508E-4</v>
      </c>
      <c r="Q180" s="79">
        <f>O180/'סכום נכסי הקרן'!$C$41</f>
        <v>5.4877025284390992E-5</v>
      </c>
    </row>
    <row r="181" spans="1:17">
      <c r="A181" s="75" t="s">
        <v>2985</v>
      </c>
      <c r="B181" s="76" t="s">
        <v>2660</v>
      </c>
      <c r="C181" s="54" t="s">
        <v>2770</v>
      </c>
      <c r="D181" s="129" t="s">
        <v>3065</v>
      </c>
      <c r="E181" s="54" t="s">
        <v>268</v>
      </c>
      <c r="F181" s="85">
        <v>42521</v>
      </c>
      <c r="G181" s="54" t="s">
        <v>2650</v>
      </c>
      <c r="H181" s="78">
        <v>1.2099999999937761</v>
      </c>
      <c r="I181" s="76" t="s">
        <v>128</v>
      </c>
      <c r="J181" s="76" t="s">
        <v>132</v>
      </c>
      <c r="K181" s="77">
        <v>2.3E-2</v>
      </c>
      <c r="L181" s="77">
        <v>3.2499999999957944E-2</v>
      </c>
      <c r="M181" s="78">
        <v>106082.73275000001</v>
      </c>
      <c r="N181" s="86">
        <v>112.08</v>
      </c>
      <c r="O181" s="78">
        <v>118.897530694</v>
      </c>
      <c r="P181" s="79">
        <f t="shared" si="3"/>
        <v>3.9014090428504591E-4</v>
      </c>
      <c r="Q181" s="79">
        <f>O181/'סכום נכסי הקרן'!$C$41</f>
        <v>3.8213599346959224E-5</v>
      </c>
    </row>
    <row r="182" spans="1:17">
      <c r="A182" s="75" t="s">
        <v>2986</v>
      </c>
      <c r="B182" s="76" t="s">
        <v>2660</v>
      </c>
      <c r="C182" s="54" t="s">
        <v>2771</v>
      </c>
      <c r="D182" s="129" t="s">
        <v>3065</v>
      </c>
      <c r="E182" s="54" t="s">
        <v>514</v>
      </c>
      <c r="F182" s="85">
        <v>44592</v>
      </c>
      <c r="G182" s="54" t="s">
        <v>130</v>
      </c>
      <c r="H182" s="78">
        <v>11.079999999995476</v>
      </c>
      <c r="I182" s="76" t="s">
        <v>624</v>
      </c>
      <c r="J182" s="76" t="s">
        <v>132</v>
      </c>
      <c r="K182" s="77">
        <v>2.7473999999999998E-2</v>
      </c>
      <c r="L182" s="77">
        <v>4.24999999999877E-2</v>
      </c>
      <c r="M182" s="78">
        <v>237236.13869300002</v>
      </c>
      <c r="N182" s="86">
        <v>85.68</v>
      </c>
      <c r="O182" s="78">
        <v>203.263923949</v>
      </c>
      <c r="P182" s="79">
        <f t="shared" si="3"/>
        <v>6.6697407957179314E-4</v>
      </c>
      <c r="Q182" s="79">
        <f>O182/'סכום נכסי הקרן'!$C$41</f>
        <v>6.5328910584934883E-5</v>
      </c>
    </row>
    <row r="183" spans="1:17">
      <c r="A183" s="75" t="s">
        <v>2986</v>
      </c>
      <c r="B183" s="76" t="s">
        <v>2660</v>
      </c>
      <c r="C183" s="54" t="s">
        <v>2772</v>
      </c>
      <c r="D183" s="129" t="s">
        <v>3065</v>
      </c>
      <c r="E183" s="54" t="s">
        <v>514</v>
      </c>
      <c r="F183" s="85">
        <v>44837</v>
      </c>
      <c r="G183" s="54" t="s">
        <v>130</v>
      </c>
      <c r="H183" s="78">
        <v>10.900000000003391</v>
      </c>
      <c r="I183" s="76" t="s">
        <v>624</v>
      </c>
      <c r="J183" s="76" t="s">
        <v>132</v>
      </c>
      <c r="K183" s="77">
        <v>3.9636999999999999E-2</v>
      </c>
      <c r="L183" s="77">
        <v>3.9000000000033917E-2</v>
      </c>
      <c r="M183" s="78">
        <v>209612.34281500001</v>
      </c>
      <c r="N183" s="86">
        <v>98.47</v>
      </c>
      <c r="O183" s="78">
        <v>206.405273537</v>
      </c>
      <c r="P183" s="79">
        <f t="shared" si="3"/>
        <v>6.7728185435722533E-4</v>
      </c>
      <c r="Q183" s="79">
        <f>O183/'סכום נכסי הקרן'!$C$41</f>
        <v>6.6338538571856777E-5</v>
      </c>
    </row>
    <row r="184" spans="1:17">
      <c r="A184" s="75" t="s">
        <v>2986</v>
      </c>
      <c r="B184" s="76" t="s">
        <v>2660</v>
      </c>
      <c r="C184" s="54" t="s">
        <v>2773</v>
      </c>
      <c r="D184" s="129" t="s">
        <v>3065</v>
      </c>
      <c r="E184" s="54" t="s">
        <v>514</v>
      </c>
      <c r="F184" s="85">
        <v>45076</v>
      </c>
      <c r="G184" s="54" t="s">
        <v>130</v>
      </c>
      <c r="H184" s="78">
        <v>10.72999999999718</v>
      </c>
      <c r="I184" s="76" t="s">
        <v>624</v>
      </c>
      <c r="J184" s="76" t="s">
        <v>132</v>
      </c>
      <c r="K184" s="77">
        <v>4.4936999999999998E-2</v>
      </c>
      <c r="L184" s="77">
        <v>4.1699999999976554E-2</v>
      </c>
      <c r="M184" s="78">
        <v>255719.18778299997</v>
      </c>
      <c r="N184" s="86">
        <v>98.42</v>
      </c>
      <c r="O184" s="78">
        <v>251.678825327</v>
      </c>
      <c r="P184" s="79">
        <f t="shared" si="3"/>
        <v>8.258388877325014E-4</v>
      </c>
      <c r="Q184" s="79">
        <f>O184/'סכום נכסי הקרן'!$C$41</f>
        <v>8.0889432598154446E-5</v>
      </c>
    </row>
    <row r="185" spans="1:17">
      <c r="A185" s="75" t="s">
        <v>2986</v>
      </c>
      <c r="B185" s="76" t="s">
        <v>2660</v>
      </c>
      <c r="C185" s="54" t="s">
        <v>2774</v>
      </c>
      <c r="D185" s="129" t="s">
        <v>3065</v>
      </c>
      <c r="E185" s="54" t="s">
        <v>514</v>
      </c>
      <c r="F185" s="85">
        <v>45291</v>
      </c>
      <c r="G185" s="54" t="s">
        <v>130</v>
      </c>
      <c r="H185" s="78">
        <v>10.650000000023441</v>
      </c>
      <c r="I185" s="76" t="s">
        <v>624</v>
      </c>
      <c r="J185" s="76" t="s">
        <v>132</v>
      </c>
      <c r="K185" s="77">
        <v>4.7819E-2</v>
      </c>
      <c r="L185" s="77">
        <v>4.2400000000104895E-2</v>
      </c>
      <c r="M185" s="78">
        <v>126157.16133800001</v>
      </c>
      <c r="N185" s="86">
        <v>99.75</v>
      </c>
      <c r="O185" s="78">
        <v>125.842766357</v>
      </c>
      <c r="P185" s="79">
        <f t="shared" si="3"/>
        <v>4.1293044840946661E-4</v>
      </c>
      <c r="Q185" s="79">
        <f>O185/'סכום נכסי הקרן'!$C$41</f>
        <v>4.0445794174277769E-5</v>
      </c>
    </row>
    <row r="186" spans="1:17">
      <c r="A186" s="75" t="s">
        <v>2987</v>
      </c>
      <c r="B186" s="76" t="s">
        <v>2651</v>
      </c>
      <c r="C186" s="54" t="s">
        <v>2775</v>
      </c>
      <c r="D186" s="129" t="s">
        <v>3065</v>
      </c>
      <c r="E186" s="54" t="s">
        <v>514</v>
      </c>
      <c r="F186" s="85">
        <v>42432</v>
      </c>
      <c r="G186" s="54" t="s">
        <v>130</v>
      </c>
      <c r="H186" s="78">
        <v>4.3699999999997177</v>
      </c>
      <c r="I186" s="76" t="s">
        <v>624</v>
      </c>
      <c r="J186" s="76" t="s">
        <v>132</v>
      </c>
      <c r="K186" s="77">
        <v>2.5399999999999999E-2</v>
      </c>
      <c r="L186" s="77">
        <v>2.1199999999994099E-2</v>
      </c>
      <c r="M186" s="78">
        <v>701788.4376960001</v>
      </c>
      <c r="N186" s="86">
        <v>115.92</v>
      </c>
      <c r="O186" s="78">
        <v>813.51315837900006</v>
      </c>
      <c r="P186" s="79">
        <f t="shared" si="3"/>
        <v>2.6693973996365196E-3</v>
      </c>
      <c r="Q186" s="79">
        <f>O186/'סכום נכסי הקרן'!$C$41</f>
        <v>2.6146267055606116E-4</v>
      </c>
    </row>
    <row r="187" spans="1:17">
      <c r="A187" s="75" t="s">
        <v>2988</v>
      </c>
      <c r="B187" s="76" t="s">
        <v>2660</v>
      </c>
      <c r="C187" s="54" t="s">
        <v>2776</v>
      </c>
      <c r="D187" s="129" t="s">
        <v>3065</v>
      </c>
      <c r="E187" s="54" t="s">
        <v>514</v>
      </c>
      <c r="F187" s="85">
        <v>42242</v>
      </c>
      <c r="G187" s="54" t="s">
        <v>130</v>
      </c>
      <c r="H187" s="78">
        <v>2.9200000000001936</v>
      </c>
      <c r="I187" s="76" t="s">
        <v>510</v>
      </c>
      <c r="J187" s="76" t="s">
        <v>132</v>
      </c>
      <c r="K187" s="77">
        <v>2.3599999999999999E-2</v>
      </c>
      <c r="L187" s="77">
        <v>2.7799999999997254E-2</v>
      </c>
      <c r="M187" s="78">
        <v>1124437.935238</v>
      </c>
      <c r="N187" s="86">
        <v>110.13</v>
      </c>
      <c r="O187" s="78">
        <v>1238.3436577530001</v>
      </c>
      <c r="P187" s="79">
        <f t="shared" si="3"/>
        <v>4.0634024241832916E-3</v>
      </c>
      <c r="Q187" s="79">
        <f>O187/'סכום נכסי הקרן'!$C$41</f>
        <v>3.9800295359379708E-4</v>
      </c>
    </row>
    <row r="188" spans="1:17">
      <c r="A188" s="75" t="s">
        <v>2989</v>
      </c>
      <c r="B188" s="76" t="s">
        <v>2651</v>
      </c>
      <c r="C188" s="54">
        <v>7134</v>
      </c>
      <c r="D188" s="129" t="s">
        <v>3065</v>
      </c>
      <c r="E188" s="54" t="s">
        <v>514</v>
      </c>
      <c r="F188" s="85">
        <v>43705</v>
      </c>
      <c r="G188" s="54" t="s">
        <v>130</v>
      </c>
      <c r="H188" s="78">
        <v>5.1800000000193531</v>
      </c>
      <c r="I188" s="76" t="s">
        <v>624</v>
      </c>
      <c r="J188" s="76" t="s">
        <v>132</v>
      </c>
      <c r="K188" s="77">
        <v>0.04</v>
      </c>
      <c r="L188" s="77">
        <v>3.4700000000091803E-2</v>
      </c>
      <c r="M188" s="78">
        <v>70750.537211000003</v>
      </c>
      <c r="N188" s="86">
        <v>113.93</v>
      </c>
      <c r="O188" s="78">
        <v>80.606084858000003</v>
      </c>
      <c r="P188" s="79">
        <f t="shared" si="3"/>
        <v>2.6449439827570982E-4</v>
      </c>
      <c r="Q188" s="79">
        <f>O188/'סכום נכסי הקרן'!$C$41</f>
        <v>2.5906750238725097E-5</v>
      </c>
    </row>
    <row r="189" spans="1:17">
      <c r="A189" s="75" t="s">
        <v>2989</v>
      </c>
      <c r="B189" s="76" t="s">
        <v>2651</v>
      </c>
      <c r="C189" s="54" t="s">
        <v>2777</v>
      </c>
      <c r="D189" s="129" t="s">
        <v>3065</v>
      </c>
      <c r="E189" s="54" t="s">
        <v>514</v>
      </c>
      <c r="F189" s="85">
        <v>43256</v>
      </c>
      <c r="G189" s="54" t="s">
        <v>130</v>
      </c>
      <c r="H189" s="78">
        <v>5.1900000000017723</v>
      </c>
      <c r="I189" s="76" t="s">
        <v>624</v>
      </c>
      <c r="J189" s="76" t="s">
        <v>132</v>
      </c>
      <c r="K189" s="77">
        <v>0.04</v>
      </c>
      <c r="L189" s="77">
        <v>3.410000000001355E-2</v>
      </c>
      <c r="M189" s="78">
        <v>1162425.290853</v>
      </c>
      <c r="N189" s="86">
        <v>115.56</v>
      </c>
      <c r="O189" s="78">
        <v>1343.2985653979999</v>
      </c>
      <c r="P189" s="79">
        <f t="shared" si="3"/>
        <v>4.4077931137019603E-3</v>
      </c>
      <c r="Q189" s="79">
        <f>O189/'סכום נכסי הקרן'!$C$41</f>
        <v>4.3173540175174292E-4</v>
      </c>
    </row>
    <row r="190" spans="1:17">
      <c r="A190" s="75" t="s">
        <v>2990</v>
      </c>
      <c r="B190" s="76" t="s">
        <v>2660</v>
      </c>
      <c r="C190" s="54" t="s">
        <v>2778</v>
      </c>
      <c r="D190" s="129" t="s">
        <v>3065</v>
      </c>
      <c r="E190" s="54" t="s">
        <v>514</v>
      </c>
      <c r="F190" s="85">
        <v>44294</v>
      </c>
      <c r="G190" s="54" t="s">
        <v>130</v>
      </c>
      <c r="H190" s="78">
        <v>7.4900000000042128</v>
      </c>
      <c r="I190" s="76" t="s">
        <v>624</v>
      </c>
      <c r="J190" s="76" t="s">
        <v>132</v>
      </c>
      <c r="K190" s="77">
        <v>0.03</v>
      </c>
      <c r="L190" s="77">
        <v>4.2800000000022015E-2</v>
      </c>
      <c r="M190" s="78">
        <v>675650.98094799998</v>
      </c>
      <c r="N190" s="86">
        <v>102.2</v>
      </c>
      <c r="O190" s="78">
        <v>690.51532984100004</v>
      </c>
      <c r="P190" s="79">
        <f t="shared" si="3"/>
        <v>2.2658021039998716E-3</v>
      </c>
      <c r="Q190" s="79">
        <f>O190/'סכום נכסי הקרן'!$C$41</f>
        <v>2.2193123779322492E-4</v>
      </c>
    </row>
    <row r="191" spans="1:17">
      <c r="A191" s="75" t="s">
        <v>2990</v>
      </c>
      <c r="B191" s="76" t="s">
        <v>2660</v>
      </c>
      <c r="C191" s="54" t="s">
        <v>2779</v>
      </c>
      <c r="D191" s="129" t="s">
        <v>3065</v>
      </c>
      <c r="E191" s="54" t="s">
        <v>514</v>
      </c>
      <c r="F191" s="85">
        <v>42326</v>
      </c>
      <c r="G191" s="54" t="s">
        <v>130</v>
      </c>
      <c r="H191" s="78">
        <v>6.1899999999873403</v>
      </c>
      <c r="I191" s="76" t="s">
        <v>624</v>
      </c>
      <c r="J191" s="76" t="s">
        <v>132</v>
      </c>
      <c r="K191" s="77">
        <v>8.0500000000000002E-2</v>
      </c>
      <c r="L191" s="77">
        <v>7.3699999999846527E-2</v>
      </c>
      <c r="M191" s="78">
        <v>131812.62243399999</v>
      </c>
      <c r="N191" s="86">
        <v>107.27</v>
      </c>
      <c r="O191" s="78">
        <v>141.395925041</v>
      </c>
      <c r="P191" s="79">
        <f t="shared" si="3"/>
        <v>4.6396534676308547E-4</v>
      </c>
      <c r="Q191" s="79">
        <f>O191/'סכום נכסי הקרן'!$C$41</f>
        <v>4.5444570608581368E-5</v>
      </c>
    </row>
    <row r="192" spans="1:17">
      <c r="A192" s="75" t="s">
        <v>2990</v>
      </c>
      <c r="B192" s="76" t="s">
        <v>2660</v>
      </c>
      <c r="C192" s="54" t="s">
        <v>2780</v>
      </c>
      <c r="D192" s="129" t="s">
        <v>3065</v>
      </c>
      <c r="E192" s="54" t="s">
        <v>514</v>
      </c>
      <c r="F192" s="85">
        <v>42606</v>
      </c>
      <c r="G192" s="54" t="s">
        <v>130</v>
      </c>
      <c r="H192" s="78">
        <v>6.189999999996167</v>
      </c>
      <c r="I192" s="76" t="s">
        <v>624</v>
      </c>
      <c r="J192" s="76" t="s">
        <v>132</v>
      </c>
      <c r="K192" s="77">
        <v>8.0500000000000002E-2</v>
      </c>
      <c r="L192" s="77">
        <v>7.3699999999942159E-2</v>
      </c>
      <c r="M192" s="78">
        <v>554440.50264199998</v>
      </c>
      <c r="N192" s="86">
        <v>107.27</v>
      </c>
      <c r="O192" s="78">
        <v>594.75050351200002</v>
      </c>
      <c r="P192" s="79">
        <f t="shared" si="3"/>
        <v>1.9515670166551868E-3</v>
      </c>
      <c r="Q192" s="79">
        <f>O192/'סכום נכסי הקרן'!$C$41</f>
        <v>1.9115247659013619E-4</v>
      </c>
    </row>
    <row r="193" spans="1:17">
      <c r="A193" s="75" t="s">
        <v>2990</v>
      </c>
      <c r="B193" s="76" t="s">
        <v>2660</v>
      </c>
      <c r="C193" s="54" t="s">
        <v>2781</v>
      </c>
      <c r="D193" s="129" t="s">
        <v>3065</v>
      </c>
      <c r="E193" s="54" t="s">
        <v>514</v>
      </c>
      <c r="F193" s="85">
        <v>42648</v>
      </c>
      <c r="G193" s="54" t="s">
        <v>130</v>
      </c>
      <c r="H193" s="78">
        <v>6.1899999999995234</v>
      </c>
      <c r="I193" s="76" t="s">
        <v>624</v>
      </c>
      <c r="J193" s="76" t="s">
        <v>132</v>
      </c>
      <c r="K193" s="77">
        <v>8.0500000000000002E-2</v>
      </c>
      <c r="L193" s="77">
        <v>7.3700000000000362E-2</v>
      </c>
      <c r="M193" s="78">
        <v>508591.44401400001</v>
      </c>
      <c r="N193" s="86">
        <v>107.27</v>
      </c>
      <c r="O193" s="78">
        <v>545.56803305400001</v>
      </c>
      <c r="P193" s="79">
        <f t="shared" si="3"/>
        <v>1.7901835683408562E-3</v>
      </c>
      <c r="Q193" s="79">
        <f>O193/'סכום נכסי הקרן'!$C$41</f>
        <v>1.7534525830725461E-4</v>
      </c>
    </row>
    <row r="194" spans="1:17">
      <c r="A194" s="75" t="s">
        <v>2990</v>
      </c>
      <c r="B194" s="76" t="s">
        <v>2660</v>
      </c>
      <c r="C194" s="54" t="s">
        <v>2782</v>
      </c>
      <c r="D194" s="129" t="s">
        <v>3065</v>
      </c>
      <c r="E194" s="54" t="s">
        <v>514</v>
      </c>
      <c r="F194" s="85">
        <v>42718</v>
      </c>
      <c r="G194" s="54" t="s">
        <v>130</v>
      </c>
      <c r="H194" s="78">
        <v>6.1900000000051669</v>
      </c>
      <c r="I194" s="76" t="s">
        <v>624</v>
      </c>
      <c r="J194" s="76" t="s">
        <v>132</v>
      </c>
      <c r="K194" s="77">
        <v>8.0500000000000002E-2</v>
      </c>
      <c r="L194" s="77">
        <v>7.3700000000086835E-2</v>
      </c>
      <c r="M194" s="78">
        <v>355340.05163399992</v>
      </c>
      <c r="N194" s="86">
        <v>107.27</v>
      </c>
      <c r="O194" s="78">
        <v>381.17466323700006</v>
      </c>
      <c r="P194" s="79">
        <f t="shared" si="3"/>
        <v>1.2507562346989567E-3</v>
      </c>
      <c r="Q194" s="79">
        <f>O194/'סכום נכסי הקרן'!$C$41</f>
        <v>1.225093219104666E-4</v>
      </c>
    </row>
    <row r="195" spans="1:17">
      <c r="A195" s="75" t="s">
        <v>2990</v>
      </c>
      <c r="B195" s="76" t="s">
        <v>2660</v>
      </c>
      <c r="C195" s="54" t="s">
        <v>2783</v>
      </c>
      <c r="D195" s="129" t="s">
        <v>3065</v>
      </c>
      <c r="E195" s="54" t="s">
        <v>514</v>
      </c>
      <c r="F195" s="85">
        <v>42900</v>
      </c>
      <c r="G195" s="54" t="s">
        <v>130</v>
      </c>
      <c r="H195" s="78">
        <v>6.1900000000038755</v>
      </c>
      <c r="I195" s="76" t="s">
        <v>624</v>
      </c>
      <c r="J195" s="76" t="s">
        <v>132</v>
      </c>
      <c r="K195" s="77">
        <v>8.0500000000000002E-2</v>
      </c>
      <c r="L195" s="77">
        <v>7.3700000000027688E-2</v>
      </c>
      <c r="M195" s="78">
        <v>420913.79038700002</v>
      </c>
      <c r="N195" s="86">
        <v>107.27</v>
      </c>
      <c r="O195" s="78">
        <v>451.51587517500002</v>
      </c>
      <c r="P195" s="79">
        <f t="shared" si="3"/>
        <v>1.481568295082497E-3</v>
      </c>
      <c r="Q195" s="79">
        <f>O195/'סכום נכסי הקרן'!$C$41</f>
        <v>1.4511694777862873E-4</v>
      </c>
    </row>
    <row r="196" spans="1:17">
      <c r="A196" s="75" t="s">
        <v>2990</v>
      </c>
      <c r="B196" s="76" t="s">
        <v>2660</v>
      </c>
      <c r="C196" s="54" t="s">
        <v>2784</v>
      </c>
      <c r="D196" s="129" t="s">
        <v>3065</v>
      </c>
      <c r="E196" s="54" t="s">
        <v>514</v>
      </c>
      <c r="F196" s="85">
        <v>43075</v>
      </c>
      <c r="G196" s="54" t="s">
        <v>130</v>
      </c>
      <c r="H196" s="78">
        <v>6.1900000000107793</v>
      </c>
      <c r="I196" s="76" t="s">
        <v>624</v>
      </c>
      <c r="J196" s="76" t="s">
        <v>132</v>
      </c>
      <c r="K196" s="77">
        <v>8.0500000000000002E-2</v>
      </c>
      <c r="L196" s="77">
        <v>7.3700000000123486E-2</v>
      </c>
      <c r="M196" s="78">
        <v>261179.39133499999</v>
      </c>
      <c r="N196" s="86">
        <v>107.27</v>
      </c>
      <c r="O196" s="78">
        <v>280.16814924200003</v>
      </c>
      <c r="P196" s="79">
        <f t="shared" si="3"/>
        <v>9.1932149018682295E-4</v>
      </c>
      <c r="Q196" s="79">
        <f>O196/'סכום נכסי הקרן'!$C$41</f>
        <v>9.0045885246068801E-5</v>
      </c>
    </row>
    <row r="197" spans="1:17">
      <c r="A197" s="75" t="s">
        <v>2990</v>
      </c>
      <c r="B197" s="76" t="s">
        <v>2660</v>
      </c>
      <c r="C197" s="54" t="s">
        <v>2785</v>
      </c>
      <c r="D197" s="129" t="s">
        <v>3065</v>
      </c>
      <c r="E197" s="54" t="s">
        <v>514</v>
      </c>
      <c r="F197" s="85">
        <v>43292</v>
      </c>
      <c r="G197" s="54" t="s">
        <v>130</v>
      </c>
      <c r="H197" s="78">
        <v>6.1900000000031943</v>
      </c>
      <c r="I197" s="76" t="s">
        <v>624</v>
      </c>
      <c r="J197" s="76" t="s">
        <v>132</v>
      </c>
      <c r="K197" s="77">
        <v>8.0500000000000002E-2</v>
      </c>
      <c r="L197" s="77">
        <v>7.3700000000040844E-2</v>
      </c>
      <c r="M197" s="78">
        <v>712176.82733200002</v>
      </c>
      <c r="N197" s="86">
        <v>107.27</v>
      </c>
      <c r="O197" s="78">
        <v>763.95487322399993</v>
      </c>
      <c r="P197" s="79">
        <f t="shared" si="3"/>
        <v>2.5067807828545565E-3</v>
      </c>
      <c r="Q197" s="79">
        <f>O197/'סכום נכסי הקרן'!$C$41</f>
        <v>2.4553466564139644E-4</v>
      </c>
    </row>
    <row r="198" spans="1:17">
      <c r="A198" s="75" t="s">
        <v>2991</v>
      </c>
      <c r="B198" s="76" t="s">
        <v>2660</v>
      </c>
      <c r="C198" s="54" t="s">
        <v>2786</v>
      </c>
      <c r="D198" s="129" t="s">
        <v>3065</v>
      </c>
      <c r="E198" s="54" t="s">
        <v>497</v>
      </c>
      <c r="F198" s="85">
        <v>44376</v>
      </c>
      <c r="G198" s="54" t="s">
        <v>283</v>
      </c>
      <c r="H198" s="78">
        <v>4.2399999999998403</v>
      </c>
      <c r="I198" s="76" t="s">
        <v>128</v>
      </c>
      <c r="J198" s="76" t="s">
        <v>132</v>
      </c>
      <c r="K198" s="77">
        <v>7.400000000000001E-2</v>
      </c>
      <c r="L198" s="77">
        <v>7.2799999999997242E-2</v>
      </c>
      <c r="M198" s="78">
        <v>9320058.7683860008</v>
      </c>
      <c r="N198" s="86">
        <v>99.42</v>
      </c>
      <c r="O198" s="78">
        <v>9266.0027976520014</v>
      </c>
      <c r="P198" s="79">
        <f t="shared" si="3"/>
        <v>3.0404724887748622E-2</v>
      </c>
      <c r="Q198" s="79">
        <f>O198/'סכום נכסי הקרן'!$C$41</f>
        <v>2.9780880762660398E-3</v>
      </c>
    </row>
    <row r="199" spans="1:17">
      <c r="A199" s="75" t="s">
        <v>2991</v>
      </c>
      <c r="B199" s="76" t="s">
        <v>2660</v>
      </c>
      <c r="C199" s="54" t="s">
        <v>2787</v>
      </c>
      <c r="D199" s="129" t="s">
        <v>3065</v>
      </c>
      <c r="E199" s="54" t="s">
        <v>497</v>
      </c>
      <c r="F199" s="85">
        <v>44431</v>
      </c>
      <c r="G199" s="54" t="s">
        <v>283</v>
      </c>
      <c r="H199" s="78">
        <v>4.2399999999988243</v>
      </c>
      <c r="I199" s="76" t="s">
        <v>128</v>
      </c>
      <c r="J199" s="76" t="s">
        <v>132</v>
      </c>
      <c r="K199" s="77">
        <v>7.400000000000001E-2</v>
      </c>
      <c r="L199" s="77">
        <v>7.269999999998443E-2</v>
      </c>
      <c r="M199" s="78">
        <v>1608718.6677250001</v>
      </c>
      <c r="N199" s="86">
        <v>99.46</v>
      </c>
      <c r="O199" s="78">
        <v>1600.031650787</v>
      </c>
      <c r="P199" s="79">
        <f t="shared" si="3"/>
        <v>5.2502166485635547E-3</v>
      </c>
      <c r="Q199" s="79">
        <f>O199/'סכום נכסי הקרן'!$C$41</f>
        <v>5.1424927068492677E-4</v>
      </c>
    </row>
    <row r="200" spans="1:17">
      <c r="A200" s="75" t="s">
        <v>2991</v>
      </c>
      <c r="B200" s="76" t="s">
        <v>2660</v>
      </c>
      <c r="C200" s="54" t="s">
        <v>2788</v>
      </c>
      <c r="D200" s="129" t="s">
        <v>3065</v>
      </c>
      <c r="E200" s="54" t="s">
        <v>497</v>
      </c>
      <c r="F200" s="85">
        <v>44859</v>
      </c>
      <c r="G200" s="54" t="s">
        <v>283</v>
      </c>
      <c r="H200" s="78">
        <v>4.2499999999997993</v>
      </c>
      <c r="I200" s="76" t="s">
        <v>128</v>
      </c>
      <c r="J200" s="76" t="s">
        <v>132</v>
      </c>
      <c r="K200" s="77">
        <v>7.400000000000001E-2</v>
      </c>
      <c r="L200" s="77">
        <v>6.7099999999996635E-2</v>
      </c>
      <c r="M200" s="78">
        <v>4896757.6612419998</v>
      </c>
      <c r="N200" s="86">
        <v>101.74</v>
      </c>
      <c r="O200" s="78">
        <v>4981.9614392080002</v>
      </c>
      <c r="P200" s="79">
        <f t="shared" ref="P200:P262" si="4">IFERROR(O200/$O$8,0)</f>
        <v>1.6347412176356685E-2</v>
      </c>
      <c r="Q200" s="79">
        <f>O200/'סכום נכסי הקרן'!$C$41</f>
        <v>1.6011995984160678E-3</v>
      </c>
    </row>
    <row r="201" spans="1:17">
      <c r="A201" s="75" t="s">
        <v>2992</v>
      </c>
      <c r="B201" s="76" t="s">
        <v>2660</v>
      </c>
      <c r="C201" s="54" t="s">
        <v>2789</v>
      </c>
      <c r="D201" s="129" t="s">
        <v>3065</v>
      </c>
      <c r="E201" s="54" t="s">
        <v>497</v>
      </c>
      <c r="F201" s="85">
        <v>42516</v>
      </c>
      <c r="G201" s="54" t="s">
        <v>283</v>
      </c>
      <c r="H201" s="78">
        <v>3.380000000001949</v>
      </c>
      <c r="I201" s="76" t="s">
        <v>287</v>
      </c>
      <c r="J201" s="76" t="s">
        <v>132</v>
      </c>
      <c r="K201" s="77">
        <v>2.3269999999999999E-2</v>
      </c>
      <c r="L201" s="77">
        <v>3.0800000000015256E-2</v>
      </c>
      <c r="M201" s="78">
        <v>854276.78456000006</v>
      </c>
      <c r="N201" s="86">
        <v>110.49</v>
      </c>
      <c r="O201" s="78">
        <v>943.89046168199991</v>
      </c>
      <c r="P201" s="79">
        <f t="shared" si="4"/>
        <v>3.0972071170627617E-3</v>
      </c>
      <c r="Q201" s="79">
        <f>O201/'סכום נכסי הקרן'!$C$41</f>
        <v>3.0336586234883437E-4</v>
      </c>
    </row>
    <row r="202" spans="1:17">
      <c r="A202" s="75" t="s">
        <v>2993</v>
      </c>
      <c r="B202" s="76" t="s">
        <v>2651</v>
      </c>
      <c r="C202" s="54" t="s">
        <v>2790</v>
      </c>
      <c r="D202" s="129" t="s">
        <v>3065</v>
      </c>
      <c r="E202" s="54" t="s">
        <v>268</v>
      </c>
      <c r="F202" s="85">
        <v>42978</v>
      </c>
      <c r="G202" s="54" t="s">
        <v>2650</v>
      </c>
      <c r="H202" s="78">
        <v>0.56000000000055572</v>
      </c>
      <c r="I202" s="76" t="s">
        <v>128</v>
      </c>
      <c r="J202" s="76" t="s">
        <v>132</v>
      </c>
      <c r="K202" s="77">
        <v>2.76E-2</v>
      </c>
      <c r="L202" s="77">
        <v>5.6900000000011816E-2</v>
      </c>
      <c r="M202" s="78">
        <v>289787.17270900001</v>
      </c>
      <c r="N202" s="86">
        <v>99.35</v>
      </c>
      <c r="O202" s="78">
        <v>287.90355781400001</v>
      </c>
      <c r="P202" s="79">
        <f t="shared" si="4"/>
        <v>9.4470384487223161E-4</v>
      </c>
      <c r="Q202" s="79">
        <f>O202/'סכום נכסי הקרן'!$C$41</f>
        <v>9.2532041200949012E-5</v>
      </c>
    </row>
    <row r="203" spans="1:17">
      <c r="A203" s="75" t="s">
        <v>2994</v>
      </c>
      <c r="B203" s="76" t="s">
        <v>2660</v>
      </c>
      <c r="C203" s="54" t="s">
        <v>2791</v>
      </c>
      <c r="D203" s="129" t="s">
        <v>3065</v>
      </c>
      <c r="E203" s="54" t="s">
        <v>514</v>
      </c>
      <c r="F203" s="85">
        <v>42794</v>
      </c>
      <c r="G203" s="54" t="s">
        <v>130</v>
      </c>
      <c r="H203" s="78">
        <v>5.1600000000009452</v>
      </c>
      <c r="I203" s="76" t="s">
        <v>624</v>
      </c>
      <c r="J203" s="76" t="s">
        <v>132</v>
      </c>
      <c r="K203" s="77">
        <v>2.8999999999999998E-2</v>
      </c>
      <c r="L203" s="77">
        <v>2.4200000000004537E-2</v>
      </c>
      <c r="M203" s="78">
        <v>1851919.1282789998</v>
      </c>
      <c r="N203" s="86">
        <v>116.59</v>
      </c>
      <c r="O203" s="78">
        <v>2159.1524389309998</v>
      </c>
      <c r="P203" s="79">
        <f t="shared" si="4"/>
        <v>7.0848711499465304E-3</v>
      </c>
      <c r="Q203" s="79">
        <f>O203/'סכום נכסי הקרן'!$C$41</f>
        <v>6.9395037683892598E-4</v>
      </c>
    </row>
    <row r="204" spans="1:17">
      <c r="A204" s="75" t="s">
        <v>2995</v>
      </c>
      <c r="B204" s="76" t="s">
        <v>2660</v>
      </c>
      <c r="C204" s="54" t="s">
        <v>2792</v>
      </c>
      <c r="D204" s="129" t="s">
        <v>3065</v>
      </c>
      <c r="E204" s="54" t="s">
        <v>514</v>
      </c>
      <c r="F204" s="85">
        <v>44728</v>
      </c>
      <c r="G204" s="54" t="s">
        <v>130</v>
      </c>
      <c r="H204" s="78">
        <v>9.3799999999999226</v>
      </c>
      <c r="I204" s="76" t="s">
        <v>624</v>
      </c>
      <c r="J204" s="76" t="s">
        <v>132</v>
      </c>
      <c r="K204" s="77">
        <v>2.6314999999999998E-2</v>
      </c>
      <c r="L204" s="77">
        <v>3.1699999999982784E-2</v>
      </c>
      <c r="M204" s="78">
        <v>246568.137778</v>
      </c>
      <c r="N204" s="86">
        <v>101.28</v>
      </c>
      <c r="O204" s="78">
        <v>249.72421227899997</v>
      </c>
      <c r="P204" s="79">
        <f t="shared" si="4"/>
        <v>8.1942517587807538E-4</v>
      </c>
      <c r="Q204" s="79">
        <f>O204/'סכום נכסי הקרן'!$C$41</f>
        <v>8.0261221066269521E-5</v>
      </c>
    </row>
    <row r="205" spans="1:17">
      <c r="A205" s="75" t="s">
        <v>2995</v>
      </c>
      <c r="B205" s="76" t="s">
        <v>2660</v>
      </c>
      <c r="C205" s="54" t="s">
        <v>2793</v>
      </c>
      <c r="D205" s="129" t="s">
        <v>3065</v>
      </c>
      <c r="E205" s="54" t="s">
        <v>514</v>
      </c>
      <c r="F205" s="85">
        <v>44923</v>
      </c>
      <c r="G205" s="54" t="s">
        <v>130</v>
      </c>
      <c r="H205" s="78">
        <v>9.0900000000499972</v>
      </c>
      <c r="I205" s="76" t="s">
        <v>624</v>
      </c>
      <c r="J205" s="76" t="s">
        <v>132</v>
      </c>
      <c r="K205" s="77">
        <v>3.0750000000000003E-2</v>
      </c>
      <c r="L205" s="77">
        <v>3.6800000000181354E-2</v>
      </c>
      <c r="M205" s="78">
        <v>80244.103646999996</v>
      </c>
      <c r="N205" s="86">
        <v>98.95</v>
      </c>
      <c r="O205" s="78">
        <v>79.401541867000006</v>
      </c>
      <c r="P205" s="79">
        <f t="shared" si="4"/>
        <v>2.6054190667209177E-4</v>
      </c>
      <c r="Q205" s="79">
        <f>O205/'סכום נכסי הקרן'!$C$41</f>
        <v>2.551961080037354E-5</v>
      </c>
    </row>
    <row r="206" spans="1:17">
      <c r="A206" s="75" t="s">
        <v>2985</v>
      </c>
      <c r="B206" s="76" t="s">
        <v>2660</v>
      </c>
      <c r="C206" s="54" t="s">
        <v>2794</v>
      </c>
      <c r="D206" s="129" t="s">
        <v>3065</v>
      </c>
      <c r="E206" s="54" t="s">
        <v>268</v>
      </c>
      <c r="F206" s="85">
        <v>42474</v>
      </c>
      <c r="G206" s="54" t="s">
        <v>2650</v>
      </c>
      <c r="H206" s="78">
        <v>0.18999999999690179</v>
      </c>
      <c r="I206" s="76" t="s">
        <v>128</v>
      </c>
      <c r="J206" s="76" t="s">
        <v>132</v>
      </c>
      <c r="K206" s="77">
        <v>6.8499999999999991E-2</v>
      </c>
      <c r="L206" s="77">
        <v>6.3099999999778819E-2</v>
      </c>
      <c r="M206" s="78">
        <v>138194.132973</v>
      </c>
      <c r="N206" s="86">
        <v>100.43</v>
      </c>
      <c r="O206" s="78">
        <v>138.788302297</v>
      </c>
      <c r="P206" s="79">
        <f t="shared" si="4"/>
        <v>4.5540890080966463E-4</v>
      </c>
      <c r="Q206" s="79">
        <f>O206/'סכום נכסי הקרן'!$C$41</f>
        <v>4.4606482128479209E-5</v>
      </c>
    </row>
    <row r="207" spans="1:17">
      <c r="A207" s="75" t="s">
        <v>2985</v>
      </c>
      <c r="B207" s="76" t="s">
        <v>2660</v>
      </c>
      <c r="C207" s="54" t="s">
        <v>2795</v>
      </c>
      <c r="D207" s="129" t="s">
        <v>3065</v>
      </c>
      <c r="E207" s="54" t="s">
        <v>268</v>
      </c>
      <c r="F207" s="85">
        <v>42562</v>
      </c>
      <c r="G207" s="54" t="s">
        <v>2650</v>
      </c>
      <c r="H207" s="78">
        <v>1.2100000000019069</v>
      </c>
      <c r="I207" s="76" t="s">
        <v>128</v>
      </c>
      <c r="J207" s="76" t="s">
        <v>132</v>
      </c>
      <c r="K207" s="77">
        <v>3.3700000000000001E-2</v>
      </c>
      <c r="L207" s="77">
        <v>6.029999999996187E-2</v>
      </c>
      <c r="M207" s="78">
        <v>107939.088215</v>
      </c>
      <c r="N207" s="86">
        <v>97.17</v>
      </c>
      <c r="O207" s="78">
        <v>104.88441087999999</v>
      </c>
      <c r="P207" s="79">
        <f t="shared" si="4"/>
        <v>3.4415936703883511E-4</v>
      </c>
      <c r="Q207" s="79">
        <f>O207/'סכום נכסי הקרן'!$C$41</f>
        <v>3.3709790537411302E-5</v>
      </c>
    </row>
    <row r="208" spans="1:17">
      <c r="A208" s="75" t="s">
        <v>2985</v>
      </c>
      <c r="B208" s="76" t="s">
        <v>2660</v>
      </c>
      <c r="C208" s="54" t="s">
        <v>2796</v>
      </c>
      <c r="D208" s="129" t="s">
        <v>3065</v>
      </c>
      <c r="E208" s="54" t="s">
        <v>268</v>
      </c>
      <c r="F208" s="85">
        <v>42717</v>
      </c>
      <c r="G208" s="54" t="s">
        <v>2650</v>
      </c>
      <c r="H208" s="78">
        <v>1.4299999999915958</v>
      </c>
      <c r="I208" s="76" t="s">
        <v>128</v>
      </c>
      <c r="J208" s="76" t="s">
        <v>132</v>
      </c>
      <c r="K208" s="77">
        <v>3.85E-2</v>
      </c>
      <c r="L208" s="77">
        <v>5.9499999999845184E-2</v>
      </c>
      <c r="M208" s="78">
        <v>23208.714775999997</v>
      </c>
      <c r="N208" s="86">
        <v>97.41</v>
      </c>
      <c r="O208" s="78">
        <v>22.607607832999999</v>
      </c>
      <c r="P208" s="79">
        <f t="shared" si="4"/>
        <v>7.4182806927994545E-5</v>
      </c>
      <c r="Q208" s="79">
        <f>O208/'סכום נכסי הקרן'!$C$41</f>
        <v>7.2660724144629813E-6</v>
      </c>
    </row>
    <row r="209" spans="1:17">
      <c r="A209" s="75" t="s">
        <v>2985</v>
      </c>
      <c r="B209" s="76" t="s">
        <v>2660</v>
      </c>
      <c r="C209" s="54" t="s">
        <v>2797</v>
      </c>
      <c r="D209" s="129" t="s">
        <v>3065</v>
      </c>
      <c r="E209" s="54" t="s">
        <v>268</v>
      </c>
      <c r="F209" s="85">
        <v>42710</v>
      </c>
      <c r="G209" s="54" t="s">
        <v>2650</v>
      </c>
      <c r="H209" s="78">
        <v>1.4300000000032556</v>
      </c>
      <c r="I209" s="76" t="s">
        <v>128</v>
      </c>
      <c r="J209" s="76" t="s">
        <v>132</v>
      </c>
      <c r="K209" s="77">
        <v>3.8399999999999997E-2</v>
      </c>
      <c r="L209" s="77">
        <v>5.9600000000272282E-2</v>
      </c>
      <c r="M209" s="78">
        <v>69387.635559000002</v>
      </c>
      <c r="N209" s="86">
        <v>97.39</v>
      </c>
      <c r="O209" s="78">
        <v>67.576617646000003</v>
      </c>
      <c r="P209" s="79">
        <f t="shared" si="4"/>
        <v>2.2174054047251695E-4</v>
      </c>
      <c r="Q209" s="79">
        <f>O209/'סכום נכסי הקרן'!$C$41</f>
        <v>2.1719086821011778E-5</v>
      </c>
    </row>
    <row r="210" spans="1:17">
      <c r="A210" s="75" t="s">
        <v>2985</v>
      </c>
      <c r="B210" s="76" t="s">
        <v>2660</v>
      </c>
      <c r="C210" s="54" t="s">
        <v>2798</v>
      </c>
      <c r="D210" s="129" t="s">
        <v>3065</v>
      </c>
      <c r="E210" s="54" t="s">
        <v>268</v>
      </c>
      <c r="F210" s="85">
        <v>42474</v>
      </c>
      <c r="G210" s="54" t="s">
        <v>2650</v>
      </c>
      <c r="H210" s="78">
        <v>0.1900000000025647</v>
      </c>
      <c r="I210" s="76" t="s">
        <v>128</v>
      </c>
      <c r="J210" s="76" t="s">
        <v>132</v>
      </c>
      <c r="K210" s="77">
        <v>3.1800000000000002E-2</v>
      </c>
      <c r="L210" s="77">
        <v>6.5799999999965803E-2</v>
      </c>
      <c r="M210" s="78">
        <v>141015.40353800001</v>
      </c>
      <c r="N210" s="86">
        <v>99.54</v>
      </c>
      <c r="O210" s="78">
        <v>140.366731956</v>
      </c>
      <c r="P210" s="79">
        <f t="shared" si="4"/>
        <v>4.6058823439984209E-4</v>
      </c>
      <c r="Q210" s="79">
        <f>O210/'סכום נכסי הקרן'!$C$41</f>
        <v>4.5113788531180022E-5</v>
      </c>
    </row>
    <row r="211" spans="1:17">
      <c r="A211" s="75" t="s">
        <v>2996</v>
      </c>
      <c r="B211" s="76" t="s">
        <v>2651</v>
      </c>
      <c r="C211" s="54">
        <v>7355</v>
      </c>
      <c r="D211" s="129" t="s">
        <v>3065</v>
      </c>
      <c r="E211" s="54" t="s">
        <v>268</v>
      </c>
      <c r="F211" s="85">
        <v>43842</v>
      </c>
      <c r="G211" s="54" t="s">
        <v>2650</v>
      </c>
      <c r="H211" s="78">
        <v>3.0000000000232237E-2</v>
      </c>
      <c r="I211" s="76" t="s">
        <v>128</v>
      </c>
      <c r="J211" s="76" t="s">
        <v>132</v>
      </c>
      <c r="K211" s="77">
        <v>2.0838000000000002E-2</v>
      </c>
      <c r="L211" s="77">
        <v>6.0900000000355316E-2</v>
      </c>
      <c r="M211" s="78">
        <v>85834.4375</v>
      </c>
      <c r="N211" s="86">
        <v>100.33</v>
      </c>
      <c r="O211" s="78">
        <v>86.117693066000001</v>
      </c>
      <c r="P211" s="79">
        <f t="shared" si="4"/>
        <v>2.8257975124967627E-4</v>
      </c>
      <c r="Q211" s="79">
        <f>O211/'סכום נכסי הקרן'!$C$41</f>
        <v>2.7678178010088832E-5</v>
      </c>
    </row>
    <row r="212" spans="1:17">
      <c r="A212" s="75" t="s">
        <v>2997</v>
      </c>
      <c r="B212" s="76" t="s">
        <v>2660</v>
      </c>
      <c r="C212" s="54" t="s">
        <v>2799</v>
      </c>
      <c r="D212" s="129" t="s">
        <v>3065</v>
      </c>
      <c r="E212" s="54" t="s">
        <v>514</v>
      </c>
      <c r="F212" s="85">
        <v>45015</v>
      </c>
      <c r="G212" s="54" t="s">
        <v>130</v>
      </c>
      <c r="H212" s="78">
        <v>5.1100000000006549</v>
      </c>
      <c r="I212" s="76" t="s">
        <v>287</v>
      </c>
      <c r="J212" s="76" t="s">
        <v>132</v>
      </c>
      <c r="K212" s="77">
        <v>4.5499999999999999E-2</v>
      </c>
      <c r="L212" s="77">
        <v>3.7700000000005535E-2</v>
      </c>
      <c r="M212" s="78">
        <v>1864556.8816009997</v>
      </c>
      <c r="N212" s="86">
        <v>106.58</v>
      </c>
      <c r="O212" s="78">
        <v>1987.24462687</v>
      </c>
      <c r="P212" s="79">
        <f t="shared" si="4"/>
        <v>6.5207865229600197E-3</v>
      </c>
      <c r="Q212" s="79">
        <f>O212/'סכום נכסי הקרן'!$C$41</f>
        <v>6.3869930294052656E-4</v>
      </c>
    </row>
    <row r="213" spans="1:17">
      <c r="A213" s="75" t="s">
        <v>2995</v>
      </c>
      <c r="B213" s="76" t="s">
        <v>2660</v>
      </c>
      <c r="C213" s="54" t="s">
        <v>2800</v>
      </c>
      <c r="D213" s="129" t="s">
        <v>3065</v>
      </c>
      <c r="E213" s="54" t="s">
        <v>514</v>
      </c>
      <c r="F213" s="85">
        <v>44143</v>
      </c>
      <c r="G213" s="54" t="s">
        <v>130</v>
      </c>
      <c r="H213" s="78">
        <v>6.559999999996033</v>
      </c>
      <c r="I213" s="76" t="s">
        <v>624</v>
      </c>
      <c r="J213" s="76" t="s">
        <v>132</v>
      </c>
      <c r="K213" s="77">
        <v>2.5243000000000002E-2</v>
      </c>
      <c r="L213" s="77">
        <v>3.1799999999971892E-2</v>
      </c>
      <c r="M213" s="78">
        <v>561541.43883200001</v>
      </c>
      <c r="N213" s="86">
        <v>107.73</v>
      </c>
      <c r="O213" s="78">
        <v>604.94858171499993</v>
      </c>
      <c r="P213" s="79">
        <f t="shared" si="4"/>
        <v>1.9850301796734983E-3</v>
      </c>
      <c r="Q213" s="79">
        <f>O213/'סכום נכסי הקרן'!$C$41</f>
        <v>1.9443013317630499E-4</v>
      </c>
    </row>
    <row r="214" spans="1:17">
      <c r="A214" s="75" t="s">
        <v>2995</v>
      </c>
      <c r="B214" s="76" t="s">
        <v>2660</v>
      </c>
      <c r="C214" s="54" t="s">
        <v>2801</v>
      </c>
      <c r="D214" s="129" t="s">
        <v>3065</v>
      </c>
      <c r="E214" s="54" t="s">
        <v>514</v>
      </c>
      <c r="F214" s="85">
        <v>43779</v>
      </c>
      <c r="G214" s="54" t="s">
        <v>130</v>
      </c>
      <c r="H214" s="78">
        <v>6.8499999999860233</v>
      </c>
      <c r="I214" s="76" t="s">
        <v>624</v>
      </c>
      <c r="J214" s="76" t="s">
        <v>132</v>
      </c>
      <c r="K214" s="77">
        <v>2.5243000000000002E-2</v>
      </c>
      <c r="L214" s="77">
        <v>3.5399999999922598E-2</v>
      </c>
      <c r="M214" s="78">
        <v>178559.449406</v>
      </c>
      <c r="N214" s="86">
        <v>104.18</v>
      </c>
      <c r="O214" s="78">
        <v>186.02323493599999</v>
      </c>
      <c r="P214" s="79">
        <f t="shared" si="4"/>
        <v>6.1040185336349456E-4</v>
      </c>
      <c r="Q214" s="79">
        <f>O214/'סכום נכסי הקרן'!$C$41</f>
        <v>5.9787762854088427E-5</v>
      </c>
    </row>
    <row r="215" spans="1:17">
      <c r="A215" s="75" t="s">
        <v>2995</v>
      </c>
      <c r="B215" s="76" t="s">
        <v>2660</v>
      </c>
      <c r="C215" s="54" t="s">
        <v>2802</v>
      </c>
      <c r="D215" s="129" t="s">
        <v>3065</v>
      </c>
      <c r="E215" s="54" t="s">
        <v>514</v>
      </c>
      <c r="F215" s="85">
        <v>43835</v>
      </c>
      <c r="G215" s="54" t="s">
        <v>130</v>
      </c>
      <c r="H215" s="78">
        <v>6.8500000000164531</v>
      </c>
      <c r="I215" s="76" t="s">
        <v>624</v>
      </c>
      <c r="J215" s="76" t="s">
        <v>132</v>
      </c>
      <c r="K215" s="77">
        <v>2.5243000000000002E-2</v>
      </c>
      <c r="L215" s="77">
        <v>3.5800000000073551E-2</v>
      </c>
      <c r="M215" s="78">
        <v>99432.477509999997</v>
      </c>
      <c r="N215" s="86">
        <v>103.91</v>
      </c>
      <c r="O215" s="78">
        <v>103.32028757800001</v>
      </c>
      <c r="P215" s="79">
        <f t="shared" si="4"/>
        <v>3.3902697719109218E-4</v>
      </c>
      <c r="Q215" s="79">
        <f>O215/'סכום נכסי הקרן'!$C$41</f>
        <v>3.3207082189786324E-5</v>
      </c>
    </row>
    <row r="216" spans="1:17">
      <c r="A216" s="75" t="s">
        <v>2995</v>
      </c>
      <c r="B216" s="76" t="s">
        <v>2660</v>
      </c>
      <c r="C216" s="54" t="s">
        <v>2803</v>
      </c>
      <c r="D216" s="129" t="s">
        <v>3065</v>
      </c>
      <c r="E216" s="54" t="s">
        <v>514</v>
      </c>
      <c r="F216" s="85">
        <v>43227</v>
      </c>
      <c r="G216" s="54" t="s">
        <v>130</v>
      </c>
      <c r="H216" s="78">
        <v>6.8799999999556194</v>
      </c>
      <c r="I216" s="76" t="s">
        <v>624</v>
      </c>
      <c r="J216" s="76" t="s">
        <v>132</v>
      </c>
      <c r="K216" s="77">
        <v>2.7806000000000001E-2</v>
      </c>
      <c r="L216" s="77">
        <v>3.1599999999821243E-2</v>
      </c>
      <c r="M216" s="78">
        <v>58731.916372999993</v>
      </c>
      <c r="N216" s="86">
        <v>110.49</v>
      </c>
      <c r="O216" s="78">
        <v>64.892894251000001</v>
      </c>
      <c r="P216" s="79">
        <f t="shared" si="4"/>
        <v>2.12934383893278E-4</v>
      </c>
      <c r="Q216" s="79">
        <f>O216/'סכום נכסי הקרן'!$C$41</f>
        <v>2.0856539634573312E-5</v>
      </c>
    </row>
    <row r="217" spans="1:17">
      <c r="A217" s="75" t="s">
        <v>2995</v>
      </c>
      <c r="B217" s="76" t="s">
        <v>2660</v>
      </c>
      <c r="C217" s="54" t="s">
        <v>2804</v>
      </c>
      <c r="D217" s="129" t="s">
        <v>3065</v>
      </c>
      <c r="E217" s="54" t="s">
        <v>514</v>
      </c>
      <c r="F217" s="85">
        <v>43279</v>
      </c>
      <c r="G217" s="54" t="s">
        <v>130</v>
      </c>
      <c r="H217" s="78">
        <v>6.8999999999881085</v>
      </c>
      <c r="I217" s="76" t="s">
        <v>624</v>
      </c>
      <c r="J217" s="76" t="s">
        <v>132</v>
      </c>
      <c r="K217" s="77">
        <v>2.7797000000000002E-2</v>
      </c>
      <c r="L217" s="77">
        <v>3.0699999999911479E-2</v>
      </c>
      <c r="M217" s="78">
        <v>68688.784545000002</v>
      </c>
      <c r="N217" s="86">
        <v>110.19</v>
      </c>
      <c r="O217" s="78">
        <v>75.688173680999995</v>
      </c>
      <c r="P217" s="79">
        <f t="shared" si="4"/>
        <v>2.4835715553745384E-4</v>
      </c>
      <c r="Q217" s="79">
        <f>O217/'סכום נכסי הקרן'!$C$41</f>
        <v>2.4326136358479938E-5</v>
      </c>
    </row>
    <row r="218" spans="1:17">
      <c r="A218" s="75" t="s">
        <v>2995</v>
      </c>
      <c r="B218" s="76" t="s">
        <v>2660</v>
      </c>
      <c r="C218" s="54" t="s">
        <v>2805</v>
      </c>
      <c r="D218" s="129" t="s">
        <v>3065</v>
      </c>
      <c r="E218" s="54" t="s">
        <v>514</v>
      </c>
      <c r="F218" s="85">
        <v>43321</v>
      </c>
      <c r="G218" s="54" t="s">
        <v>130</v>
      </c>
      <c r="H218" s="78">
        <v>6.8999999999967185</v>
      </c>
      <c r="I218" s="76" t="s">
        <v>624</v>
      </c>
      <c r="J218" s="76" t="s">
        <v>132</v>
      </c>
      <c r="K218" s="77">
        <v>2.8528999999999999E-2</v>
      </c>
      <c r="L218" s="77">
        <v>3.0399999999975624E-2</v>
      </c>
      <c r="M218" s="78">
        <v>384784.70480499999</v>
      </c>
      <c r="N218" s="86">
        <v>110.9</v>
      </c>
      <c r="O218" s="78">
        <v>426.72621052599999</v>
      </c>
      <c r="P218" s="79">
        <f t="shared" si="4"/>
        <v>1.4002254604026513E-3</v>
      </c>
      <c r="Q218" s="79">
        <f>O218/'סכום נכסי הקרן'!$C$41</f>
        <v>1.3714956353344719E-4</v>
      </c>
    </row>
    <row r="219" spans="1:17">
      <c r="A219" s="75" t="s">
        <v>2995</v>
      </c>
      <c r="B219" s="76" t="s">
        <v>2660</v>
      </c>
      <c r="C219" s="54" t="s">
        <v>2806</v>
      </c>
      <c r="D219" s="129" t="s">
        <v>3065</v>
      </c>
      <c r="E219" s="54" t="s">
        <v>514</v>
      </c>
      <c r="F219" s="85">
        <v>43138</v>
      </c>
      <c r="G219" s="54" t="s">
        <v>130</v>
      </c>
      <c r="H219" s="78">
        <v>6.830000000006395</v>
      </c>
      <c r="I219" s="76" t="s">
        <v>624</v>
      </c>
      <c r="J219" s="76" t="s">
        <v>132</v>
      </c>
      <c r="K219" s="77">
        <v>2.6242999999999999E-2</v>
      </c>
      <c r="L219" s="77">
        <v>3.5800000000051159E-2</v>
      </c>
      <c r="M219" s="78">
        <v>368258.00088299997</v>
      </c>
      <c r="N219" s="86">
        <v>106.14</v>
      </c>
      <c r="O219" s="78">
        <v>390.86902035000008</v>
      </c>
      <c r="P219" s="79">
        <f t="shared" si="4"/>
        <v>1.2825665273808286E-3</v>
      </c>
      <c r="Q219" s="79">
        <f>O219/'סכום נכסי הקרן'!$C$41</f>
        <v>1.2562508282223817E-4</v>
      </c>
    </row>
    <row r="220" spans="1:17">
      <c r="A220" s="75" t="s">
        <v>2995</v>
      </c>
      <c r="B220" s="76" t="s">
        <v>2660</v>
      </c>
      <c r="C220" s="54" t="s">
        <v>2807</v>
      </c>
      <c r="D220" s="129" t="s">
        <v>3065</v>
      </c>
      <c r="E220" s="54" t="s">
        <v>514</v>
      </c>
      <c r="F220" s="85">
        <v>43417</v>
      </c>
      <c r="G220" s="54" t="s">
        <v>130</v>
      </c>
      <c r="H220" s="78">
        <v>6.8499999999983689</v>
      </c>
      <c r="I220" s="76" t="s">
        <v>624</v>
      </c>
      <c r="J220" s="76" t="s">
        <v>132</v>
      </c>
      <c r="K220" s="77">
        <v>3.0796999999999998E-2</v>
      </c>
      <c r="L220" s="77">
        <v>3.1299999999982855E-2</v>
      </c>
      <c r="M220" s="78">
        <v>438094.84436400002</v>
      </c>
      <c r="N220" s="86">
        <v>111.79</v>
      </c>
      <c r="O220" s="78">
        <v>489.74621686799992</v>
      </c>
      <c r="P220" s="79">
        <f t="shared" si="4"/>
        <v>1.6070142988150703E-3</v>
      </c>
      <c r="Q220" s="79">
        <f>O220/'סכום נכסי הקרן'!$C$41</f>
        <v>1.5740415804974475E-4</v>
      </c>
    </row>
    <row r="221" spans="1:17">
      <c r="A221" s="75" t="s">
        <v>2995</v>
      </c>
      <c r="B221" s="76" t="s">
        <v>2660</v>
      </c>
      <c r="C221" s="54" t="s">
        <v>2808</v>
      </c>
      <c r="D221" s="129" t="s">
        <v>3065</v>
      </c>
      <c r="E221" s="54" t="s">
        <v>514</v>
      </c>
      <c r="F221" s="85">
        <v>43485</v>
      </c>
      <c r="G221" s="54" t="s">
        <v>130</v>
      </c>
      <c r="H221" s="78">
        <v>6.8800000000014752</v>
      </c>
      <c r="I221" s="76" t="s">
        <v>624</v>
      </c>
      <c r="J221" s="76" t="s">
        <v>132</v>
      </c>
      <c r="K221" s="77">
        <v>3.0190999999999999E-2</v>
      </c>
      <c r="L221" s="77">
        <v>2.9800000000005124E-2</v>
      </c>
      <c r="M221" s="78">
        <v>553619.77561100002</v>
      </c>
      <c r="N221" s="86">
        <v>112.72</v>
      </c>
      <c r="O221" s="78">
        <v>624.04024206600002</v>
      </c>
      <c r="P221" s="79">
        <f t="shared" si="4"/>
        <v>2.0476760360690505E-3</v>
      </c>
      <c r="Q221" s="79">
        <f>O221/'סכום נכסי הקרן'!$C$41</f>
        <v>2.0056618205186133E-4</v>
      </c>
    </row>
    <row r="222" spans="1:17">
      <c r="A222" s="75" t="s">
        <v>2995</v>
      </c>
      <c r="B222" s="76" t="s">
        <v>2660</v>
      </c>
      <c r="C222" s="54" t="s">
        <v>2809</v>
      </c>
      <c r="D222" s="129" t="s">
        <v>3065</v>
      </c>
      <c r="E222" s="54" t="s">
        <v>514</v>
      </c>
      <c r="F222" s="85">
        <v>43613</v>
      </c>
      <c r="G222" s="54" t="s">
        <v>130</v>
      </c>
      <c r="H222" s="78">
        <v>6.9199999999974313</v>
      </c>
      <c r="I222" s="76" t="s">
        <v>624</v>
      </c>
      <c r="J222" s="76" t="s">
        <v>132</v>
      </c>
      <c r="K222" s="77">
        <v>2.5243000000000002E-2</v>
      </c>
      <c r="L222" s="77">
        <v>3.1699999999990368E-2</v>
      </c>
      <c r="M222" s="78">
        <v>146119.404194</v>
      </c>
      <c r="N222" s="86">
        <v>106.56</v>
      </c>
      <c r="O222" s="78">
        <v>155.70483709499999</v>
      </c>
      <c r="P222" s="79">
        <f t="shared" si="4"/>
        <v>5.1091747314870484E-4</v>
      </c>
      <c r="Q222" s="79">
        <f>O222/'סכום נכסי הקרן'!$C$41</f>
        <v>5.0043446877338257E-5</v>
      </c>
    </row>
    <row r="223" spans="1:17">
      <c r="A223" s="75" t="s">
        <v>2995</v>
      </c>
      <c r="B223" s="76" t="s">
        <v>2660</v>
      </c>
      <c r="C223" s="54" t="s">
        <v>2810</v>
      </c>
      <c r="D223" s="129" t="s">
        <v>3065</v>
      </c>
      <c r="E223" s="54" t="s">
        <v>514</v>
      </c>
      <c r="F223" s="85">
        <v>43657</v>
      </c>
      <c r="G223" s="54" t="s">
        <v>130</v>
      </c>
      <c r="H223" s="78">
        <v>6.8500000000198762</v>
      </c>
      <c r="I223" s="76" t="s">
        <v>624</v>
      </c>
      <c r="J223" s="76" t="s">
        <v>132</v>
      </c>
      <c r="K223" s="77">
        <v>2.5243000000000002E-2</v>
      </c>
      <c r="L223" s="77">
        <v>3.5900000000089603E-2</v>
      </c>
      <c r="M223" s="78">
        <v>144162.10549799999</v>
      </c>
      <c r="N223" s="86">
        <v>102.96</v>
      </c>
      <c r="O223" s="78">
        <v>148.42930481299999</v>
      </c>
      <c r="P223" s="79">
        <f t="shared" si="4"/>
        <v>4.8704411995889162E-4</v>
      </c>
      <c r="Q223" s="79">
        <f>O223/'סכום נכסי הקרן'!$C$41</f>
        <v>4.7705094902848971E-5</v>
      </c>
    </row>
    <row r="224" spans="1:17">
      <c r="A224" s="75" t="s">
        <v>2995</v>
      </c>
      <c r="B224" s="76" t="s">
        <v>2660</v>
      </c>
      <c r="C224" s="54" t="s">
        <v>2811</v>
      </c>
      <c r="D224" s="129" t="s">
        <v>3065</v>
      </c>
      <c r="E224" s="54" t="s">
        <v>514</v>
      </c>
      <c r="F224" s="85">
        <v>43541</v>
      </c>
      <c r="G224" s="54" t="s">
        <v>130</v>
      </c>
      <c r="H224" s="78">
        <v>6.9099999999467085</v>
      </c>
      <c r="I224" s="76" t="s">
        <v>624</v>
      </c>
      <c r="J224" s="76" t="s">
        <v>132</v>
      </c>
      <c r="K224" s="77">
        <v>2.7271E-2</v>
      </c>
      <c r="L224" s="77">
        <v>3.069999999979681E-2</v>
      </c>
      <c r="M224" s="78">
        <v>47541.940592999999</v>
      </c>
      <c r="N224" s="86">
        <v>109.73</v>
      </c>
      <c r="O224" s="78">
        <v>52.167773458000006</v>
      </c>
      <c r="P224" s="79">
        <f t="shared" si="4"/>
        <v>1.7117918423236535E-4</v>
      </c>
      <c r="Q224" s="79">
        <f>O224/'סכום נכסי הקרן'!$C$41</f>
        <v>1.6766692984377901E-5</v>
      </c>
    </row>
    <row r="225" spans="1:17">
      <c r="A225" s="75" t="s">
        <v>2998</v>
      </c>
      <c r="B225" s="76" t="s">
        <v>2651</v>
      </c>
      <c r="C225" s="54">
        <v>22333</v>
      </c>
      <c r="D225" s="129" t="s">
        <v>3065</v>
      </c>
      <c r="E225" s="54" t="s">
        <v>497</v>
      </c>
      <c r="F225" s="85">
        <v>41639</v>
      </c>
      <c r="G225" s="54" t="s">
        <v>283</v>
      </c>
      <c r="H225" s="78">
        <v>0</v>
      </c>
      <c r="I225" s="76" t="s">
        <v>127</v>
      </c>
      <c r="J225" s="76" t="s">
        <v>132</v>
      </c>
      <c r="K225" s="77">
        <v>3.7000000000000005E-2</v>
      </c>
      <c r="L225" s="77">
        <v>5.3400000000096447E-2</v>
      </c>
      <c r="M225" s="78">
        <v>228700.98980800004</v>
      </c>
      <c r="N225" s="86">
        <v>113.34</v>
      </c>
      <c r="O225" s="78">
        <v>259.20969062500001</v>
      </c>
      <c r="P225" s="79">
        <f t="shared" si="4"/>
        <v>8.5055007038079553E-4</v>
      </c>
      <c r="Q225" s="79">
        <f>O225/'סכום נכסי הקרן'!$C$41</f>
        <v>8.3309848460064466E-5</v>
      </c>
    </row>
    <row r="226" spans="1:17">
      <c r="A226" s="75" t="s">
        <v>2998</v>
      </c>
      <c r="B226" s="76" t="s">
        <v>2651</v>
      </c>
      <c r="C226" s="54">
        <v>22334</v>
      </c>
      <c r="D226" s="129" t="s">
        <v>3065</v>
      </c>
      <c r="E226" s="54" t="s">
        <v>497</v>
      </c>
      <c r="F226" s="85">
        <v>42004</v>
      </c>
      <c r="G226" s="54" t="s">
        <v>283</v>
      </c>
      <c r="H226" s="78">
        <v>0.48000000000063575</v>
      </c>
      <c r="I226" s="76" t="s">
        <v>127</v>
      </c>
      <c r="J226" s="76" t="s">
        <v>132</v>
      </c>
      <c r="K226" s="77">
        <v>3.7000000000000005E-2</v>
      </c>
      <c r="L226" s="77">
        <v>0.10489999999979453</v>
      </c>
      <c r="M226" s="78">
        <v>228700.99036899998</v>
      </c>
      <c r="N226" s="86">
        <v>110.03</v>
      </c>
      <c r="O226" s="78">
        <v>251.63969263300004</v>
      </c>
      <c r="P226" s="79">
        <f t="shared" si="4"/>
        <v>8.2571048082165019E-4</v>
      </c>
      <c r="Q226" s="79">
        <f>O226/'סכום נכסי הקרן'!$C$41</f>
        <v>8.0876855372360496E-5</v>
      </c>
    </row>
    <row r="227" spans="1:17">
      <c r="A227" s="75" t="s">
        <v>2998</v>
      </c>
      <c r="B227" s="76" t="s">
        <v>2651</v>
      </c>
      <c r="C227" s="54" t="s">
        <v>2812</v>
      </c>
      <c r="D227" s="129" t="s">
        <v>3065</v>
      </c>
      <c r="E227" s="54" t="s">
        <v>497</v>
      </c>
      <c r="F227" s="85">
        <v>42759</v>
      </c>
      <c r="G227" s="54" t="s">
        <v>283</v>
      </c>
      <c r="H227" s="78">
        <v>1.4299999999993644</v>
      </c>
      <c r="I227" s="76" t="s">
        <v>127</v>
      </c>
      <c r="J227" s="76" t="s">
        <v>132</v>
      </c>
      <c r="K227" s="77">
        <v>7.0499999999999993E-2</v>
      </c>
      <c r="L227" s="77">
        <v>7.1699999999947958E-2</v>
      </c>
      <c r="M227" s="78">
        <v>564883.16507900006</v>
      </c>
      <c r="N227" s="86">
        <v>103.07</v>
      </c>
      <c r="O227" s="78">
        <v>582.22069775900002</v>
      </c>
      <c r="P227" s="79">
        <f t="shared" si="4"/>
        <v>1.9104527082380307E-3</v>
      </c>
      <c r="Q227" s="79">
        <f>O227/'סכום נכסי הקרן'!$C$41</f>
        <v>1.8712540408370501E-4</v>
      </c>
    </row>
    <row r="228" spans="1:17">
      <c r="A228" s="75" t="s">
        <v>2998</v>
      </c>
      <c r="B228" s="76" t="s">
        <v>2651</v>
      </c>
      <c r="C228" s="54" t="s">
        <v>2813</v>
      </c>
      <c r="D228" s="129" t="s">
        <v>3065</v>
      </c>
      <c r="E228" s="54" t="s">
        <v>497</v>
      </c>
      <c r="F228" s="85">
        <v>42759</v>
      </c>
      <c r="G228" s="54" t="s">
        <v>283</v>
      </c>
      <c r="H228" s="78">
        <v>1.4800000000001414</v>
      </c>
      <c r="I228" s="76" t="s">
        <v>127</v>
      </c>
      <c r="J228" s="76" t="s">
        <v>132</v>
      </c>
      <c r="K228" s="77">
        <v>3.8800000000000001E-2</v>
      </c>
      <c r="L228" s="77">
        <v>5.0300000000024409E-2</v>
      </c>
      <c r="M228" s="78">
        <v>564883.16507900006</v>
      </c>
      <c r="N228" s="86">
        <v>100.09</v>
      </c>
      <c r="O228" s="78">
        <v>565.39157165400002</v>
      </c>
      <c r="P228" s="79">
        <f t="shared" si="4"/>
        <v>1.8552309518347827E-3</v>
      </c>
      <c r="Q228" s="79">
        <f>O228/'סכום נכסי הקרן'!$C$41</f>
        <v>1.8171653243950712E-4</v>
      </c>
    </row>
    <row r="229" spans="1:17">
      <c r="A229" s="75" t="s">
        <v>2999</v>
      </c>
      <c r="B229" s="76" t="s">
        <v>2660</v>
      </c>
      <c r="C229" s="54">
        <v>9806</v>
      </c>
      <c r="D229" s="129" t="s">
        <v>3065</v>
      </c>
      <c r="E229" s="54" t="s">
        <v>561</v>
      </c>
      <c r="F229" s="85">
        <v>45216</v>
      </c>
      <c r="G229" s="54" t="s">
        <v>130</v>
      </c>
      <c r="H229" s="78">
        <v>5.8199999999981937</v>
      </c>
      <c r="I229" s="76" t="s">
        <v>155</v>
      </c>
      <c r="J229" s="76" t="s">
        <v>132</v>
      </c>
      <c r="K229" s="77">
        <v>7.3617000000000002E-2</v>
      </c>
      <c r="L229" s="77">
        <v>6.5999999999984946E-2</v>
      </c>
      <c r="M229" s="78">
        <v>1242587.25132</v>
      </c>
      <c r="N229" s="86">
        <v>106.9</v>
      </c>
      <c r="O229" s="78">
        <v>1328.3257877199999</v>
      </c>
      <c r="P229" s="79">
        <f t="shared" si="4"/>
        <v>4.3586626314383054E-3</v>
      </c>
      <c r="Q229" s="79">
        <f>O229/'סכום נכסי הקרן'!$C$41</f>
        <v>4.2692315944562863E-4</v>
      </c>
    </row>
    <row r="230" spans="1:17">
      <c r="A230" s="75" t="s">
        <v>2999</v>
      </c>
      <c r="B230" s="76" t="s">
        <v>2651</v>
      </c>
      <c r="C230" s="54">
        <v>7561</v>
      </c>
      <c r="D230" s="129" t="s">
        <v>3065</v>
      </c>
      <c r="E230" s="54" t="s">
        <v>561</v>
      </c>
      <c r="F230" s="85">
        <v>43920</v>
      </c>
      <c r="G230" s="54" t="s">
        <v>130</v>
      </c>
      <c r="H230" s="78">
        <v>4.0300000000012624</v>
      </c>
      <c r="I230" s="76" t="s">
        <v>155</v>
      </c>
      <c r="J230" s="76" t="s">
        <v>132</v>
      </c>
      <c r="K230" s="77">
        <v>4.8917999999999996E-2</v>
      </c>
      <c r="L230" s="77">
        <v>5.3700000000014028E-2</v>
      </c>
      <c r="M230" s="78">
        <v>1583743.3711809998</v>
      </c>
      <c r="N230" s="86">
        <v>99.52</v>
      </c>
      <c r="O230" s="78">
        <v>1576.1414182670001</v>
      </c>
      <c r="P230" s="79">
        <f t="shared" si="4"/>
        <v>5.1718251389625634E-3</v>
      </c>
      <c r="Q230" s="79">
        <f>O230/'סכום נכסי הקרן'!$C$41</f>
        <v>5.0657096341902958E-4</v>
      </c>
    </row>
    <row r="231" spans="1:17">
      <c r="A231" s="75" t="s">
        <v>2999</v>
      </c>
      <c r="B231" s="76" t="s">
        <v>2651</v>
      </c>
      <c r="C231" s="54">
        <v>8991</v>
      </c>
      <c r="D231" s="129" t="s">
        <v>3065</v>
      </c>
      <c r="E231" s="54" t="s">
        <v>561</v>
      </c>
      <c r="F231" s="85">
        <v>44636</v>
      </c>
      <c r="G231" s="54" t="s">
        <v>130</v>
      </c>
      <c r="H231" s="78">
        <v>4.2499999999990559</v>
      </c>
      <c r="I231" s="76" t="s">
        <v>155</v>
      </c>
      <c r="J231" s="76" t="s">
        <v>132</v>
      </c>
      <c r="K231" s="77">
        <v>4.2824000000000001E-2</v>
      </c>
      <c r="L231" s="77">
        <v>7.1299999999983904E-2</v>
      </c>
      <c r="M231" s="78">
        <v>1469202.7036410002</v>
      </c>
      <c r="N231" s="86">
        <v>90.07</v>
      </c>
      <c r="O231" s="78">
        <v>1323.3109070009998</v>
      </c>
      <c r="P231" s="79">
        <f t="shared" si="4"/>
        <v>4.3422072005544826E-3</v>
      </c>
      <c r="Q231" s="79">
        <f>O231/'סכום נכסי הקרן'!$C$41</f>
        <v>4.2531137960924274E-4</v>
      </c>
    </row>
    <row r="232" spans="1:17">
      <c r="A232" s="75" t="s">
        <v>2999</v>
      </c>
      <c r="B232" s="76" t="s">
        <v>2651</v>
      </c>
      <c r="C232" s="54">
        <v>9112</v>
      </c>
      <c r="D232" s="129" t="s">
        <v>3065</v>
      </c>
      <c r="E232" s="54" t="s">
        <v>561</v>
      </c>
      <c r="F232" s="85">
        <v>44722</v>
      </c>
      <c r="G232" s="54" t="s">
        <v>130</v>
      </c>
      <c r="H232" s="78">
        <v>4.2099999999989528</v>
      </c>
      <c r="I232" s="76" t="s">
        <v>155</v>
      </c>
      <c r="J232" s="76" t="s">
        <v>132</v>
      </c>
      <c r="K232" s="77">
        <v>5.2750000000000005E-2</v>
      </c>
      <c r="L232" s="77">
        <v>6.5699999999984784E-2</v>
      </c>
      <c r="M232" s="78">
        <v>2358241.999485</v>
      </c>
      <c r="N232" s="86">
        <v>96.4</v>
      </c>
      <c r="O232" s="78">
        <v>2273.3453442779996</v>
      </c>
      <c r="P232" s="79">
        <f t="shared" si="4"/>
        <v>7.4595746706586172E-3</v>
      </c>
      <c r="Q232" s="79">
        <f>O232/'סכום נכסי הקרן'!$C$41</f>
        <v>7.3065191225118076E-4</v>
      </c>
    </row>
    <row r="233" spans="1:17">
      <c r="A233" s="75" t="s">
        <v>2999</v>
      </c>
      <c r="B233" s="76" t="s">
        <v>2651</v>
      </c>
      <c r="C233" s="54">
        <v>9247</v>
      </c>
      <c r="D233" s="129" t="s">
        <v>3065</v>
      </c>
      <c r="E233" s="54" t="s">
        <v>561</v>
      </c>
      <c r="F233" s="85">
        <v>44816</v>
      </c>
      <c r="G233" s="54" t="s">
        <v>130</v>
      </c>
      <c r="H233" s="78">
        <v>4.1199999999992789</v>
      </c>
      <c r="I233" s="76" t="s">
        <v>155</v>
      </c>
      <c r="J233" s="76" t="s">
        <v>132</v>
      </c>
      <c r="K233" s="77">
        <v>5.6036999999999997E-2</v>
      </c>
      <c r="L233" s="77">
        <v>7.8299999999989364E-2</v>
      </c>
      <c r="M233" s="78">
        <v>2918595.6694859997</v>
      </c>
      <c r="N233" s="86">
        <v>93.15</v>
      </c>
      <c r="O233" s="78">
        <v>2718.6719538830002</v>
      </c>
      <c r="P233" s="79">
        <f t="shared" si="4"/>
        <v>8.9208340017765519E-3</v>
      </c>
      <c r="Q233" s="79">
        <f>O233/'סכום נכסי הקרן'!$C$41</f>
        <v>8.7377963356426928E-4</v>
      </c>
    </row>
    <row r="234" spans="1:17">
      <c r="A234" s="75" t="s">
        <v>2999</v>
      </c>
      <c r="B234" s="76" t="s">
        <v>2651</v>
      </c>
      <c r="C234" s="54">
        <v>9486</v>
      </c>
      <c r="D234" s="129" t="s">
        <v>3065</v>
      </c>
      <c r="E234" s="54" t="s">
        <v>561</v>
      </c>
      <c r="F234" s="85">
        <v>44976</v>
      </c>
      <c r="G234" s="54" t="s">
        <v>130</v>
      </c>
      <c r="H234" s="78">
        <v>4.1499999999993653</v>
      </c>
      <c r="I234" s="76" t="s">
        <v>155</v>
      </c>
      <c r="J234" s="76" t="s">
        <v>132</v>
      </c>
      <c r="K234" s="77">
        <v>6.1999000000000005E-2</v>
      </c>
      <c r="L234" s="77">
        <v>6.1799999999990328E-2</v>
      </c>
      <c r="M234" s="78">
        <v>2859209.5389429997</v>
      </c>
      <c r="N234" s="86">
        <v>101.95</v>
      </c>
      <c r="O234" s="78">
        <v>2914.964128699</v>
      </c>
      <c r="P234" s="79">
        <f t="shared" si="4"/>
        <v>9.564931538031415E-3</v>
      </c>
      <c r="Q234" s="79">
        <f>O234/'סכום נכסי הקרן'!$C$41</f>
        <v>9.3686782790757222E-4</v>
      </c>
    </row>
    <row r="235" spans="1:17">
      <c r="A235" s="75" t="s">
        <v>2999</v>
      </c>
      <c r="B235" s="76" t="s">
        <v>2651</v>
      </c>
      <c r="C235" s="54">
        <v>9567</v>
      </c>
      <c r="D235" s="129" t="s">
        <v>3065</v>
      </c>
      <c r="E235" s="54" t="s">
        <v>561</v>
      </c>
      <c r="F235" s="85">
        <v>45056</v>
      </c>
      <c r="G235" s="54" t="s">
        <v>130</v>
      </c>
      <c r="H235" s="78">
        <v>4.1399999999994783</v>
      </c>
      <c r="I235" s="76" t="s">
        <v>155</v>
      </c>
      <c r="J235" s="76" t="s">
        <v>132</v>
      </c>
      <c r="K235" s="77">
        <v>6.3411999999999996E-2</v>
      </c>
      <c r="L235" s="77">
        <v>6.1999999999994344E-2</v>
      </c>
      <c r="M235" s="78">
        <v>3104861.3160070004</v>
      </c>
      <c r="N235" s="86">
        <v>102.47</v>
      </c>
      <c r="O235" s="78">
        <v>3181.5512585189999</v>
      </c>
      <c r="P235" s="79">
        <f t="shared" si="4"/>
        <v>1.0439689350844245E-2</v>
      </c>
      <c r="Q235" s="79">
        <f>O235/'סכום נכסי הקרן'!$C$41</f>
        <v>1.022548781166523E-3</v>
      </c>
    </row>
    <row r="236" spans="1:17">
      <c r="A236" s="75" t="s">
        <v>2999</v>
      </c>
      <c r="B236" s="76" t="s">
        <v>2651</v>
      </c>
      <c r="C236" s="54">
        <v>7894</v>
      </c>
      <c r="D236" s="129" t="s">
        <v>3065</v>
      </c>
      <c r="E236" s="54" t="s">
        <v>561</v>
      </c>
      <c r="F236" s="85">
        <v>44068</v>
      </c>
      <c r="G236" s="54" t="s">
        <v>130</v>
      </c>
      <c r="H236" s="78">
        <v>3.9900000000000113</v>
      </c>
      <c r="I236" s="76" t="s">
        <v>155</v>
      </c>
      <c r="J236" s="76" t="s">
        <v>132</v>
      </c>
      <c r="K236" s="77">
        <v>4.5102999999999997E-2</v>
      </c>
      <c r="L236" s="77">
        <v>6.3499999999996226E-2</v>
      </c>
      <c r="M236" s="78">
        <v>1962769.525385</v>
      </c>
      <c r="N236" s="86">
        <v>94.34</v>
      </c>
      <c r="O236" s="78">
        <v>1851.6768673019999</v>
      </c>
      <c r="P236" s="79">
        <f t="shared" si="4"/>
        <v>6.0759452550124236E-3</v>
      </c>
      <c r="Q236" s="79">
        <f>O236/'סכום נכסי הקרן'!$C$41</f>
        <v>5.9512790142984839E-4</v>
      </c>
    </row>
    <row r="237" spans="1:17">
      <c r="A237" s="75" t="s">
        <v>2999</v>
      </c>
      <c r="B237" s="76" t="s">
        <v>2651</v>
      </c>
      <c r="C237" s="54">
        <v>8076</v>
      </c>
      <c r="D237" s="129" t="s">
        <v>3065</v>
      </c>
      <c r="E237" s="54" t="s">
        <v>561</v>
      </c>
      <c r="F237" s="85">
        <v>44160</v>
      </c>
      <c r="G237" s="54" t="s">
        <v>130</v>
      </c>
      <c r="H237" s="78">
        <v>3.8399999999999479</v>
      </c>
      <c r="I237" s="76" t="s">
        <v>155</v>
      </c>
      <c r="J237" s="76" t="s">
        <v>132</v>
      </c>
      <c r="K237" s="77">
        <v>4.5465999999999999E-2</v>
      </c>
      <c r="L237" s="77">
        <v>9.0599999999998571E-2</v>
      </c>
      <c r="M237" s="78">
        <v>1802714.7908390001</v>
      </c>
      <c r="N237" s="86">
        <v>85.62</v>
      </c>
      <c r="O237" s="78">
        <v>1543.484443587</v>
      </c>
      <c r="P237" s="79">
        <f t="shared" si="4"/>
        <v>5.0646671386365564E-3</v>
      </c>
      <c r="Q237" s="79">
        <f>O237/'סכום נכסי הקרן'!$C$41</f>
        <v>4.9607503016439313E-4</v>
      </c>
    </row>
    <row r="238" spans="1:17">
      <c r="A238" s="75" t="s">
        <v>2999</v>
      </c>
      <c r="B238" s="76" t="s">
        <v>2651</v>
      </c>
      <c r="C238" s="54">
        <v>9311</v>
      </c>
      <c r="D238" s="129" t="s">
        <v>3065</v>
      </c>
      <c r="E238" s="54" t="s">
        <v>561</v>
      </c>
      <c r="F238" s="85">
        <v>44880</v>
      </c>
      <c r="G238" s="54" t="s">
        <v>130</v>
      </c>
      <c r="H238" s="78">
        <v>3.6600000000007991</v>
      </c>
      <c r="I238" s="76" t="s">
        <v>155</v>
      </c>
      <c r="J238" s="76" t="s">
        <v>132</v>
      </c>
      <c r="K238" s="77">
        <v>7.2695999999999997E-2</v>
      </c>
      <c r="L238" s="77">
        <v>9.7100000000027969E-2</v>
      </c>
      <c r="M238" s="78">
        <v>1598580.56812</v>
      </c>
      <c r="N238" s="86">
        <v>93.99</v>
      </c>
      <c r="O238" s="78">
        <v>1502.50593308</v>
      </c>
      <c r="P238" s="79">
        <f t="shared" si="4"/>
        <v>4.9302035122505633E-3</v>
      </c>
      <c r="Q238" s="79">
        <f>O238/'סכום נכסי הקרן'!$C$41</f>
        <v>4.8290455998549746E-4</v>
      </c>
    </row>
    <row r="239" spans="1:17">
      <c r="A239" s="75" t="s">
        <v>3000</v>
      </c>
      <c r="B239" s="76" t="s">
        <v>2651</v>
      </c>
      <c r="C239" s="54">
        <v>8811</v>
      </c>
      <c r="D239" s="129" t="s">
        <v>3065</v>
      </c>
      <c r="E239" s="54" t="s">
        <v>805</v>
      </c>
      <c r="F239" s="85">
        <v>44550</v>
      </c>
      <c r="G239" s="54" t="s">
        <v>2650</v>
      </c>
      <c r="H239" s="78">
        <v>4.8900000000002155</v>
      </c>
      <c r="I239" s="76" t="s">
        <v>304</v>
      </c>
      <c r="J239" s="76" t="s">
        <v>132</v>
      </c>
      <c r="K239" s="77">
        <v>7.85E-2</v>
      </c>
      <c r="L239" s="77">
        <v>7.9500000000002485E-2</v>
      </c>
      <c r="M239" s="78">
        <v>2397702.4577859999</v>
      </c>
      <c r="N239" s="86">
        <v>100.43</v>
      </c>
      <c r="O239" s="78">
        <v>2408.0116714320002</v>
      </c>
      <c r="P239" s="79">
        <f t="shared" si="4"/>
        <v>7.9014580499511943E-3</v>
      </c>
      <c r="Q239" s="79">
        <f>O239/'סכום נכסי הקרן'!$C$41</f>
        <v>7.7393359389210323E-4</v>
      </c>
    </row>
    <row r="240" spans="1:17">
      <c r="A240" s="75" t="s">
        <v>3001</v>
      </c>
      <c r="B240" s="76" t="s">
        <v>2660</v>
      </c>
      <c r="C240" s="54" t="s">
        <v>2814</v>
      </c>
      <c r="D240" s="129" t="s">
        <v>3065</v>
      </c>
      <c r="E240" s="54" t="s">
        <v>805</v>
      </c>
      <c r="F240" s="85">
        <v>42732</v>
      </c>
      <c r="G240" s="54" t="s">
        <v>2650</v>
      </c>
      <c r="H240" s="78">
        <v>2.2899999999994582</v>
      </c>
      <c r="I240" s="76" t="s">
        <v>128</v>
      </c>
      <c r="J240" s="76" t="s">
        <v>132</v>
      </c>
      <c r="K240" s="77">
        <v>2.1613000000000004E-2</v>
      </c>
      <c r="L240" s="77">
        <v>2.3700000000006959E-2</v>
      </c>
      <c r="M240" s="78">
        <v>575387.04380700004</v>
      </c>
      <c r="N240" s="86">
        <v>112.3</v>
      </c>
      <c r="O240" s="78">
        <v>646.15970591500002</v>
      </c>
      <c r="P240" s="79">
        <f t="shared" si="4"/>
        <v>2.1202570861377779E-3</v>
      </c>
      <c r="Q240" s="79">
        <f>O240/'סכום נכסי הקרן'!$C$41</f>
        <v>2.0767536526501522E-4</v>
      </c>
    </row>
    <row r="241" spans="1:17">
      <c r="A241" s="75" t="s">
        <v>3002</v>
      </c>
      <c r="B241" s="76" t="s">
        <v>2651</v>
      </c>
      <c r="C241" s="54">
        <v>9533</v>
      </c>
      <c r="D241" s="129" t="s">
        <v>3065</v>
      </c>
      <c r="E241" s="54" t="s">
        <v>574</v>
      </c>
      <c r="F241" s="85">
        <v>45015</v>
      </c>
      <c r="G241" s="54" t="s">
        <v>283</v>
      </c>
      <c r="H241" s="78">
        <v>3.7999999999992995</v>
      </c>
      <c r="I241" s="76" t="s">
        <v>573</v>
      </c>
      <c r="J241" s="76" t="s">
        <v>132</v>
      </c>
      <c r="K241" s="77">
        <v>3.3593000000000005E-2</v>
      </c>
      <c r="L241" s="77">
        <v>2.9799999999995799E-2</v>
      </c>
      <c r="M241" s="78">
        <v>1374915.311737</v>
      </c>
      <c r="N241" s="86">
        <v>103.78</v>
      </c>
      <c r="O241" s="78">
        <v>1426.88710692</v>
      </c>
      <c r="P241" s="79">
        <f t="shared" si="4"/>
        <v>4.6820739081550522E-3</v>
      </c>
      <c r="Q241" s="79">
        <f>O241/'סכום נכסי הקרן'!$C$41</f>
        <v>4.5860071188117833E-4</v>
      </c>
    </row>
    <row r="242" spans="1:17">
      <c r="A242" s="75" t="s">
        <v>2978</v>
      </c>
      <c r="B242" s="76" t="s">
        <v>2660</v>
      </c>
      <c r="C242" s="54" t="s">
        <v>2815</v>
      </c>
      <c r="D242" s="129" t="s">
        <v>3065</v>
      </c>
      <c r="E242" s="54" t="s">
        <v>561</v>
      </c>
      <c r="F242" s="85">
        <v>45286</v>
      </c>
      <c r="G242" s="54" t="s">
        <v>130</v>
      </c>
      <c r="H242" s="78">
        <v>1.7299999999999691</v>
      </c>
      <c r="I242" s="76" t="s">
        <v>128</v>
      </c>
      <c r="J242" s="76" t="s">
        <v>132</v>
      </c>
      <c r="K242" s="77">
        <v>6.7500000000000004E-2</v>
      </c>
      <c r="L242" s="77">
        <v>7.1699999999998459E-2</v>
      </c>
      <c r="M242" s="78">
        <v>8143182.5510919997</v>
      </c>
      <c r="N242" s="86">
        <v>99.67</v>
      </c>
      <c r="O242" s="78">
        <v>8116.3115871249993</v>
      </c>
      <c r="P242" s="79">
        <f t="shared" si="4"/>
        <v>2.6632219555590291E-2</v>
      </c>
      <c r="Q242" s="79">
        <f>O242/'סכום נכסי הקרן'!$C$41</f>
        <v>2.6085779692406087E-3</v>
      </c>
    </row>
    <row r="243" spans="1:17">
      <c r="A243" s="75" t="s">
        <v>2978</v>
      </c>
      <c r="B243" s="76" t="s">
        <v>2660</v>
      </c>
      <c r="C243" s="54" t="s">
        <v>2816</v>
      </c>
      <c r="D243" s="129" t="s">
        <v>3065</v>
      </c>
      <c r="E243" s="54" t="s">
        <v>561</v>
      </c>
      <c r="F243" s="85">
        <v>45169</v>
      </c>
      <c r="G243" s="54" t="s">
        <v>130</v>
      </c>
      <c r="H243" s="78">
        <v>1.8199999999992804</v>
      </c>
      <c r="I243" s="76" t="s">
        <v>128</v>
      </c>
      <c r="J243" s="76" t="s">
        <v>132</v>
      </c>
      <c r="K243" s="77">
        <v>6.9500000000000006E-2</v>
      </c>
      <c r="L243" s="77">
        <v>7.1400000000003599E-2</v>
      </c>
      <c r="M243" s="78">
        <v>555770.39504800003</v>
      </c>
      <c r="N243" s="86">
        <v>100.05</v>
      </c>
      <c r="O243" s="78">
        <v>556.04831596999998</v>
      </c>
      <c r="P243" s="79">
        <f t="shared" si="4"/>
        <v>1.8245727354677533E-3</v>
      </c>
      <c r="Q243" s="79">
        <f>O243/'סכום נכסי הקרן'!$C$41</f>
        <v>1.787136153291134E-4</v>
      </c>
    </row>
    <row r="244" spans="1:17">
      <c r="A244" s="75" t="s">
        <v>2978</v>
      </c>
      <c r="B244" s="76" t="s">
        <v>2660</v>
      </c>
      <c r="C244" s="54" t="s">
        <v>2817</v>
      </c>
      <c r="D244" s="129" t="s">
        <v>3065</v>
      </c>
      <c r="E244" s="54" t="s">
        <v>561</v>
      </c>
      <c r="F244" s="85">
        <v>45195</v>
      </c>
      <c r="G244" s="54" t="s">
        <v>130</v>
      </c>
      <c r="H244" s="78">
        <v>1.8199999999997272</v>
      </c>
      <c r="I244" s="76" t="s">
        <v>128</v>
      </c>
      <c r="J244" s="76" t="s">
        <v>132</v>
      </c>
      <c r="K244" s="77">
        <v>6.9500000000000006E-2</v>
      </c>
      <c r="L244" s="77">
        <v>7.1399999999994537E-2</v>
      </c>
      <c r="M244" s="78">
        <v>293022.78354500001</v>
      </c>
      <c r="N244" s="86">
        <v>100.06</v>
      </c>
      <c r="O244" s="78">
        <v>293.19861724400005</v>
      </c>
      <c r="P244" s="79">
        <f t="shared" si="4"/>
        <v>9.6207863190275419E-4</v>
      </c>
      <c r="Q244" s="79">
        <f>O244/'סכום נכסי הקרן'!$C$41</f>
        <v>9.423387031712401E-5</v>
      </c>
    </row>
    <row r="245" spans="1:17">
      <c r="A245" s="75" t="s">
        <v>2978</v>
      </c>
      <c r="B245" s="76" t="s">
        <v>2660</v>
      </c>
      <c r="C245" s="54" t="s">
        <v>2818</v>
      </c>
      <c r="D245" s="129" t="s">
        <v>3065</v>
      </c>
      <c r="E245" s="54" t="s">
        <v>561</v>
      </c>
      <c r="F245" s="85">
        <v>45230</v>
      </c>
      <c r="G245" s="54" t="s">
        <v>130</v>
      </c>
      <c r="H245" s="78">
        <v>1.8200000000013128</v>
      </c>
      <c r="I245" s="76" t="s">
        <v>128</v>
      </c>
      <c r="J245" s="76" t="s">
        <v>132</v>
      </c>
      <c r="K245" s="77">
        <v>6.9500000000000006E-2</v>
      </c>
      <c r="L245" s="77">
        <v>6.3500000000048365E-2</v>
      </c>
      <c r="M245" s="78">
        <v>570944.91995300003</v>
      </c>
      <c r="N245" s="86">
        <v>101.41</v>
      </c>
      <c r="O245" s="78">
        <v>578.99528103199998</v>
      </c>
      <c r="P245" s="79">
        <f t="shared" si="4"/>
        <v>1.8998690822264318E-3</v>
      </c>
      <c r="Q245" s="79">
        <f>O245/'סכום נכסי הקרן'!$C$41</f>
        <v>1.8608875696569398E-4</v>
      </c>
    </row>
    <row r="246" spans="1:17">
      <c r="A246" s="75" t="s">
        <v>2978</v>
      </c>
      <c r="B246" s="76" t="s">
        <v>2660</v>
      </c>
      <c r="C246" s="54" t="s">
        <v>2819</v>
      </c>
      <c r="D246" s="129" t="s">
        <v>3065</v>
      </c>
      <c r="E246" s="54" t="s">
        <v>561</v>
      </c>
      <c r="F246" s="85">
        <v>45257</v>
      </c>
      <c r="G246" s="54" t="s">
        <v>130</v>
      </c>
      <c r="H246" s="78">
        <v>1.8199999999976233</v>
      </c>
      <c r="I246" s="76" t="s">
        <v>128</v>
      </c>
      <c r="J246" s="76" t="s">
        <v>132</v>
      </c>
      <c r="K246" s="77">
        <v>6.9500000000000006E-2</v>
      </c>
      <c r="L246" s="77">
        <v>6.8099999999899685E-2</v>
      </c>
      <c r="M246" s="78">
        <v>359649.78281</v>
      </c>
      <c r="N246" s="86">
        <v>100.62</v>
      </c>
      <c r="O246" s="78">
        <v>361.87963542300002</v>
      </c>
      <c r="P246" s="79">
        <f t="shared" si="4"/>
        <v>1.1874430644790222E-3</v>
      </c>
      <c r="Q246" s="79">
        <f>O246/'סכום נכסי הקרן'!$C$41</f>
        <v>1.163079108469327E-4</v>
      </c>
    </row>
    <row r="247" spans="1:17">
      <c r="A247" s="75" t="s">
        <v>2975</v>
      </c>
      <c r="B247" s="76" t="s">
        <v>2660</v>
      </c>
      <c r="C247" s="54" t="s">
        <v>2820</v>
      </c>
      <c r="D247" s="129" t="s">
        <v>3065</v>
      </c>
      <c r="E247" s="54" t="s">
        <v>596</v>
      </c>
      <c r="F247" s="85">
        <v>44858</v>
      </c>
      <c r="G247" s="54" t="s">
        <v>130</v>
      </c>
      <c r="H247" s="78">
        <v>5.3999999999930921</v>
      </c>
      <c r="I247" s="76" t="s">
        <v>624</v>
      </c>
      <c r="J247" s="76" t="s">
        <v>132</v>
      </c>
      <c r="K247" s="77">
        <v>3.49E-2</v>
      </c>
      <c r="L247" s="77">
        <v>4.4699999999933224E-2</v>
      </c>
      <c r="M247" s="78">
        <v>86920.656612000006</v>
      </c>
      <c r="N247" s="86">
        <v>99.93</v>
      </c>
      <c r="O247" s="78">
        <v>86.859806414000005</v>
      </c>
      <c r="P247" s="79">
        <f t="shared" si="4"/>
        <v>2.8501486298816871E-4</v>
      </c>
      <c r="Q247" s="79">
        <f>O247/'סכום נכסי הקרן'!$C$41</f>
        <v>2.7916692821834488E-5</v>
      </c>
    </row>
    <row r="248" spans="1:17">
      <c r="A248" s="75" t="s">
        <v>2975</v>
      </c>
      <c r="B248" s="76" t="s">
        <v>2660</v>
      </c>
      <c r="C248" s="54" t="s">
        <v>2821</v>
      </c>
      <c r="D248" s="129" t="s">
        <v>3065</v>
      </c>
      <c r="E248" s="54" t="s">
        <v>596</v>
      </c>
      <c r="F248" s="85">
        <v>44858</v>
      </c>
      <c r="G248" s="54" t="s">
        <v>130</v>
      </c>
      <c r="H248" s="78">
        <v>5.4300000000129307</v>
      </c>
      <c r="I248" s="76" t="s">
        <v>624</v>
      </c>
      <c r="J248" s="76" t="s">
        <v>132</v>
      </c>
      <c r="K248" s="77">
        <v>3.49E-2</v>
      </c>
      <c r="L248" s="77">
        <v>4.4600000000063957E-2</v>
      </c>
      <c r="M248" s="78">
        <v>71966.070823999995</v>
      </c>
      <c r="N248" s="86">
        <v>99.94</v>
      </c>
      <c r="O248" s="78">
        <v>71.922886648999992</v>
      </c>
      <c r="P248" s="79">
        <f t="shared" si="4"/>
        <v>2.3600204202935333E-4</v>
      </c>
      <c r="Q248" s="79">
        <f>O248/'סכום נכסי הקרן'!$C$41</f>
        <v>2.311597522874665E-5</v>
      </c>
    </row>
    <row r="249" spans="1:17">
      <c r="A249" s="75" t="s">
        <v>2975</v>
      </c>
      <c r="B249" s="76" t="s">
        <v>2660</v>
      </c>
      <c r="C249" s="54" t="s">
        <v>2822</v>
      </c>
      <c r="D249" s="129" t="s">
        <v>3065</v>
      </c>
      <c r="E249" s="54" t="s">
        <v>596</v>
      </c>
      <c r="F249" s="85">
        <v>44858</v>
      </c>
      <c r="G249" s="54" t="s">
        <v>130</v>
      </c>
      <c r="H249" s="78">
        <v>5.3200000000124454</v>
      </c>
      <c r="I249" s="76" t="s">
        <v>624</v>
      </c>
      <c r="J249" s="76" t="s">
        <v>132</v>
      </c>
      <c r="K249" s="77">
        <v>3.49E-2</v>
      </c>
      <c r="L249" s="77">
        <v>4.470000000014112E-2</v>
      </c>
      <c r="M249" s="78">
        <v>90005.715320000003</v>
      </c>
      <c r="N249" s="86">
        <v>99.98</v>
      </c>
      <c r="O249" s="78">
        <v>89.987708259000016</v>
      </c>
      <c r="P249" s="79">
        <f t="shared" si="4"/>
        <v>2.9527851141888207E-4</v>
      </c>
      <c r="Q249" s="79">
        <f>O249/'סכום נכסי הקרן'!$C$41</f>
        <v>2.8921998711736174E-5</v>
      </c>
    </row>
    <row r="250" spans="1:17">
      <c r="A250" s="75" t="s">
        <v>2975</v>
      </c>
      <c r="B250" s="76" t="s">
        <v>2660</v>
      </c>
      <c r="C250" s="54" t="s">
        <v>2823</v>
      </c>
      <c r="D250" s="129" t="s">
        <v>3065</v>
      </c>
      <c r="E250" s="54" t="s">
        <v>596</v>
      </c>
      <c r="F250" s="85">
        <v>44858</v>
      </c>
      <c r="G250" s="54" t="s">
        <v>130</v>
      </c>
      <c r="H250" s="78">
        <v>5.3600000000102295</v>
      </c>
      <c r="I250" s="76" t="s">
        <v>624</v>
      </c>
      <c r="J250" s="76" t="s">
        <v>132</v>
      </c>
      <c r="K250" s="77">
        <v>3.49E-2</v>
      </c>
      <c r="L250" s="77">
        <v>4.4700000000090424E-2</v>
      </c>
      <c r="M250" s="78">
        <v>109515.77528300001</v>
      </c>
      <c r="N250" s="86">
        <v>99.97</v>
      </c>
      <c r="O250" s="78">
        <v>109.48291298300001</v>
      </c>
      <c r="P250" s="79">
        <f t="shared" si="4"/>
        <v>3.5924852623624848E-4</v>
      </c>
      <c r="Q250" s="79">
        <f>O250/'סכום נכסי הקרן'!$C$41</f>
        <v>3.5187746521311809E-5</v>
      </c>
    </row>
    <row r="251" spans="1:17">
      <c r="A251" s="75" t="s">
        <v>2975</v>
      </c>
      <c r="B251" s="76" t="s">
        <v>2660</v>
      </c>
      <c r="C251" s="54" t="s">
        <v>2824</v>
      </c>
      <c r="D251" s="129" t="s">
        <v>3065</v>
      </c>
      <c r="E251" s="54" t="s">
        <v>596</v>
      </c>
      <c r="F251" s="85">
        <v>44858</v>
      </c>
      <c r="G251" s="54" t="s">
        <v>130</v>
      </c>
      <c r="H251" s="78">
        <v>5.5200000000368812</v>
      </c>
      <c r="I251" s="76" t="s">
        <v>624</v>
      </c>
      <c r="J251" s="76" t="s">
        <v>132</v>
      </c>
      <c r="K251" s="77">
        <v>3.49E-2</v>
      </c>
      <c r="L251" s="77">
        <v>4.4500000000268922E-2</v>
      </c>
      <c r="M251" s="78">
        <v>65138.601917</v>
      </c>
      <c r="N251" s="86">
        <v>99.9</v>
      </c>
      <c r="O251" s="78">
        <v>65.073458805000001</v>
      </c>
      <c r="P251" s="79">
        <f t="shared" si="4"/>
        <v>2.1352687406500989E-4</v>
      </c>
      <c r="Q251" s="79">
        <f>O251/'סכום נכסי הקרן'!$C$41</f>
        <v>2.0914572980451422E-5</v>
      </c>
    </row>
    <row r="252" spans="1:17">
      <c r="A252" s="75" t="s">
        <v>3003</v>
      </c>
      <c r="B252" s="76" t="s">
        <v>2651</v>
      </c>
      <c r="C252" s="54">
        <v>9637</v>
      </c>
      <c r="D252" s="129" t="s">
        <v>3065</v>
      </c>
      <c r="E252" s="54" t="s">
        <v>596</v>
      </c>
      <c r="F252" s="85">
        <v>45104</v>
      </c>
      <c r="G252" s="54" t="s">
        <v>130</v>
      </c>
      <c r="H252" s="78">
        <v>2.2999999999988572</v>
      </c>
      <c r="I252" s="76" t="s">
        <v>304</v>
      </c>
      <c r="J252" s="76" t="s">
        <v>132</v>
      </c>
      <c r="K252" s="77">
        <v>5.2159000000000004E-2</v>
      </c>
      <c r="L252" s="77">
        <v>5.7899999999969427E-2</v>
      </c>
      <c r="M252" s="78">
        <v>701433.5</v>
      </c>
      <c r="N252" s="86">
        <v>99.81</v>
      </c>
      <c r="O252" s="78">
        <v>700.10080356599997</v>
      </c>
      <c r="P252" s="79">
        <f t="shared" si="4"/>
        <v>2.2972551153891212E-3</v>
      </c>
      <c r="Q252" s="79">
        <f>O252/'סכום נכסי הקרן'!$C$41</f>
        <v>2.2501200364546676E-4</v>
      </c>
    </row>
    <row r="253" spans="1:17">
      <c r="A253" s="75" t="s">
        <v>3004</v>
      </c>
      <c r="B253" s="76" t="s">
        <v>2651</v>
      </c>
      <c r="C253" s="54">
        <v>9577</v>
      </c>
      <c r="D253" s="129" t="s">
        <v>3065</v>
      </c>
      <c r="E253" s="54" t="s">
        <v>596</v>
      </c>
      <c r="F253" s="85">
        <v>45063</v>
      </c>
      <c r="G253" s="54" t="s">
        <v>130</v>
      </c>
      <c r="H253" s="78">
        <v>3.3700000000010375</v>
      </c>
      <c r="I253" s="76" t="s">
        <v>304</v>
      </c>
      <c r="J253" s="76" t="s">
        <v>132</v>
      </c>
      <c r="K253" s="77">
        <v>4.4344000000000001E-2</v>
      </c>
      <c r="L253" s="77">
        <v>4.1900000000004073E-2</v>
      </c>
      <c r="M253" s="78">
        <v>1052150.25</v>
      </c>
      <c r="N253" s="86">
        <v>102.62</v>
      </c>
      <c r="O253" s="78">
        <v>1079.7165739239999</v>
      </c>
      <c r="P253" s="79">
        <f t="shared" si="4"/>
        <v>3.5428961229345226E-3</v>
      </c>
      <c r="Q253" s="79">
        <f>O253/'סכום נכסי הקרן'!$C$41</f>
        <v>3.4702029826331234E-4</v>
      </c>
    </row>
    <row r="254" spans="1:17">
      <c r="A254" s="75" t="s">
        <v>3005</v>
      </c>
      <c r="B254" s="76" t="s">
        <v>2660</v>
      </c>
      <c r="C254" s="54" t="s">
        <v>2825</v>
      </c>
      <c r="D254" s="129" t="s">
        <v>3065</v>
      </c>
      <c r="E254" s="54" t="s">
        <v>596</v>
      </c>
      <c r="F254" s="85">
        <v>42372</v>
      </c>
      <c r="G254" s="54" t="s">
        <v>130</v>
      </c>
      <c r="H254" s="78">
        <v>9.3599999999995642</v>
      </c>
      <c r="I254" s="76" t="s">
        <v>128</v>
      </c>
      <c r="J254" s="76" t="s">
        <v>132</v>
      </c>
      <c r="K254" s="77">
        <v>6.7000000000000004E-2</v>
      </c>
      <c r="L254" s="77">
        <v>3.4099999999995259E-2</v>
      </c>
      <c r="M254" s="78">
        <v>848976.61611399997</v>
      </c>
      <c r="N254" s="86">
        <v>151.47999999999999</v>
      </c>
      <c r="O254" s="78">
        <v>1286.0297777209998</v>
      </c>
      <c r="P254" s="79">
        <f t="shared" si="4"/>
        <v>4.2198758669669059E-3</v>
      </c>
      <c r="Q254" s="79">
        <f>O254/'סכום נכסי הקרן'!$C$41</f>
        <v>4.1332924567262936E-4</v>
      </c>
    </row>
    <row r="255" spans="1:17">
      <c r="A255" s="75" t="s">
        <v>3006</v>
      </c>
      <c r="B255" s="76" t="s">
        <v>2660</v>
      </c>
      <c r="C255" s="54" t="s">
        <v>2826</v>
      </c>
      <c r="D255" s="129" t="s">
        <v>3065</v>
      </c>
      <c r="E255" s="54" t="s">
        <v>617</v>
      </c>
      <c r="F255" s="85">
        <v>44871</v>
      </c>
      <c r="G255" s="129" t="s">
        <v>3065</v>
      </c>
      <c r="H255" s="78">
        <v>4.6899999999992756</v>
      </c>
      <c r="I255" s="76" t="s">
        <v>304</v>
      </c>
      <c r="J255" s="76" t="s">
        <v>132</v>
      </c>
      <c r="K255" s="77">
        <v>0.05</v>
      </c>
      <c r="L255" s="77">
        <v>6.9899999999991747E-2</v>
      </c>
      <c r="M255" s="78">
        <v>1050703.7146960001</v>
      </c>
      <c r="N255" s="86">
        <v>95.84</v>
      </c>
      <c r="O255" s="78">
        <v>1006.9944014169999</v>
      </c>
      <c r="P255" s="79">
        <f t="shared" si="4"/>
        <v>3.3042713678378566E-3</v>
      </c>
      <c r="Q255" s="79">
        <f>O255/'סכום נכסי הקרן'!$C$41</f>
        <v>3.2364743301033206E-4</v>
      </c>
    </row>
    <row r="256" spans="1:17">
      <c r="A256" s="75" t="s">
        <v>3006</v>
      </c>
      <c r="B256" s="76" t="s">
        <v>2660</v>
      </c>
      <c r="C256" s="54" t="s">
        <v>2827</v>
      </c>
      <c r="D256" s="129" t="s">
        <v>3065</v>
      </c>
      <c r="E256" s="54" t="s">
        <v>617</v>
      </c>
      <c r="F256" s="85">
        <v>44969</v>
      </c>
      <c r="G256" s="129" t="s">
        <v>3065</v>
      </c>
      <c r="H256" s="78">
        <v>4.6900000000011977</v>
      </c>
      <c r="I256" s="76" t="s">
        <v>304</v>
      </c>
      <c r="J256" s="76" t="s">
        <v>132</v>
      </c>
      <c r="K256" s="77">
        <v>0.05</v>
      </c>
      <c r="L256" s="77">
        <v>6.7100000000012511E-2</v>
      </c>
      <c r="M256" s="78">
        <v>761758.871973</v>
      </c>
      <c r="N256" s="86">
        <v>96.56</v>
      </c>
      <c r="O256" s="78">
        <v>735.55440994799994</v>
      </c>
      <c r="P256" s="79">
        <f t="shared" si="4"/>
        <v>2.4135897606361949E-3</v>
      </c>
      <c r="Q256" s="79">
        <f>O256/'סכום נכסי הקרן'!$C$41</f>
        <v>2.3640677275276928E-4</v>
      </c>
    </row>
    <row r="257" spans="1:17">
      <c r="A257" s="75" t="s">
        <v>3006</v>
      </c>
      <c r="B257" s="76" t="s">
        <v>2660</v>
      </c>
      <c r="C257" s="54" t="s">
        <v>2828</v>
      </c>
      <c r="D257" s="129" t="s">
        <v>3065</v>
      </c>
      <c r="E257" s="54" t="s">
        <v>617</v>
      </c>
      <c r="F257" s="85">
        <v>45018</v>
      </c>
      <c r="G257" s="129" t="s">
        <v>3065</v>
      </c>
      <c r="H257" s="78">
        <v>4.6900000000054654</v>
      </c>
      <c r="I257" s="76" t="s">
        <v>304</v>
      </c>
      <c r="J257" s="76" t="s">
        <v>132</v>
      </c>
      <c r="K257" s="77">
        <v>0.05</v>
      </c>
      <c r="L257" s="77">
        <v>4.1800000000027572E-2</v>
      </c>
      <c r="M257" s="78">
        <v>363275.46172700002</v>
      </c>
      <c r="N257" s="86">
        <v>107.78</v>
      </c>
      <c r="O257" s="78">
        <v>391.53827839400003</v>
      </c>
      <c r="P257" s="79">
        <f t="shared" si="4"/>
        <v>1.2847625775171277E-3</v>
      </c>
      <c r="Q257" s="79">
        <f>O257/'סכום נכסי הקרן'!$C$41</f>
        <v>1.2584018198034402E-4</v>
      </c>
    </row>
    <row r="258" spans="1:17">
      <c r="A258" s="75" t="s">
        <v>3006</v>
      </c>
      <c r="B258" s="76" t="s">
        <v>2660</v>
      </c>
      <c r="C258" s="54" t="s">
        <v>2829</v>
      </c>
      <c r="D258" s="129" t="s">
        <v>3065</v>
      </c>
      <c r="E258" s="54" t="s">
        <v>617</v>
      </c>
      <c r="F258" s="85">
        <v>45109</v>
      </c>
      <c r="G258" s="129" t="s">
        <v>3065</v>
      </c>
      <c r="H258" s="78">
        <v>4.6899999999955195</v>
      </c>
      <c r="I258" s="76" t="s">
        <v>304</v>
      </c>
      <c r="J258" s="76" t="s">
        <v>132</v>
      </c>
      <c r="K258" s="77">
        <v>0.05</v>
      </c>
      <c r="L258" s="77">
        <v>5.249999999996241E-2</v>
      </c>
      <c r="M258" s="78">
        <v>328041.86515299999</v>
      </c>
      <c r="N258" s="86">
        <v>101.37</v>
      </c>
      <c r="O258" s="78">
        <v>332.53601482099998</v>
      </c>
      <c r="P258" s="79">
        <f t="shared" si="4"/>
        <v>1.0911572407967369E-3</v>
      </c>
      <c r="Q258" s="79">
        <f>O258/'סכום נכסי הקרן'!$C$41</f>
        <v>1.0687688772535164E-4</v>
      </c>
    </row>
    <row r="259" spans="1:17">
      <c r="A259" s="75" t="s">
        <v>3006</v>
      </c>
      <c r="B259" s="76" t="s">
        <v>2660</v>
      </c>
      <c r="C259" s="54" t="s">
        <v>2830</v>
      </c>
      <c r="D259" s="129" t="s">
        <v>3065</v>
      </c>
      <c r="E259" s="54" t="s">
        <v>617</v>
      </c>
      <c r="F259" s="85">
        <v>45200</v>
      </c>
      <c r="G259" s="129" t="s">
        <v>3065</v>
      </c>
      <c r="H259" s="78">
        <v>4.6899999999971129</v>
      </c>
      <c r="I259" s="76" t="s">
        <v>304</v>
      </c>
      <c r="J259" s="76" t="s">
        <v>132</v>
      </c>
      <c r="K259" s="77">
        <v>0.05</v>
      </c>
      <c r="L259" s="77">
        <v>4.9199999999994984E-2</v>
      </c>
      <c r="M259" s="78">
        <v>391988.52757600002</v>
      </c>
      <c r="N259" s="86">
        <v>101.61</v>
      </c>
      <c r="O259" s="78">
        <v>398.29955933500003</v>
      </c>
      <c r="P259" s="79">
        <f t="shared" si="4"/>
        <v>1.3069485072420761E-3</v>
      </c>
      <c r="Q259" s="79">
        <f>O259/'סכום נכסי הקרן'!$C$41</f>
        <v>1.2801325386370017E-4</v>
      </c>
    </row>
    <row r="260" spans="1:17">
      <c r="A260" s="75" t="s">
        <v>3007</v>
      </c>
      <c r="B260" s="76" t="s">
        <v>2660</v>
      </c>
      <c r="C260" s="54" t="s">
        <v>2831</v>
      </c>
      <c r="D260" s="129" t="s">
        <v>3065</v>
      </c>
      <c r="E260" s="54" t="s">
        <v>617</v>
      </c>
      <c r="F260" s="85">
        <v>41816</v>
      </c>
      <c r="G260" s="129" t="s">
        <v>3065</v>
      </c>
      <c r="H260" s="78">
        <v>5.5400000000000871</v>
      </c>
      <c r="I260" s="76" t="s">
        <v>624</v>
      </c>
      <c r="J260" s="76" t="s">
        <v>132</v>
      </c>
      <c r="K260" s="77">
        <v>4.4999999999999998E-2</v>
      </c>
      <c r="L260" s="77">
        <v>9.0500000000006603E-2</v>
      </c>
      <c r="M260" s="78">
        <v>261179.036723</v>
      </c>
      <c r="N260" s="86">
        <v>87.22</v>
      </c>
      <c r="O260" s="78">
        <v>227.80037023699998</v>
      </c>
      <c r="P260" s="79">
        <f t="shared" si="4"/>
        <v>7.4748602365394925E-4</v>
      </c>
      <c r="Q260" s="79">
        <f>O260/'סכום נכסי הקרן'!$C$41</f>
        <v>7.3214910591620736E-5</v>
      </c>
    </row>
    <row r="261" spans="1:17">
      <c r="A261" s="75" t="s">
        <v>3007</v>
      </c>
      <c r="B261" s="76" t="s">
        <v>2660</v>
      </c>
      <c r="C261" s="54" t="s">
        <v>2832</v>
      </c>
      <c r="D261" s="129" t="s">
        <v>3065</v>
      </c>
      <c r="E261" s="54" t="s">
        <v>617</v>
      </c>
      <c r="F261" s="85">
        <v>42625</v>
      </c>
      <c r="G261" s="129" t="s">
        <v>3065</v>
      </c>
      <c r="H261" s="78">
        <v>5.5399999999887051</v>
      </c>
      <c r="I261" s="76" t="s">
        <v>624</v>
      </c>
      <c r="J261" s="76" t="s">
        <v>132</v>
      </c>
      <c r="K261" s="77">
        <v>4.4999999999999998E-2</v>
      </c>
      <c r="L261" s="77">
        <v>9.0499999999780395E-2</v>
      </c>
      <c r="M261" s="78">
        <v>72727.543804999994</v>
      </c>
      <c r="N261" s="86">
        <v>87.66</v>
      </c>
      <c r="O261" s="78">
        <v>63.752964368000001</v>
      </c>
      <c r="P261" s="79">
        <f t="shared" si="4"/>
        <v>2.0919390860519357E-4</v>
      </c>
      <c r="Q261" s="79">
        <f>O261/'סכום נכסי הקרן'!$C$41</f>
        <v>2.0490166812712964E-5</v>
      </c>
    </row>
    <row r="262" spans="1:17">
      <c r="A262" s="75" t="s">
        <v>3007</v>
      </c>
      <c r="B262" s="76" t="s">
        <v>2660</v>
      </c>
      <c r="C262" s="54" t="s">
        <v>2833</v>
      </c>
      <c r="D262" s="129" t="s">
        <v>3065</v>
      </c>
      <c r="E262" s="54" t="s">
        <v>617</v>
      </c>
      <c r="F262" s="85">
        <v>42716</v>
      </c>
      <c r="G262" s="129" t="s">
        <v>3065</v>
      </c>
      <c r="H262" s="78">
        <v>5.540000000033932</v>
      </c>
      <c r="I262" s="76" t="s">
        <v>624</v>
      </c>
      <c r="J262" s="76" t="s">
        <v>132</v>
      </c>
      <c r="K262" s="77">
        <v>4.4999999999999998E-2</v>
      </c>
      <c r="L262" s="77">
        <v>9.0500000000579325E-2</v>
      </c>
      <c r="M262" s="78">
        <v>55022.659849000003</v>
      </c>
      <c r="N262" s="86">
        <v>87.84</v>
      </c>
      <c r="O262" s="78">
        <v>48.331906783999997</v>
      </c>
      <c r="P262" s="79">
        <f t="shared" si="4"/>
        <v>1.5859247629843216E-4</v>
      </c>
      <c r="Q262" s="79">
        <f>O262/'סכום נכסי הקרן'!$C$41</f>
        <v>1.5533847597488915E-5</v>
      </c>
    </row>
    <row r="263" spans="1:17">
      <c r="A263" s="75" t="s">
        <v>3007</v>
      </c>
      <c r="B263" s="76" t="s">
        <v>2660</v>
      </c>
      <c r="C263" s="54" t="s">
        <v>2834</v>
      </c>
      <c r="D263" s="129" t="s">
        <v>3065</v>
      </c>
      <c r="E263" s="54" t="s">
        <v>617</v>
      </c>
      <c r="F263" s="85">
        <v>42803</v>
      </c>
      <c r="G263" s="129" t="s">
        <v>3065</v>
      </c>
      <c r="H263" s="78">
        <v>5.5399999999910801</v>
      </c>
      <c r="I263" s="76" t="s">
        <v>624</v>
      </c>
      <c r="J263" s="76" t="s">
        <v>132</v>
      </c>
      <c r="K263" s="77">
        <v>4.4999999999999998E-2</v>
      </c>
      <c r="L263" s="77">
        <v>9.0499999999876443E-2</v>
      </c>
      <c r="M263" s="78">
        <v>352626.500764</v>
      </c>
      <c r="N263" s="86">
        <v>88.37</v>
      </c>
      <c r="O263" s="78">
        <v>311.61604125700001</v>
      </c>
      <c r="P263" s="79">
        <f t="shared" ref="P263:P327" si="5">IFERROR(O263/$O$8,0)</f>
        <v>1.0225121027838742E-3</v>
      </c>
      <c r="Q263" s="79">
        <f>O263/'סכום נכסי הקרן'!$C$41</f>
        <v>1.0015322001368892E-4</v>
      </c>
    </row>
    <row r="264" spans="1:17">
      <c r="A264" s="75" t="s">
        <v>3007</v>
      </c>
      <c r="B264" s="76" t="s">
        <v>2660</v>
      </c>
      <c r="C264" s="54" t="s">
        <v>2835</v>
      </c>
      <c r="D264" s="129" t="s">
        <v>3065</v>
      </c>
      <c r="E264" s="54" t="s">
        <v>617</v>
      </c>
      <c r="F264" s="85">
        <v>42898</v>
      </c>
      <c r="G264" s="129" t="s">
        <v>3065</v>
      </c>
      <c r="H264" s="78">
        <v>5.5400000000308705</v>
      </c>
      <c r="I264" s="76" t="s">
        <v>624</v>
      </c>
      <c r="J264" s="76" t="s">
        <v>132</v>
      </c>
      <c r="K264" s="77">
        <v>4.4999999999999998E-2</v>
      </c>
      <c r="L264" s="77">
        <v>9.0500000000343001E-2</v>
      </c>
      <c r="M264" s="78">
        <v>66320.008543999997</v>
      </c>
      <c r="N264" s="86">
        <v>87.92</v>
      </c>
      <c r="O264" s="78">
        <v>58.30855468</v>
      </c>
      <c r="P264" s="79">
        <f t="shared" si="5"/>
        <v>1.9132905551214464E-4</v>
      </c>
      <c r="Q264" s="79">
        <f>O264/'סכום נכסי הקרן'!$C$41</f>
        <v>1.8740336607799932E-5</v>
      </c>
    </row>
    <row r="265" spans="1:17">
      <c r="A265" s="75" t="s">
        <v>3007</v>
      </c>
      <c r="B265" s="76" t="s">
        <v>2660</v>
      </c>
      <c r="C265" s="54" t="s">
        <v>2836</v>
      </c>
      <c r="D265" s="129" t="s">
        <v>3065</v>
      </c>
      <c r="E265" s="54" t="s">
        <v>617</v>
      </c>
      <c r="F265" s="85">
        <v>42989</v>
      </c>
      <c r="G265" s="129" t="s">
        <v>3065</v>
      </c>
      <c r="H265" s="78">
        <v>5.5400000000100311</v>
      </c>
      <c r="I265" s="76" t="s">
        <v>624</v>
      </c>
      <c r="J265" s="76" t="s">
        <v>132</v>
      </c>
      <c r="K265" s="77">
        <v>4.4999999999999998E-2</v>
      </c>
      <c r="L265" s="77">
        <v>9.0500000000142328E-2</v>
      </c>
      <c r="M265" s="78">
        <v>83571.559395000004</v>
      </c>
      <c r="N265" s="86">
        <v>88.28</v>
      </c>
      <c r="O265" s="78">
        <v>73.776975718999992</v>
      </c>
      <c r="P265" s="79">
        <f t="shared" si="5"/>
        <v>2.4208590249451706E-4</v>
      </c>
      <c r="Q265" s="79">
        <f>O265/'סכום נכסי הקרן'!$C$41</f>
        <v>2.3711878410763968E-5</v>
      </c>
    </row>
    <row r="266" spans="1:17">
      <c r="A266" s="75" t="s">
        <v>3007</v>
      </c>
      <c r="B266" s="76" t="s">
        <v>2660</v>
      </c>
      <c r="C266" s="54" t="s">
        <v>2837</v>
      </c>
      <c r="D266" s="129" t="s">
        <v>3065</v>
      </c>
      <c r="E266" s="54" t="s">
        <v>617</v>
      </c>
      <c r="F266" s="85">
        <v>43080</v>
      </c>
      <c r="G266" s="129" t="s">
        <v>3065</v>
      </c>
      <c r="H266" s="78">
        <v>5.540000000055505</v>
      </c>
      <c r="I266" s="76" t="s">
        <v>624</v>
      </c>
      <c r="J266" s="76" t="s">
        <v>132</v>
      </c>
      <c r="K266" s="77">
        <v>4.4999999999999998E-2</v>
      </c>
      <c r="L266" s="77">
        <v>9.0500000000418496E-2</v>
      </c>
      <c r="M266" s="78">
        <v>25893.357609999999</v>
      </c>
      <c r="N266" s="86">
        <v>87.67</v>
      </c>
      <c r="O266" s="78">
        <v>22.700707981000001</v>
      </c>
      <c r="P266" s="79">
        <f t="shared" si="5"/>
        <v>7.4488298351725401E-5</v>
      </c>
      <c r="Q266" s="79">
        <f>O266/'סכום נכסי הקרן'!$C$41</f>
        <v>7.2959947495531096E-6</v>
      </c>
    </row>
    <row r="267" spans="1:17">
      <c r="A267" s="75" t="s">
        <v>3007</v>
      </c>
      <c r="B267" s="76" t="s">
        <v>2660</v>
      </c>
      <c r="C267" s="54" t="s">
        <v>2838</v>
      </c>
      <c r="D267" s="129" t="s">
        <v>3065</v>
      </c>
      <c r="E267" s="54" t="s">
        <v>617</v>
      </c>
      <c r="F267" s="85">
        <v>43171</v>
      </c>
      <c r="G267" s="129" t="s">
        <v>3065</v>
      </c>
      <c r="H267" s="78">
        <v>5.4300000001147559</v>
      </c>
      <c r="I267" s="76" t="s">
        <v>624</v>
      </c>
      <c r="J267" s="76" t="s">
        <v>132</v>
      </c>
      <c r="K267" s="77">
        <v>4.4999999999999998E-2</v>
      </c>
      <c r="L267" s="77">
        <v>9.1500000002224871E-2</v>
      </c>
      <c r="M267" s="78">
        <v>19347.136460999998</v>
      </c>
      <c r="N267" s="86">
        <v>88.28</v>
      </c>
      <c r="O267" s="78">
        <v>17.079652927999998</v>
      </c>
      <c r="P267" s="79">
        <f t="shared" si="5"/>
        <v>5.6043815202134514E-5</v>
      </c>
      <c r="Q267" s="79">
        <f>O267/'סכום נכסי הקרן'!$C$41</f>
        <v>5.4893908238974667E-6</v>
      </c>
    </row>
    <row r="268" spans="1:17">
      <c r="A268" s="75" t="s">
        <v>3007</v>
      </c>
      <c r="B268" s="76" t="s">
        <v>2660</v>
      </c>
      <c r="C268" s="54" t="s">
        <v>2839</v>
      </c>
      <c r="D268" s="129" t="s">
        <v>3065</v>
      </c>
      <c r="E268" s="54" t="s">
        <v>617</v>
      </c>
      <c r="F268" s="85">
        <v>43341</v>
      </c>
      <c r="G268" s="129" t="s">
        <v>3065</v>
      </c>
      <c r="H268" s="78">
        <v>5.5799999999617258</v>
      </c>
      <c r="I268" s="76" t="s">
        <v>624</v>
      </c>
      <c r="J268" s="76" t="s">
        <v>132</v>
      </c>
      <c r="K268" s="77">
        <v>4.4999999999999998E-2</v>
      </c>
      <c r="L268" s="77">
        <v>8.7799999999243858E-2</v>
      </c>
      <c r="M268" s="78">
        <v>48537.280059999997</v>
      </c>
      <c r="N268" s="86">
        <v>88.28</v>
      </c>
      <c r="O268" s="78">
        <v>42.848709507999999</v>
      </c>
      <c r="P268" s="79">
        <f t="shared" si="5"/>
        <v>1.406003486979227E-4</v>
      </c>
      <c r="Q268" s="79">
        <f>O268/'סכום נכסי הקרן'!$C$41</f>
        <v>1.3771551083655799E-5</v>
      </c>
    </row>
    <row r="269" spans="1:17">
      <c r="A269" s="75" t="s">
        <v>3007</v>
      </c>
      <c r="B269" s="76" t="s">
        <v>2660</v>
      </c>
      <c r="C269" s="54" t="s">
        <v>2840</v>
      </c>
      <c r="D269" s="129" t="s">
        <v>3065</v>
      </c>
      <c r="E269" s="54" t="s">
        <v>617</v>
      </c>
      <c r="F269" s="85">
        <v>43990</v>
      </c>
      <c r="G269" s="129" t="s">
        <v>3065</v>
      </c>
      <c r="H269" s="78">
        <v>5.5400000000418022</v>
      </c>
      <c r="I269" s="76" t="s">
        <v>624</v>
      </c>
      <c r="J269" s="76" t="s">
        <v>132</v>
      </c>
      <c r="K269" s="77">
        <v>4.4999999999999998E-2</v>
      </c>
      <c r="L269" s="77">
        <v>9.0500000000723502E-2</v>
      </c>
      <c r="M269" s="78">
        <v>50060.742417000001</v>
      </c>
      <c r="N269" s="86">
        <v>86.97</v>
      </c>
      <c r="O269" s="78">
        <v>43.53782681700001</v>
      </c>
      <c r="P269" s="79">
        <f t="shared" si="5"/>
        <v>1.4286156344748443E-4</v>
      </c>
      <c r="Q269" s="79">
        <f>O269/'סכום נכסי הקרן'!$C$41</f>
        <v>1.3993032998338741E-5</v>
      </c>
    </row>
    <row r="270" spans="1:17">
      <c r="A270" s="75" t="s">
        <v>3007</v>
      </c>
      <c r="B270" s="76" t="s">
        <v>2660</v>
      </c>
      <c r="C270" s="54" t="s">
        <v>2841</v>
      </c>
      <c r="D270" s="129" t="s">
        <v>3065</v>
      </c>
      <c r="E270" s="54" t="s">
        <v>617</v>
      </c>
      <c r="F270" s="85">
        <v>41893</v>
      </c>
      <c r="G270" s="129" t="s">
        <v>3065</v>
      </c>
      <c r="H270" s="78">
        <v>5.5400000000318972</v>
      </c>
      <c r="I270" s="76" t="s">
        <v>624</v>
      </c>
      <c r="J270" s="76" t="s">
        <v>132</v>
      </c>
      <c r="K270" s="77">
        <v>4.4999999999999998E-2</v>
      </c>
      <c r="L270" s="77">
        <v>9.0500000000707584E-2</v>
      </c>
      <c r="M270" s="78">
        <v>51240.694692999998</v>
      </c>
      <c r="N270" s="86">
        <v>86.88</v>
      </c>
      <c r="O270" s="78">
        <v>44.517915576999997</v>
      </c>
      <c r="P270" s="79">
        <f t="shared" si="5"/>
        <v>1.4607754878270636E-4</v>
      </c>
      <c r="Q270" s="79">
        <f>O270/'סכום נכסי הקרן'!$C$41</f>
        <v>1.4308032973363351E-5</v>
      </c>
    </row>
    <row r="271" spans="1:17">
      <c r="A271" s="75" t="s">
        <v>3007</v>
      </c>
      <c r="B271" s="76" t="s">
        <v>2660</v>
      </c>
      <c r="C271" s="54" t="s">
        <v>2842</v>
      </c>
      <c r="D271" s="129" t="s">
        <v>3065</v>
      </c>
      <c r="E271" s="54" t="s">
        <v>617</v>
      </c>
      <c r="F271" s="85">
        <v>42151</v>
      </c>
      <c r="G271" s="129" t="s">
        <v>3065</v>
      </c>
      <c r="H271" s="78">
        <v>5.5399999999849392</v>
      </c>
      <c r="I271" s="76" t="s">
        <v>624</v>
      </c>
      <c r="J271" s="76" t="s">
        <v>132</v>
      </c>
      <c r="K271" s="77">
        <v>4.4999999999999998E-2</v>
      </c>
      <c r="L271" s="77">
        <v>9.0499999999781366E-2</v>
      </c>
      <c r="M271" s="78">
        <v>187652.15375100001</v>
      </c>
      <c r="N271" s="86">
        <v>87.75</v>
      </c>
      <c r="O271" s="78">
        <v>164.66477621199999</v>
      </c>
      <c r="P271" s="79">
        <f t="shared" si="5"/>
        <v>5.4031790500831916E-4</v>
      </c>
      <c r="Q271" s="79">
        <f>O271/'סכום נכסי הקרן'!$C$41</f>
        <v>5.2923166259159402E-5</v>
      </c>
    </row>
    <row r="272" spans="1:17">
      <c r="A272" s="75" t="s">
        <v>3007</v>
      </c>
      <c r="B272" s="76" t="s">
        <v>2660</v>
      </c>
      <c r="C272" s="54" t="s">
        <v>2843</v>
      </c>
      <c r="D272" s="129" t="s">
        <v>3065</v>
      </c>
      <c r="E272" s="54" t="s">
        <v>617</v>
      </c>
      <c r="F272" s="85">
        <v>42166</v>
      </c>
      <c r="G272" s="129" t="s">
        <v>3065</v>
      </c>
      <c r="H272" s="78">
        <v>5.5399999999907052</v>
      </c>
      <c r="I272" s="76" t="s">
        <v>624</v>
      </c>
      <c r="J272" s="76" t="s">
        <v>132</v>
      </c>
      <c r="K272" s="77">
        <v>4.4999999999999998E-2</v>
      </c>
      <c r="L272" s="77">
        <v>9.0499999999819267E-2</v>
      </c>
      <c r="M272" s="78">
        <v>176560.05053099999</v>
      </c>
      <c r="N272" s="86">
        <v>87.75</v>
      </c>
      <c r="O272" s="78">
        <v>154.93145503599999</v>
      </c>
      <c r="P272" s="79">
        <f t="shared" si="5"/>
        <v>5.0837975874795226E-4</v>
      </c>
      <c r="Q272" s="79">
        <f>O272/'סכום נכסי הקרן'!$C$41</f>
        <v>4.9794882319502207E-5</v>
      </c>
    </row>
    <row r="273" spans="1:17">
      <c r="A273" s="75" t="s">
        <v>3007</v>
      </c>
      <c r="B273" s="76" t="s">
        <v>2660</v>
      </c>
      <c r="C273" s="54" t="s">
        <v>2844</v>
      </c>
      <c r="D273" s="129" t="s">
        <v>3065</v>
      </c>
      <c r="E273" s="54" t="s">
        <v>617</v>
      </c>
      <c r="F273" s="85">
        <v>42257</v>
      </c>
      <c r="G273" s="129" t="s">
        <v>3065</v>
      </c>
      <c r="H273" s="78">
        <v>5.5399999999902141</v>
      </c>
      <c r="I273" s="76" t="s">
        <v>624</v>
      </c>
      <c r="J273" s="76" t="s">
        <v>132</v>
      </c>
      <c r="K273" s="77">
        <v>4.4999999999999998E-2</v>
      </c>
      <c r="L273" s="77">
        <v>9.0499999999755346E-2</v>
      </c>
      <c r="M273" s="78">
        <v>93824.798934000006</v>
      </c>
      <c r="N273" s="86">
        <v>87.13</v>
      </c>
      <c r="O273" s="78">
        <v>81.749547019999994</v>
      </c>
      <c r="P273" s="79">
        <f t="shared" si="5"/>
        <v>2.6824646410327142E-4</v>
      </c>
      <c r="Q273" s="79">
        <f>O273/'סכום נכסי הקרן'!$C$41</f>
        <v>2.6274258333065026E-5</v>
      </c>
    </row>
    <row r="274" spans="1:17">
      <c r="A274" s="75" t="s">
        <v>3007</v>
      </c>
      <c r="B274" s="76" t="s">
        <v>2660</v>
      </c>
      <c r="C274" s="54" t="s">
        <v>2845</v>
      </c>
      <c r="D274" s="129" t="s">
        <v>3065</v>
      </c>
      <c r="E274" s="54" t="s">
        <v>617</v>
      </c>
      <c r="F274" s="85">
        <v>42348</v>
      </c>
      <c r="G274" s="129" t="s">
        <v>3065</v>
      </c>
      <c r="H274" s="78">
        <v>5.5399999999952216</v>
      </c>
      <c r="I274" s="76" t="s">
        <v>624</v>
      </c>
      <c r="J274" s="76" t="s">
        <v>132</v>
      </c>
      <c r="K274" s="77">
        <v>4.4999999999999998E-2</v>
      </c>
      <c r="L274" s="77">
        <v>9.0499999999922698E-2</v>
      </c>
      <c r="M274" s="78">
        <v>162475.23218200001</v>
      </c>
      <c r="N274" s="86">
        <v>87.57</v>
      </c>
      <c r="O274" s="78">
        <v>142.27956474199999</v>
      </c>
      <c r="P274" s="79">
        <f t="shared" si="5"/>
        <v>4.6686485182427599E-4</v>
      </c>
      <c r="Q274" s="79">
        <f>O274/'סכום נכסי הקרן'!$C$41</f>
        <v>4.5728571910408103E-5</v>
      </c>
    </row>
    <row r="275" spans="1:17">
      <c r="A275" s="75" t="s">
        <v>3007</v>
      </c>
      <c r="B275" s="76" t="s">
        <v>2660</v>
      </c>
      <c r="C275" s="54" t="s">
        <v>2846</v>
      </c>
      <c r="D275" s="129" t="s">
        <v>3065</v>
      </c>
      <c r="E275" s="54" t="s">
        <v>617</v>
      </c>
      <c r="F275" s="85">
        <v>42439</v>
      </c>
      <c r="G275" s="129" t="s">
        <v>3065</v>
      </c>
      <c r="H275" s="78">
        <v>5.5400000000096075</v>
      </c>
      <c r="I275" s="76" t="s">
        <v>624</v>
      </c>
      <c r="J275" s="76" t="s">
        <v>132</v>
      </c>
      <c r="K275" s="77">
        <v>4.4999999999999998E-2</v>
      </c>
      <c r="L275" s="77">
        <v>9.0500000000164019E-2</v>
      </c>
      <c r="M275" s="78">
        <v>192969.45064200004</v>
      </c>
      <c r="N275" s="86">
        <v>88.46</v>
      </c>
      <c r="O275" s="78">
        <v>170.70078038400001</v>
      </c>
      <c r="P275" s="79">
        <f t="shared" si="5"/>
        <v>5.6012396920651554E-4</v>
      </c>
      <c r="Q275" s="79">
        <f>O275/'סכום נכסי הקרן'!$C$41</f>
        <v>5.4863134597770348E-5</v>
      </c>
    </row>
    <row r="276" spans="1:17">
      <c r="A276" s="75" t="s">
        <v>3007</v>
      </c>
      <c r="B276" s="76" t="s">
        <v>2660</v>
      </c>
      <c r="C276" s="54" t="s">
        <v>2847</v>
      </c>
      <c r="D276" s="129" t="s">
        <v>3065</v>
      </c>
      <c r="E276" s="54" t="s">
        <v>617</v>
      </c>
      <c r="F276" s="85">
        <v>42549</v>
      </c>
      <c r="G276" s="129" t="s">
        <v>3065</v>
      </c>
      <c r="H276" s="78">
        <v>5.5699999999966829</v>
      </c>
      <c r="I276" s="76" t="s">
        <v>624</v>
      </c>
      <c r="J276" s="76" t="s">
        <v>132</v>
      </c>
      <c r="K276" s="77">
        <v>4.4999999999999998E-2</v>
      </c>
      <c r="L276" s="77">
        <v>8.9199999999966834E-2</v>
      </c>
      <c r="M276" s="78">
        <v>135732.45922600001</v>
      </c>
      <c r="N276" s="86">
        <v>88.86</v>
      </c>
      <c r="O276" s="78">
        <v>120.61186952</v>
      </c>
      <c r="P276" s="79">
        <f t="shared" si="5"/>
        <v>3.9576619941037486E-4</v>
      </c>
      <c r="Q276" s="79">
        <f>O276/'סכום נכסי הקרן'!$C$41</f>
        <v>3.8764586879326932E-5</v>
      </c>
    </row>
    <row r="277" spans="1:17">
      <c r="A277" s="75" t="s">
        <v>3007</v>
      </c>
      <c r="B277" s="76" t="s">
        <v>2660</v>
      </c>
      <c r="C277" s="54" t="s">
        <v>2848</v>
      </c>
      <c r="D277" s="129" t="s">
        <v>3065</v>
      </c>
      <c r="E277" s="54" t="s">
        <v>617</v>
      </c>
      <c r="F277" s="85">
        <v>42604</v>
      </c>
      <c r="G277" s="129" t="s">
        <v>3065</v>
      </c>
      <c r="H277" s="78">
        <v>5.5399999999816183</v>
      </c>
      <c r="I277" s="76" t="s">
        <v>624</v>
      </c>
      <c r="J277" s="76" t="s">
        <v>132</v>
      </c>
      <c r="K277" s="77">
        <v>4.4999999999999998E-2</v>
      </c>
      <c r="L277" s="77">
        <v>9.0499999999713976E-2</v>
      </c>
      <c r="M277" s="78">
        <v>177493.81578099998</v>
      </c>
      <c r="N277" s="86">
        <v>87.66</v>
      </c>
      <c r="O277" s="78">
        <v>155.59107790900001</v>
      </c>
      <c r="P277" s="79">
        <f t="shared" si="5"/>
        <v>5.1054419280017528E-4</v>
      </c>
      <c r="Q277" s="79">
        <f>O277/'סכום נכסי הקרן'!$C$41</f>
        <v>5.0006884739079662E-5</v>
      </c>
    </row>
    <row r="278" spans="1:17">
      <c r="A278" s="75" t="s">
        <v>2976</v>
      </c>
      <c r="B278" s="76" t="s">
        <v>2660</v>
      </c>
      <c r="C278" s="54" t="s">
        <v>2734</v>
      </c>
      <c r="D278" s="129" t="s">
        <v>3065</v>
      </c>
      <c r="E278" s="54" t="s">
        <v>617</v>
      </c>
      <c r="F278" s="85">
        <v>44748</v>
      </c>
      <c r="G278" s="129" t="s">
        <v>3065</v>
      </c>
      <c r="H278" s="78">
        <v>1.4199999999999444</v>
      </c>
      <c r="I278" s="76" t="s">
        <v>304</v>
      </c>
      <c r="J278" s="76" t="s">
        <v>132</v>
      </c>
      <c r="K278" s="77">
        <v>7.5660000000000005E-2</v>
      </c>
      <c r="L278" s="77">
        <v>7.8399999999999997E-2</v>
      </c>
      <c r="M278" s="78">
        <v>8855976.7109600008</v>
      </c>
      <c r="N278" s="86">
        <v>101.68</v>
      </c>
      <c r="O278" s="78">
        <v>9004.7571259249999</v>
      </c>
      <c r="P278" s="79">
        <f>IFERROR(O278/$O$8,0)</f>
        <v>2.9547494110850156E-2</v>
      </c>
      <c r="Q278" s="79">
        <f>O278/'סכום נכסי הקרן'!$C$41</f>
        <v>2.8941238646273985E-3</v>
      </c>
    </row>
    <row r="279" spans="1:17">
      <c r="A279" s="130" t="s">
        <v>3065</v>
      </c>
      <c r="B279" s="129" t="s">
        <v>3065</v>
      </c>
      <c r="C279" s="129" t="s">
        <v>3065</v>
      </c>
      <c r="D279" s="129" t="s">
        <v>3065</v>
      </c>
      <c r="E279" s="129" t="s">
        <v>3065</v>
      </c>
      <c r="F279" s="129" t="s">
        <v>3065</v>
      </c>
      <c r="G279" s="129" t="s">
        <v>3065</v>
      </c>
      <c r="H279" s="129" t="s">
        <v>3065</v>
      </c>
      <c r="I279" s="129" t="s">
        <v>3065</v>
      </c>
      <c r="J279" s="129" t="s">
        <v>3065</v>
      </c>
      <c r="K279" s="129" t="s">
        <v>3065</v>
      </c>
      <c r="L279" s="129" t="s">
        <v>3065</v>
      </c>
      <c r="M279" s="129" t="s">
        <v>3065</v>
      </c>
      <c r="N279" s="129" t="s">
        <v>3065</v>
      </c>
      <c r="O279" s="129" t="s">
        <v>3065</v>
      </c>
      <c r="P279" s="129" t="s">
        <v>3065</v>
      </c>
      <c r="Q279" s="129" t="s">
        <v>3065</v>
      </c>
    </row>
    <row r="280" spans="1:17">
      <c r="A280" s="74" t="s">
        <v>36</v>
      </c>
      <c r="B280" s="128" t="s">
        <v>3065</v>
      </c>
      <c r="C280" s="128" t="s">
        <v>3065</v>
      </c>
      <c r="D280" s="128" t="s">
        <v>3065</v>
      </c>
      <c r="E280" s="128" t="s">
        <v>3065</v>
      </c>
      <c r="F280" s="128" t="s">
        <v>3065</v>
      </c>
      <c r="G280" s="128" t="s">
        <v>3065</v>
      </c>
      <c r="H280" s="128" t="s">
        <v>3065</v>
      </c>
      <c r="I280" s="128" t="s">
        <v>3065</v>
      </c>
      <c r="J280" s="128" t="s">
        <v>3065</v>
      </c>
      <c r="K280" s="128" t="s">
        <v>3065</v>
      </c>
      <c r="L280" s="128" t="s">
        <v>3065</v>
      </c>
      <c r="M280" s="128" t="s">
        <v>3065</v>
      </c>
      <c r="N280" s="128" t="s">
        <v>3065</v>
      </c>
      <c r="O280" s="72">
        <v>4988.3408412769995</v>
      </c>
      <c r="P280" s="73">
        <f t="shared" si="5"/>
        <v>1.6368345039112282E-2</v>
      </c>
      <c r="Q280" s="73">
        <f>O280/'סכום נכסי הקרן'!$C$41</f>
        <v>1.6032499346452136E-3</v>
      </c>
    </row>
    <row r="281" spans="1:17">
      <c r="A281" s="75" t="s">
        <v>3008</v>
      </c>
      <c r="B281" s="76" t="s">
        <v>2651</v>
      </c>
      <c r="C281" s="54">
        <v>9915</v>
      </c>
      <c r="D281" s="129" t="s">
        <v>3065</v>
      </c>
      <c r="E281" s="54" t="s">
        <v>617</v>
      </c>
      <c r="F281" s="85">
        <v>45291</v>
      </c>
      <c r="G281" s="129" t="s">
        <v>3065</v>
      </c>
      <c r="H281" s="78">
        <v>3</v>
      </c>
      <c r="I281" s="76" t="s">
        <v>535</v>
      </c>
      <c r="J281" s="76" t="s">
        <v>132</v>
      </c>
      <c r="K281" s="77">
        <v>6.5000000000000002E-2</v>
      </c>
      <c r="L281" s="77">
        <v>6.5000000000000002E-2</v>
      </c>
      <c r="M281" s="78">
        <v>4631284.4629159998</v>
      </c>
      <c r="N281" s="86">
        <v>107.70966199999999</v>
      </c>
      <c r="O281" s="78">
        <v>4988.3408412769995</v>
      </c>
      <c r="P281" s="79">
        <f t="shared" si="5"/>
        <v>1.6368345039112282E-2</v>
      </c>
      <c r="Q281" s="79">
        <f>O281/'סכום נכסי הקרן'!$C$41</f>
        <v>1.6032499346452136E-3</v>
      </c>
    </row>
    <row r="282" spans="1:17">
      <c r="A282" s="130" t="s">
        <v>3065</v>
      </c>
      <c r="B282" s="129" t="s">
        <v>3065</v>
      </c>
      <c r="C282" s="129" t="s">
        <v>3065</v>
      </c>
      <c r="D282" s="129" t="s">
        <v>3065</v>
      </c>
      <c r="E282" s="129" t="s">
        <v>3065</v>
      </c>
      <c r="F282" s="129" t="s">
        <v>3065</v>
      </c>
      <c r="G282" s="129" t="s">
        <v>3065</v>
      </c>
      <c r="H282" s="129" t="s">
        <v>3065</v>
      </c>
      <c r="I282" s="129" t="s">
        <v>3065</v>
      </c>
      <c r="J282" s="129" t="s">
        <v>3065</v>
      </c>
      <c r="K282" s="129" t="s">
        <v>3065</v>
      </c>
      <c r="L282" s="129" t="s">
        <v>3065</v>
      </c>
      <c r="M282" s="129" t="s">
        <v>3065</v>
      </c>
      <c r="N282" s="129" t="s">
        <v>3065</v>
      </c>
      <c r="O282" s="129" t="s">
        <v>3065</v>
      </c>
      <c r="P282" s="129" t="s">
        <v>3065</v>
      </c>
      <c r="Q282" s="129" t="s">
        <v>3065</v>
      </c>
    </row>
    <row r="283" spans="1:17">
      <c r="A283" s="69" t="s">
        <v>39</v>
      </c>
      <c r="B283" s="128" t="s">
        <v>3065</v>
      </c>
      <c r="C283" s="128" t="s">
        <v>3065</v>
      </c>
      <c r="D283" s="128" t="s">
        <v>3065</v>
      </c>
      <c r="E283" s="128" t="s">
        <v>3065</v>
      </c>
      <c r="F283" s="128" t="s">
        <v>3065</v>
      </c>
      <c r="G283" s="128" t="s">
        <v>3065</v>
      </c>
      <c r="H283" s="72">
        <v>1.9301450187134797</v>
      </c>
      <c r="I283" s="128" t="s">
        <v>3065</v>
      </c>
      <c r="J283" s="128" t="s">
        <v>3065</v>
      </c>
      <c r="K283" s="128" t="s">
        <v>3065</v>
      </c>
      <c r="L283" s="71">
        <v>0.17038933399602005</v>
      </c>
      <c r="M283" s="128" t="s">
        <v>3065</v>
      </c>
      <c r="N283" s="128" t="s">
        <v>3065</v>
      </c>
      <c r="O283" s="72">
        <v>102992.32273852601</v>
      </c>
      <c r="P283" s="73">
        <f t="shared" si="5"/>
        <v>0.33795081944164834</v>
      </c>
      <c r="Q283" s="73">
        <f>O283/'סכום נכסי הקרן'!$C$41</f>
        <v>3.31016744752409E-2</v>
      </c>
    </row>
    <row r="284" spans="1:17">
      <c r="A284" s="74" t="s">
        <v>37</v>
      </c>
      <c r="B284" s="128" t="s">
        <v>3065</v>
      </c>
      <c r="C284" s="128" t="s">
        <v>3065</v>
      </c>
      <c r="D284" s="128" t="s">
        <v>3065</v>
      </c>
      <c r="E284" s="128" t="s">
        <v>3065</v>
      </c>
      <c r="F284" s="128" t="s">
        <v>3065</v>
      </c>
      <c r="G284" s="128" t="s">
        <v>3065</v>
      </c>
      <c r="H284" s="72">
        <v>1.9301450187134792</v>
      </c>
      <c r="I284" s="128" t="s">
        <v>3065</v>
      </c>
      <c r="J284" s="128" t="s">
        <v>3065</v>
      </c>
      <c r="K284" s="128" t="s">
        <v>3065</v>
      </c>
      <c r="L284" s="71">
        <v>0.17038933399602008</v>
      </c>
      <c r="M284" s="128" t="s">
        <v>3065</v>
      </c>
      <c r="N284" s="128" t="s">
        <v>3065</v>
      </c>
      <c r="O284" s="72">
        <v>102992.32273852601</v>
      </c>
      <c r="P284" s="73">
        <f t="shared" si="5"/>
        <v>0.33795081944164834</v>
      </c>
      <c r="Q284" s="73">
        <f>O284/'סכום נכסי הקרן'!$C$41</f>
        <v>3.31016744752409E-2</v>
      </c>
    </row>
    <row r="285" spans="1:17">
      <c r="A285" s="75" t="s">
        <v>3009</v>
      </c>
      <c r="B285" s="76" t="s">
        <v>2660</v>
      </c>
      <c r="C285" s="54">
        <v>9645</v>
      </c>
      <c r="D285" s="129" t="s">
        <v>3065</v>
      </c>
      <c r="E285" s="54" t="s">
        <v>2689</v>
      </c>
      <c r="F285" s="85">
        <v>45114</v>
      </c>
      <c r="G285" s="54" t="s">
        <v>2650</v>
      </c>
      <c r="H285" s="78">
        <v>0.59999999999819431</v>
      </c>
      <c r="I285" s="76" t="s">
        <v>1462</v>
      </c>
      <c r="J285" s="76" t="s">
        <v>2606</v>
      </c>
      <c r="K285" s="77">
        <v>7.7199999999999991E-2</v>
      </c>
      <c r="L285" s="77">
        <v>8.1499999999893921E-2</v>
      </c>
      <c r="M285" s="78">
        <v>614688.31880899996</v>
      </c>
      <c r="N285" s="86">
        <v>101.26</v>
      </c>
      <c r="O285" s="78">
        <v>221.52403438900001</v>
      </c>
      <c r="P285" s="79">
        <f t="shared" si="5"/>
        <v>7.2689135420166823E-4</v>
      </c>
      <c r="Q285" s="79">
        <f>O285/'סכום נכסי הקרן'!$C$41</f>
        <v>7.1197699787809381E-5</v>
      </c>
    </row>
    <row r="286" spans="1:17">
      <c r="A286" s="75" t="s">
        <v>3009</v>
      </c>
      <c r="B286" s="76" t="s">
        <v>2660</v>
      </c>
      <c r="C286" s="54">
        <v>9722</v>
      </c>
      <c r="D286" s="129" t="s">
        <v>3065</v>
      </c>
      <c r="E286" s="54" t="s">
        <v>2689</v>
      </c>
      <c r="F286" s="85">
        <v>45169</v>
      </c>
      <c r="G286" s="54" t="s">
        <v>2650</v>
      </c>
      <c r="H286" s="78">
        <v>0.59999999999786635</v>
      </c>
      <c r="I286" s="76" t="s">
        <v>1462</v>
      </c>
      <c r="J286" s="76" t="s">
        <v>2606</v>
      </c>
      <c r="K286" s="77">
        <v>7.7199999999999991E-2</v>
      </c>
      <c r="L286" s="77">
        <v>8.1300000000334993E-2</v>
      </c>
      <c r="M286" s="78">
        <v>260081.954608</v>
      </c>
      <c r="N286" s="86">
        <v>101.27</v>
      </c>
      <c r="O286" s="78">
        <v>93.738715822000003</v>
      </c>
      <c r="P286" s="79">
        <f t="shared" si="5"/>
        <v>3.0758676941269349E-4</v>
      </c>
      <c r="Q286" s="79">
        <f>O286/'סכום נכסי הקרן'!$C$41</f>
        <v>3.0127570428181661E-5</v>
      </c>
    </row>
    <row r="287" spans="1:17">
      <c r="A287" s="75" t="s">
        <v>3009</v>
      </c>
      <c r="B287" s="76" t="s">
        <v>2660</v>
      </c>
      <c r="C287" s="54">
        <v>9788</v>
      </c>
      <c r="D287" s="129" t="s">
        <v>3065</v>
      </c>
      <c r="E287" s="54" t="s">
        <v>2689</v>
      </c>
      <c r="F287" s="85">
        <v>45198</v>
      </c>
      <c r="G287" s="54" t="s">
        <v>2650</v>
      </c>
      <c r="H287" s="78">
        <v>0.61000000000215027</v>
      </c>
      <c r="I287" s="76" t="s">
        <v>1462</v>
      </c>
      <c r="J287" s="76" t="s">
        <v>2606</v>
      </c>
      <c r="K287" s="77">
        <v>7.7499999999999999E-2</v>
      </c>
      <c r="L287" s="77">
        <v>8.0699999999874039E-2</v>
      </c>
      <c r="M287" s="78">
        <v>180659.07831800001</v>
      </c>
      <c r="N287" s="86">
        <v>101.26</v>
      </c>
      <c r="O287" s="78">
        <v>65.106702926000011</v>
      </c>
      <c r="P287" s="79">
        <f t="shared" si="5"/>
        <v>2.1363595868058936E-4</v>
      </c>
      <c r="Q287" s="79">
        <f>O287/'סכום נכסי הקרן'!$C$41</f>
        <v>2.092525762220236E-5</v>
      </c>
    </row>
    <row r="288" spans="1:17">
      <c r="A288" s="75" t="s">
        <v>3009</v>
      </c>
      <c r="B288" s="76" t="s">
        <v>2660</v>
      </c>
      <c r="C288" s="54">
        <v>9813</v>
      </c>
      <c r="D288" s="129" t="s">
        <v>3065</v>
      </c>
      <c r="E288" s="54" t="s">
        <v>2689</v>
      </c>
      <c r="F288" s="85">
        <v>45229</v>
      </c>
      <c r="G288" s="54" t="s">
        <v>2650</v>
      </c>
      <c r="H288" s="78">
        <v>0.6</v>
      </c>
      <c r="I288" s="76" t="s">
        <v>1462</v>
      </c>
      <c r="J288" s="76" t="s">
        <v>2606</v>
      </c>
      <c r="K288" s="77">
        <v>7.7199999999999991E-2</v>
      </c>
      <c r="L288" s="77">
        <v>8.1499999999617462E-2</v>
      </c>
      <c r="M288" s="78">
        <v>108786.968141</v>
      </c>
      <c r="N288" s="86">
        <v>101.28</v>
      </c>
      <c r="O288" s="78">
        <v>39.212863110000001</v>
      </c>
      <c r="P288" s="79">
        <f t="shared" si="5"/>
        <v>1.2866997139506731E-4</v>
      </c>
      <c r="Q288" s="79">
        <f>O288/'סכום נכסי הקרן'!$C$41</f>
        <v>1.2602992100729267E-5</v>
      </c>
    </row>
    <row r="289" spans="1:17">
      <c r="A289" s="75" t="s">
        <v>3009</v>
      </c>
      <c r="B289" s="76" t="s">
        <v>2660</v>
      </c>
      <c r="C289" s="54">
        <v>9848</v>
      </c>
      <c r="D289" s="129" t="s">
        <v>3065</v>
      </c>
      <c r="E289" s="54" t="s">
        <v>2689</v>
      </c>
      <c r="F289" s="85">
        <v>45267</v>
      </c>
      <c r="G289" s="54" t="s">
        <v>2650</v>
      </c>
      <c r="H289" s="78">
        <v>0.60000000002300724</v>
      </c>
      <c r="I289" s="76" t="s">
        <v>1462</v>
      </c>
      <c r="J289" s="76" t="s">
        <v>2606</v>
      </c>
      <c r="K289" s="77">
        <v>7.6700000000000004E-2</v>
      </c>
      <c r="L289" s="77">
        <v>8.280000000041414E-2</v>
      </c>
      <c r="M289" s="78">
        <v>24330.247416999995</v>
      </c>
      <c r="N289" s="86">
        <v>100.39</v>
      </c>
      <c r="O289" s="78">
        <v>8.6929056130000006</v>
      </c>
      <c r="P289" s="79">
        <f t="shared" si="5"/>
        <v>2.8524209350056056E-5</v>
      </c>
      <c r="Q289" s="79">
        <f>O289/'סכום נכסי הקרן'!$C$41</f>
        <v>2.793894964152341E-6</v>
      </c>
    </row>
    <row r="290" spans="1:17">
      <c r="A290" s="75" t="s">
        <v>3010</v>
      </c>
      <c r="B290" s="76" t="s">
        <v>2660</v>
      </c>
      <c r="C290" s="54">
        <v>8763</v>
      </c>
      <c r="D290" s="129" t="s">
        <v>3065</v>
      </c>
      <c r="E290" s="54" t="s">
        <v>2689</v>
      </c>
      <c r="F290" s="85">
        <v>44529</v>
      </c>
      <c r="G290" s="54" t="s">
        <v>2650</v>
      </c>
      <c r="H290" s="78">
        <v>0.60000000000009324</v>
      </c>
      <c r="I290" s="76" t="s">
        <v>1462</v>
      </c>
      <c r="J290" s="76" t="s">
        <v>2606</v>
      </c>
      <c r="K290" s="77">
        <v>7.7199999999999991E-2</v>
      </c>
      <c r="L290" s="77">
        <v>7.9900000000017402E-2</v>
      </c>
      <c r="M290" s="78">
        <v>5942757.8137400011</v>
      </c>
      <c r="N290" s="86">
        <v>101.35</v>
      </c>
      <c r="O290" s="78">
        <v>2143.5802831729998</v>
      </c>
      <c r="P290" s="79">
        <f t="shared" si="5"/>
        <v>7.033773916104648E-3</v>
      </c>
      <c r="Q290" s="79">
        <f>O290/'סכום נכסי הקרן'!$C$41</f>
        <v>6.8894549475574673E-4</v>
      </c>
    </row>
    <row r="291" spans="1:17">
      <c r="A291" s="75" t="s">
        <v>3010</v>
      </c>
      <c r="B291" s="76" t="s">
        <v>2660</v>
      </c>
      <c r="C291" s="54">
        <v>9327</v>
      </c>
      <c r="D291" s="129" t="s">
        <v>3065</v>
      </c>
      <c r="E291" s="54" t="s">
        <v>2689</v>
      </c>
      <c r="F291" s="85">
        <v>44880</v>
      </c>
      <c r="G291" s="54" t="s">
        <v>2650</v>
      </c>
      <c r="H291" s="78">
        <v>0.6</v>
      </c>
      <c r="I291" s="76" t="s">
        <v>1462</v>
      </c>
      <c r="J291" s="76" t="s">
        <v>137</v>
      </c>
      <c r="K291" s="77">
        <v>7.1160000000000001E-2</v>
      </c>
      <c r="L291" s="77">
        <v>6.9600000000500581E-2</v>
      </c>
      <c r="M291" s="78">
        <v>162900.79424700001</v>
      </c>
      <c r="N291" s="86">
        <v>101.43</v>
      </c>
      <c r="O291" s="78">
        <v>59.929023000000001</v>
      </c>
      <c r="P291" s="79">
        <f t="shared" si="5"/>
        <v>1.9664633142224875E-4</v>
      </c>
      <c r="Q291" s="79">
        <f>O291/'סכום נכסי הקרן'!$C$41</f>
        <v>1.9261154212450532E-5</v>
      </c>
    </row>
    <row r="292" spans="1:17">
      <c r="A292" s="75" t="s">
        <v>3010</v>
      </c>
      <c r="B292" s="76" t="s">
        <v>2660</v>
      </c>
      <c r="C292" s="54">
        <v>9474</v>
      </c>
      <c r="D292" s="129" t="s">
        <v>3065</v>
      </c>
      <c r="E292" s="54" t="s">
        <v>2689</v>
      </c>
      <c r="F292" s="85">
        <v>44977</v>
      </c>
      <c r="G292" s="54" t="s">
        <v>2650</v>
      </c>
      <c r="H292" s="78">
        <v>0.60000000002586207</v>
      </c>
      <c r="I292" s="76" t="s">
        <v>1462</v>
      </c>
      <c r="J292" s="76" t="s">
        <v>137</v>
      </c>
      <c r="K292" s="77">
        <v>7.1160000000000001E-2</v>
      </c>
      <c r="L292" s="77">
        <v>6.9600000000413803E-2</v>
      </c>
      <c r="M292" s="78">
        <v>63062.882686999998</v>
      </c>
      <c r="N292" s="86">
        <v>101.43</v>
      </c>
      <c r="O292" s="78">
        <v>23.199990649</v>
      </c>
      <c r="P292" s="79">
        <f t="shared" si="5"/>
        <v>7.612660480309058E-5</v>
      </c>
      <c r="Q292" s="79">
        <f>O292/'סכום נכסי הקרן'!$C$41</f>
        <v>7.4564639176213384E-6</v>
      </c>
    </row>
    <row r="293" spans="1:17">
      <c r="A293" s="75" t="s">
        <v>3010</v>
      </c>
      <c r="B293" s="76" t="s">
        <v>2660</v>
      </c>
      <c r="C293" s="54">
        <v>9571</v>
      </c>
      <c r="D293" s="129" t="s">
        <v>3065</v>
      </c>
      <c r="E293" s="54" t="s">
        <v>2689</v>
      </c>
      <c r="F293" s="85">
        <v>45069</v>
      </c>
      <c r="G293" s="54" t="s">
        <v>2650</v>
      </c>
      <c r="H293" s="78">
        <v>0.59999999999474618</v>
      </c>
      <c r="I293" s="76" t="s">
        <v>1462</v>
      </c>
      <c r="J293" s="76" t="s">
        <v>137</v>
      </c>
      <c r="K293" s="77">
        <v>7.1160000000000001E-2</v>
      </c>
      <c r="L293" s="77">
        <v>6.9600000000178644E-2</v>
      </c>
      <c r="M293" s="78">
        <v>103473.46595799999</v>
      </c>
      <c r="N293" s="86">
        <v>101.43</v>
      </c>
      <c r="O293" s="78">
        <v>38.066503867000002</v>
      </c>
      <c r="P293" s="79">
        <f t="shared" si="5"/>
        <v>1.2490839931624442E-4</v>
      </c>
      <c r="Q293" s="79">
        <f>O293/'סכום נכסי הקרן'!$C$41</f>
        <v>1.2234552886188909E-5</v>
      </c>
    </row>
    <row r="294" spans="1:17">
      <c r="A294" s="75" t="s">
        <v>3010</v>
      </c>
      <c r="B294" s="76" t="s">
        <v>2660</v>
      </c>
      <c r="C294" s="54">
        <v>9849</v>
      </c>
      <c r="D294" s="129" t="s">
        <v>3065</v>
      </c>
      <c r="E294" s="54" t="s">
        <v>2689</v>
      </c>
      <c r="F294" s="85">
        <v>45267</v>
      </c>
      <c r="G294" s="54" t="s">
        <v>2650</v>
      </c>
      <c r="H294" s="78">
        <v>0.60000000001185494</v>
      </c>
      <c r="I294" s="76" t="s">
        <v>1462</v>
      </c>
      <c r="J294" s="76" t="s">
        <v>137</v>
      </c>
      <c r="K294" s="77">
        <v>7.0110000000000006E-2</v>
      </c>
      <c r="L294" s="77">
        <v>7.0300000000687576E-2</v>
      </c>
      <c r="M294" s="78">
        <v>92426.974321999995</v>
      </c>
      <c r="N294" s="86">
        <v>100.65</v>
      </c>
      <c r="O294" s="78">
        <v>33.741163155999999</v>
      </c>
      <c r="P294" s="79">
        <f t="shared" si="5"/>
        <v>1.107155701928754E-4</v>
      </c>
      <c r="Q294" s="79">
        <f>O294/'סכום נכסי הקרן'!$C$41</f>
        <v>1.084439081970634E-5</v>
      </c>
    </row>
    <row r="295" spans="1:17">
      <c r="A295" s="75" t="s">
        <v>3011</v>
      </c>
      <c r="B295" s="76" t="s">
        <v>2660</v>
      </c>
      <c r="C295" s="54">
        <v>9382</v>
      </c>
      <c r="D295" s="129" t="s">
        <v>3065</v>
      </c>
      <c r="E295" s="54" t="s">
        <v>2689</v>
      </c>
      <c r="F295" s="85">
        <v>44341</v>
      </c>
      <c r="G295" s="54" t="s">
        <v>2650</v>
      </c>
      <c r="H295" s="78">
        <v>0.23000000000013074</v>
      </c>
      <c r="I295" s="76" t="s">
        <v>1462</v>
      </c>
      <c r="J295" s="76" t="s">
        <v>131</v>
      </c>
      <c r="K295" s="77">
        <v>7.9724000000000003E-2</v>
      </c>
      <c r="L295" s="77">
        <v>8.860000000001253E-2</v>
      </c>
      <c r="M295" s="78">
        <v>610776.35967699997</v>
      </c>
      <c r="N295" s="86">
        <v>100.14</v>
      </c>
      <c r="O295" s="78">
        <v>2218.387182377</v>
      </c>
      <c r="P295" s="79">
        <f t="shared" si="5"/>
        <v>7.2792393276388994E-3</v>
      </c>
      <c r="Q295" s="79">
        <f>O295/'סכום נכסי הקרן'!$C$41</f>
        <v>7.1298838999406049E-4</v>
      </c>
    </row>
    <row r="296" spans="1:17">
      <c r="A296" s="75" t="s">
        <v>3011</v>
      </c>
      <c r="B296" s="76" t="s">
        <v>2660</v>
      </c>
      <c r="C296" s="54">
        <v>9410</v>
      </c>
      <c r="D296" s="129" t="s">
        <v>3065</v>
      </c>
      <c r="E296" s="54" t="s">
        <v>2689</v>
      </c>
      <c r="F296" s="85">
        <v>44946</v>
      </c>
      <c r="G296" s="54" t="s">
        <v>2650</v>
      </c>
      <c r="H296" s="78">
        <v>0.22999999997898896</v>
      </c>
      <c r="I296" s="76" t="s">
        <v>1462</v>
      </c>
      <c r="J296" s="76" t="s">
        <v>131</v>
      </c>
      <c r="K296" s="77">
        <v>7.9724000000000003E-2</v>
      </c>
      <c r="L296" s="77">
        <v>8.8599999995700826E-2</v>
      </c>
      <c r="M296" s="78">
        <v>1703.488212</v>
      </c>
      <c r="N296" s="86">
        <v>100.14</v>
      </c>
      <c r="O296" s="78">
        <v>6.1872020309999991</v>
      </c>
      <c r="P296" s="79">
        <f t="shared" si="5"/>
        <v>2.0302192831750926E-5</v>
      </c>
      <c r="Q296" s="79">
        <f>O296/'סכום נכסי הקרן'!$C$41</f>
        <v>1.9885632452689595E-6</v>
      </c>
    </row>
    <row r="297" spans="1:17">
      <c r="A297" s="75" t="s">
        <v>3011</v>
      </c>
      <c r="B297" s="76" t="s">
        <v>2660</v>
      </c>
      <c r="C297" s="54">
        <v>9460</v>
      </c>
      <c r="D297" s="129" t="s">
        <v>3065</v>
      </c>
      <c r="E297" s="54" t="s">
        <v>2689</v>
      </c>
      <c r="F297" s="85">
        <v>44978</v>
      </c>
      <c r="G297" s="54" t="s">
        <v>2650</v>
      </c>
      <c r="H297" s="78">
        <v>0.23000000006154137</v>
      </c>
      <c r="I297" s="76" t="s">
        <v>1462</v>
      </c>
      <c r="J297" s="76" t="s">
        <v>131</v>
      </c>
      <c r="K297" s="77">
        <v>7.9724000000000003E-2</v>
      </c>
      <c r="L297" s="77">
        <v>8.8600000001940918E-2</v>
      </c>
      <c r="M297" s="78">
        <v>2326.3814080000002</v>
      </c>
      <c r="N297" s="86">
        <v>100.14</v>
      </c>
      <c r="O297" s="78">
        <v>8.4495982760000015</v>
      </c>
      <c r="P297" s="79">
        <f t="shared" si="5"/>
        <v>2.7725839998545578E-5</v>
      </c>
      <c r="Q297" s="79">
        <f>O297/'סכום נכסי הקרן'!$C$41</f>
        <v>2.7156961231837898E-6</v>
      </c>
    </row>
    <row r="298" spans="1:17">
      <c r="A298" s="75" t="s">
        <v>3011</v>
      </c>
      <c r="B298" s="76" t="s">
        <v>2660</v>
      </c>
      <c r="C298" s="54">
        <v>9511</v>
      </c>
      <c r="D298" s="129" t="s">
        <v>3065</v>
      </c>
      <c r="E298" s="54" t="s">
        <v>2689</v>
      </c>
      <c r="F298" s="85">
        <v>45005</v>
      </c>
      <c r="G298" s="54" t="s">
        <v>2650</v>
      </c>
      <c r="H298" s="78">
        <v>0.22999999993390399</v>
      </c>
      <c r="I298" s="76" t="s">
        <v>1462</v>
      </c>
      <c r="J298" s="76" t="s">
        <v>131</v>
      </c>
      <c r="K298" s="77">
        <v>7.9660000000000009E-2</v>
      </c>
      <c r="L298" s="77">
        <v>8.8599999995943063E-2</v>
      </c>
      <c r="M298" s="78">
        <v>1208.0021919999999</v>
      </c>
      <c r="N298" s="86">
        <v>100.14</v>
      </c>
      <c r="O298" s="78">
        <v>4.3875578229999999</v>
      </c>
      <c r="P298" s="79">
        <f t="shared" si="5"/>
        <v>1.4396983408121607E-5</v>
      </c>
      <c r="Q298" s="79">
        <f>O298/'סכום נכסי הקרן'!$C$41</f>
        <v>1.4101586112099095E-6</v>
      </c>
    </row>
    <row r="299" spans="1:17">
      <c r="A299" s="75" t="s">
        <v>3011</v>
      </c>
      <c r="B299" s="76" t="s">
        <v>2660</v>
      </c>
      <c r="C299" s="54">
        <v>9540</v>
      </c>
      <c r="D299" s="129" t="s">
        <v>3065</v>
      </c>
      <c r="E299" s="54" t="s">
        <v>2689</v>
      </c>
      <c r="F299" s="85">
        <v>45036</v>
      </c>
      <c r="G299" s="54" t="s">
        <v>2650</v>
      </c>
      <c r="H299" s="78">
        <v>0.23000000000187135</v>
      </c>
      <c r="I299" s="76" t="s">
        <v>1462</v>
      </c>
      <c r="J299" s="76" t="s">
        <v>131</v>
      </c>
      <c r="K299" s="77">
        <v>7.9724000000000003E-2</v>
      </c>
      <c r="L299" s="77">
        <v>8.8600000002158244E-2</v>
      </c>
      <c r="M299" s="78">
        <v>4413.8894250000003</v>
      </c>
      <c r="N299" s="86">
        <v>100.14</v>
      </c>
      <c r="O299" s="78">
        <v>16.031589438999998</v>
      </c>
      <c r="P299" s="79">
        <f t="shared" si="5"/>
        <v>5.2604782995494789E-5</v>
      </c>
      <c r="Q299" s="79">
        <f>O299/'סכום נכסי הקרן'!$C$41</f>
        <v>5.1525438092870673E-6</v>
      </c>
    </row>
    <row r="300" spans="1:17">
      <c r="A300" s="75" t="s">
        <v>3011</v>
      </c>
      <c r="B300" s="76" t="s">
        <v>2660</v>
      </c>
      <c r="C300" s="54">
        <v>9562</v>
      </c>
      <c r="D300" s="129" t="s">
        <v>3065</v>
      </c>
      <c r="E300" s="54" t="s">
        <v>2689</v>
      </c>
      <c r="F300" s="85">
        <v>45068</v>
      </c>
      <c r="G300" s="54" t="s">
        <v>2650</v>
      </c>
      <c r="H300" s="78">
        <v>0.22999999999538309</v>
      </c>
      <c r="I300" s="76" t="s">
        <v>1462</v>
      </c>
      <c r="J300" s="76" t="s">
        <v>131</v>
      </c>
      <c r="K300" s="77">
        <v>7.9724000000000003E-2</v>
      </c>
      <c r="L300" s="77">
        <v>8.859999999621411E-2</v>
      </c>
      <c r="M300" s="78">
        <v>2385.3513360000002</v>
      </c>
      <c r="N300" s="86">
        <v>100.14</v>
      </c>
      <c r="O300" s="78">
        <v>8.663781148</v>
      </c>
      <c r="P300" s="79">
        <f t="shared" si="5"/>
        <v>2.8428642646142234E-5</v>
      </c>
      <c r="Q300" s="79">
        <f>O300/'סכום נכסי הקרן'!$C$41</f>
        <v>2.7845343775177127E-6</v>
      </c>
    </row>
    <row r="301" spans="1:17">
      <c r="A301" s="75" t="s">
        <v>3011</v>
      </c>
      <c r="B301" s="76" t="s">
        <v>2660</v>
      </c>
      <c r="C301" s="54">
        <v>9603</v>
      </c>
      <c r="D301" s="129" t="s">
        <v>3065</v>
      </c>
      <c r="E301" s="54" t="s">
        <v>2689</v>
      </c>
      <c r="F301" s="85">
        <v>45097</v>
      </c>
      <c r="G301" s="54" t="s">
        <v>2650</v>
      </c>
      <c r="H301" s="78">
        <v>0.23000000002217066</v>
      </c>
      <c r="I301" s="76" t="s">
        <v>1462</v>
      </c>
      <c r="J301" s="76" t="s">
        <v>131</v>
      </c>
      <c r="K301" s="77">
        <v>7.9724000000000003E-2</v>
      </c>
      <c r="L301" s="77">
        <v>8.8599999998965354E-2</v>
      </c>
      <c r="M301" s="78">
        <v>1862.7598129999999</v>
      </c>
      <c r="N301" s="86">
        <v>100.14</v>
      </c>
      <c r="O301" s="78">
        <v>6.7656883949999997</v>
      </c>
      <c r="P301" s="79">
        <f t="shared" si="5"/>
        <v>2.2200391994089943E-5</v>
      </c>
      <c r="Q301" s="79">
        <f>O301/'סכום נכסי הקרן'!$C$41</f>
        <v>2.1744884365874263E-6</v>
      </c>
    </row>
    <row r="302" spans="1:17">
      <c r="A302" s="75" t="s">
        <v>3011</v>
      </c>
      <c r="B302" s="76" t="s">
        <v>2660</v>
      </c>
      <c r="C302" s="54">
        <v>9659</v>
      </c>
      <c r="D302" s="129" t="s">
        <v>3065</v>
      </c>
      <c r="E302" s="54" t="s">
        <v>2689</v>
      </c>
      <c r="F302" s="85">
        <v>45159</v>
      </c>
      <c r="G302" s="54" t="s">
        <v>2650</v>
      </c>
      <c r="H302" s="78">
        <v>0.22999999998855677</v>
      </c>
      <c r="I302" s="76" t="s">
        <v>1462</v>
      </c>
      <c r="J302" s="76" t="s">
        <v>131</v>
      </c>
      <c r="K302" s="77">
        <v>7.9724000000000003E-2</v>
      </c>
      <c r="L302" s="77">
        <v>8.8599999997843848E-2</v>
      </c>
      <c r="M302" s="78">
        <v>4571.4065780000001</v>
      </c>
      <c r="N302" s="86">
        <v>100.14</v>
      </c>
      <c r="O302" s="78">
        <v>16.603703653</v>
      </c>
      <c r="P302" s="79">
        <f t="shared" si="5"/>
        <v>5.4482073091440857E-5</v>
      </c>
      <c r="Q302" s="79">
        <f>O302/'סכום נכסי הקרן'!$C$41</f>
        <v>5.3364209951872776E-6</v>
      </c>
    </row>
    <row r="303" spans="1:17">
      <c r="A303" s="75" t="s">
        <v>3011</v>
      </c>
      <c r="B303" s="76" t="s">
        <v>2660</v>
      </c>
      <c r="C303" s="54">
        <v>9749</v>
      </c>
      <c r="D303" s="129" t="s">
        <v>3065</v>
      </c>
      <c r="E303" s="54" t="s">
        <v>2689</v>
      </c>
      <c r="F303" s="85">
        <v>45189</v>
      </c>
      <c r="G303" s="54" t="s">
        <v>2650</v>
      </c>
      <c r="H303" s="78">
        <v>0.23000000000477483</v>
      </c>
      <c r="I303" s="76" t="s">
        <v>1462</v>
      </c>
      <c r="J303" s="76" t="s">
        <v>131</v>
      </c>
      <c r="K303" s="77">
        <v>7.9724000000000003E-2</v>
      </c>
      <c r="L303" s="77">
        <v>8.8600000003915352E-2</v>
      </c>
      <c r="M303" s="78">
        <v>2306.474428</v>
      </c>
      <c r="N303" s="86">
        <v>100.14</v>
      </c>
      <c r="O303" s="78">
        <v>8.3772945519999986</v>
      </c>
      <c r="P303" s="79">
        <f t="shared" si="5"/>
        <v>2.7488588307111074E-5</v>
      </c>
      <c r="Q303" s="79">
        <f>O303/'סכום נכסי הקרן'!$C$41</f>
        <v>2.6924577470450945E-6</v>
      </c>
    </row>
    <row r="304" spans="1:17">
      <c r="A304" s="75" t="s">
        <v>3011</v>
      </c>
      <c r="B304" s="76" t="s">
        <v>2660</v>
      </c>
      <c r="C304" s="54">
        <v>9805</v>
      </c>
      <c r="D304" s="129" t="s">
        <v>3065</v>
      </c>
      <c r="E304" s="54" t="s">
        <v>2689</v>
      </c>
      <c r="F304" s="85">
        <v>45219</v>
      </c>
      <c r="G304" s="54" t="s">
        <v>2650</v>
      </c>
      <c r="H304" s="78">
        <v>0.22999999999296009</v>
      </c>
      <c r="I304" s="76" t="s">
        <v>1462</v>
      </c>
      <c r="J304" s="76" t="s">
        <v>131</v>
      </c>
      <c r="K304" s="77">
        <v>7.9724000000000003E-2</v>
      </c>
      <c r="L304" s="77">
        <v>8.8600000001267193E-2</v>
      </c>
      <c r="M304" s="78">
        <v>2346.5414599999999</v>
      </c>
      <c r="N304" s="86">
        <v>100.14</v>
      </c>
      <c r="O304" s="78">
        <v>8.522821222000001</v>
      </c>
      <c r="P304" s="79">
        <f t="shared" si="5"/>
        <v>2.7966107951968236E-5</v>
      </c>
      <c r="Q304" s="79">
        <f>O304/'סכום נכסי הקרן'!$C$41</f>
        <v>2.7392299367551529E-6</v>
      </c>
    </row>
    <row r="305" spans="1:17">
      <c r="A305" s="75" t="s">
        <v>3011</v>
      </c>
      <c r="B305" s="76" t="s">
        <v>2660</v>
      </c>
      <c r="C305" s="54">
        <v>9824</v>
      </c>
      <c r="D305" s="129" t="s">
        <v>3065</v>
      </c>
      <c r="E305" s="54" t="s">
        <v>2689</v>
      </c>
      <c r="F305" s="85">
        <v>45250</v>
      </c>
      <c r="G305" s="54" t="s">
        <v>2650</v>
      </c>
      <c r="H305" s="78">
        <v>0.23000000007255889</v>
      </c>
      <c r="I305" s="76" t="s">
        <v>1462</v>
      </c>
      <c r="J305" s="76" t="s">
        <v>131</v>
      </c>
      <c r="K305" s="77">
        <v>7.9724000000000003E-2</v>
      </c>
      <c r="L305" s="77">
        <v>8.8600000005867804E-2</v>
      </c>
      <c r="M305" s="78">
        <v>1745.4677529999999</v>
      </c>
      <c r="N305" s="86">
        <v>100.14</v>
      </c>
      <c r="O305" s="78">
        <v>6.3396747979999999</v>
      </c>
      <c r="P305" s="79">
        <f t="shared" si="5"/>
        <v>2.0802504847055255E-5</v>
      </c>
      <c r="Q305" s="79">
        <f>O305/'סכום נכסי הקרן'!$C$41</f>
        <v>2.037567906639562E-6</v>
      </c>
    </row>
    <row r="306" spans="1:17">
      <c r="A306" s="75" t="s">
        <v>3012</v>
      </c>
      <c r="B306" s="76" t="s">
        <v>2651</v>
      </c>
      <c r="C306" s="54">
        <v>6211</v>
      </c>
      <c r="D306" s="129" t="s">
        <v>3065</v>
      </c>
      <c r="E306" s="54" t="s">
        <v>424</v>
      </c>
      <c r="F306" s="85">
        <v>43186</v>
      </c>
      <c r="G306" s="54" t="s">
        <v>283</v>
      </c>
      <c r="H306" s="78">
        <v>3.3299999999999419</v>
      </c>
      <c r="I306" s="76" t="s">
        <v>905</v>
      </c>
      <c r="J306" s="76" t="s">
        <v>131</v>
      </c>
      <c r="K306" s="77">
        <v>4.8000000000000001E-2</v>
      </c>
      <c r="L306" s="77">
        <v>6.0099999999999924E-2</v>
      </c>
      <c r="M306" s="78">
        <v>1540935.462907</v>
      </c>
      <c r="N306" s="86">
        <v>97.74</v>
      </c>
      <c r="O306" s="78">
        <v>5462.662357704</v>
      </c>
      <c r="P306" s="79">
        <f t="shared" si="5"/>
        <v>1.7924745952239259E-2</v>
      </c>
      <c r="Q306" s="79">
        <f>O306/'סכום נכסי הקרן'!$C$41</f>
        <v>1.755696602667548E-3</v>
      </c>
    </row>
    <row r="307" spans="1:17">
      <c r="A307" s="75" t="s">
        <v>3012</v>
      </c>
      <c r="B307" s="76" t="s">
        <v>2651</v>
      </c>
      <c r="C307" s="54">
        <v>6831</v>
      </c>
      <c r="D307" s="129" t="s">
        <v>3065</v>
      </c>
      <c r="E307" s="54" t="s">
        <v>424</v>
      </c>
      <c r="F307" s="85">
        <v>43552</v>
      </c>
      <c r="G307" s="54" t="s">
        <v>283</v>
      </c>
      <c r="H307" s="78">
        <v>3.3299999999999557</v>
      </c>
      <c r="I307" s="76" t="s">
        <v>905</v>
      </c>
      <c r="J307" s="76" t="s">
        <v>131</v>
      </c>
      <c r="K307" s="77">
        <v>4.5999999999999999E-2</v>
      </c>
      <c r="L307" s="77">
        <v>6.4399999999999402E-2</v>
      </c>
      <c r="M307" s="78">
        <v>768506.44795199996</v>
      </c>
      <c r="N307" s="86">
        <v>95.72</v>
      </c>
      <c r="O307" s="78">
        <v>2668.073212364</v>
      </c>
      <c r="P307" s="79">
        <f t="shared" si="5"/>
        <v>8.7548033142031204E-3</v>
      </c>
      <c r="Q307" s="79">
        <f>O307/'סכום נכסי הקרן'!$C$41</f>
        <v>8.5751722656068126E-4</v>
      </c>
    </row>
    <row r="308" spans="1:17">
      <c r="A308" s="75" t="s">
        <v>3012</v>
      </c>
      <c r="B308" s="76" t="s">
        <v>2651</v>
      </c>
      <c r="C308" s="54">
        <v>7598</v>
      </c>
      <c r="D308" s="129" t="s">
        <v>3065</v>
      </c>
      <c r="E308" s="54" t="s">
        <v>424</v>
      </c>
      <c r="F308" s="85">
        <v>43942</v>
      </c>
      <c r="G308" s="54" t="s">
        <v>283</v>
      </c>
      <c r="H308" s="78">
        <v>3.259999999999756</v>
      </c>
      <c r="I308" s="76" t="s">
        <v>905</v>
      </c>
      <c r="J308" s="76" t="s">
        <v>131</v>
      </c>
      <c r="K308" s="77">
        <v>5.4400000000000004E-2</v>
      </c>
      <c r="L308" s="77">
        <v>7.5999999999994072E-2</v>
      </c>
      <c r="M308" s="78">
        <v>780934.39686800004</v>
      </c>
      <c r="N308" s="86">
        <v>95.24</v>
      </c>
      <c r="O308" s="78">
        <v>2697.6245903909999</v>
      </c>
      <c r="P308" s="79">
        <f t="shared" si="5"/>
        <v>8.8517708565820693E-3</v>
      </c>
      <c r="Q308" s="79">
        <f>O308/'סכום נכסי הקרן'!$C$41</f>
        <v>8.6701502280155216E-4</v>
      </c>
    </row>
    <row r="309" spans="1:17">
      <c r="A309" s="75" t="s">
        <v>3013</v>
      </c>
      <c r="B309" s="76" t="s">
        <v>2660</v>
      </c>
      <c r="C309" s="54">
        <v>9047</v>
      </c>
      <c r="D309" s="129" t="s">
        <v>3065</v>
      </c>
      <c r="E309" s="54" t="s">
        <v>268</v>
      </c>
      <c r="F309" s="85">
        <v>44677</v>
      </c>
      <c r="G309" s="54" t="s">
        <v>2650</v>
      </c>
      <c r="H309" s="78">
        <v>2.629999999998279</v>
      </c>
      <c r="I309" s="76" t="s">
        <v>1462</v>
      </c>
      <c r="J309" s="76" t="s">
        <v>2606</v>
      </c>
      <c r="K309" s="77">
        <v>0.1148</v>
      </c>
      <c r="L309" s="77">
        <v>0.12209999999993223</v>
      </c>
      <c r="M309" s="78">
        <v>1812052.8221270002</v>
      </c>
      <c r="N309" s="86">
        <v>100</v>
      </c>
      <c r="O309" s="78">
        <v>644.90957789699996</v>
      </c>
      <c r="P309" s="79">
        <f t="shared" si="5"/>
        <v>2.1161550154507941E-3</v>
      </c>
      <c r="Q309" s="79">
        <f>O309/'סכום נכסי הקרן'!$C$41</f>
        <v>2.0727357482468043E-4</v>
      </c>
    </row>
    <row r="310" spans="1:17">
      <c r="A310" s="75" t="s">
        <v>3013</v>
      </c>
      <c r="B310" s="76" t="s">
        <v>2660</v>
      </c>
      <c r="C310" s="54">
        <v>9048</v>
      </c>
      <c r="D310" s="129" t="s">
        <v>3065</v>
      </c>
      <c r="E310" s="54" t="s">
        <v>268</v>
      </c>
      <c r="F310" s="85">
        <v>44677</v>
      </c>
      <c r="G310" s="54" t="s">
        <v>2650</v>
      </c>
      <c r="H310" s="78">
        <v>2.7800000000000096</v>
      </c>
      <c r="I310" s="76" t="s">
        <v>1462</v>
      </c>
      <c r="J310" s="76" t="s">
        <v>2606</v>
      </c>
      <c r="K310" s="77">
        <v>7.5600000000000001E-2</v>
      </c>
      <c r="L310" s="77">
        <v>7.9299999999996956E-2</v>
      </c>
      <c r="M310" s="78">
        <v>5817291.4554340001</v>
      </c>
      <c r="N310" s="86">
        <v>100</v>
      </c>
      <c r="O310" s="78">
        <v>2070.3740289910002</v>
      </c>
      <c r="P310" s="79">
        <f t="shared" si="5"/>
        <v>6.7935607338864955E-3</v>
      </c>
      <c r="Q310" s="79">
        <f>O310/'סכום נכסי הקרן'!$C$41</f>
        <v>6.6541704592528036E-4</v>
      </c>
    </row>
    <row r="311" spans="1:17">
      <c r="A311" s="75" t="s">
        <v>3013</v>
      </c>
      <c r="B311" s="76" t="s">
        <v>2660</v>
      </c>
      <c r="C311" s="54">
        <v>9074</v>
      </c>
      <c r="D311" s="129" t="s">
        <v>3065</v>
      </c>
      <c r="E311" s="54" t="s">
        <v>268</v>
      </c>
      <c r="F311" s="85">
        <v>44684</v>
      </c>
      <c r="G311" s="54" t="s">
        <v>2650</v>
      </c>
      <c r="H311" s="78">
        <v>2.7200000000086133</v>
      </c>
      <c r="I311" s="76" t="s">
        <v>1462</v>
      </c>
      <c r="J311" s="76" t="s">
        <v>2606</v>
      </c>
      <c r="K311" s="77">
        <v>7.9399999999999998E-2</v>
      </c>
      <c r="L311" s="77">
        <v>8.1500000000365128E-2</v>
      </c>
      <c r="M311" s="78">
        <v>294278.938387</v>
      </c>
      <c r="N311" s="86">
        <v>101.98</v>
      </c>
      <c r="O311" s="78">
        <v>106.807608114</v>
      </c>
      <c r="P311" s="79">
        <f t="shared" si="5"/>
        <v>3.5046999353891201E-4</v>
      </c>
      <c r="Q311" s="79">
        <f>O311/'סכום נכסי הקרן'!$C$41</f>
        <v>3.4327905044384534E-5</v>
      </c>
    </row>
    <row r="312" spans="1:17">
      <c r="A312" s="75" t="s">
        <v>3013</v>
      </c>
      <c r="B312" s="76" t="s">
        <v>2660</v>
      </c>
      <c r="C312" s="54">
        <v>9220</v>
      </c>
      <c r="D312" s="129" t="s">
        <v>3065</v>
      </c>
      <c r="E312" s="54" t="s">
        <v>268</v>
      </c>
      <c r="F312" s="85">
        <v>44811</v>
      </c>
      <c r="G312" s="54" t="s">
        <v>2650</v>
      </c>
      <c r="H312" s="78">
        <v>2.7499999999951861</v>
      </c>
      <c r="I312" s="76" t="s">
        <v>1462</v>
      </c>
      <c r="J312" s="76" t="s">
        <v>2606</v>
      </c>
      <c r="K312" s="77">
        <v>7.8700000000000006E-2</v>
      </c>
      <c r="L312" s="77">
        <v>8.3299999999801658E-2</v>
      </c>
      <c r="M312" s="78">
        <v>435474.83451700001</v>
      </c>
      <c r="N312" s="86">
        <v>100.52</v>
      </c>
      <c r="O312" s="78">
        <v>155.791414573</v>
      </c>
      <c r="P312" s="79">
        <f t="shared" si="5"/>
        <v>5.1120156160168191E-4</v>
      </c>
      <c r="Q312" s="79">
        <f>O312/'סכום נכסי הקרן'!$C$41</f>
        <v>5.0071272829966974E-5</v>
      </c>
    </row>
    <row r="313" spans="1:17">
      <c r="A313" s="75" t="s">
        <v>3013</v>
      </c>
      <c r="B313" s="76" t="s">
        <v>2660</v>
      </c>
      <c r="C313" s="54">
        <v>9599</v>
      </c>
      <c r="D313" s="129" t="s">
        <v>3065</v>
      </c>
      <c r="E313" s="54" t="s">
        <v>268</v>
      </c>
      <c r="F313" s="85">
        <v>45089</v>
      </c>
      <c r="G313" s="54" t="s">
        <v>2650</v>
      </c>
      <c r="H313" s="78">
        <v>2.7499999999881992</v>
      </c>
      <c r="I313" s="76" t="s">
        <v>1462</v>
      </c>
      <c r="J313" s="76" t="s">
        <v>2606</v>
      </c>
      <c r="K313" s="77">
        <v>7.8700000000000006E-2</v>
      </c>
      <c r="L313" s="77">
        <v>8.3299999999710703E-2</v>
      </c>
      <c r="M313" s="78">
        <v>414954.74512900005</v>
      </c>
      <c r="N313" s="86">
        <v>100.41</v>
      </c>
      <c r="O313" s="78">
        <v>148.287895013</v>
      </c>
      <c r="P313" s="79">
        <f t="shared" si="5"/>
        <v>4.8658010908394123E-4</v>
      </c>
      <c r="Q313" s="79">
        <f>O313/'סכום נכסי הקרן'!$C$41</f>
        <v>4.7659645872836386E-5</v>
      </c>
    </row>
    <row r="314" spans="1:17">
      <c r="A314" s="75" t="s">
        <v>3013</v>
      </c>
      <c r="B314" s="76" t="s">
        <v>2660</v>
      </c>
      <c r="C314" s="54">
        <v>9748</v>
      </c>
      <c r="D314" s="129" t="s">
        <v>3065</v>
      </c>
      <c r="E314" s="54" t="s">
        <v>268</v>
      </c>
      <c r="F314" s="85">
        <v>45180</v>
      </c>
      <c r="G314" s="54" t="s">
        <v>2650</v>
      </c>
      <c r="H314" s="78">
        <v>2.7499999999953437</v>
      </c>
      <c r="I314" s="76" t="s">
        <v>1462</v>
      </c>
      <c r="J314" s="76" t="s">
        <v>2606</v>
      </c>
      <c r="K314" s="77">
        <v>7.8700000000000006E-2</v>
      </c>
      <c r="L314" s="77">
        <v>8.329999999987521E-2</v>
      </c>
      <c r="M314" s="78">
        <v>600875.30654999998</v>
      </c>
      <c r="N314" s="86">
        <v>100.43</v>
      </c>
      <c r="O314" s="78">
        <v>214.77109029600001</v>
      </c>
      <c r="P314" s="79">
        <f t="shared" si="5"/>
        <v>7.0473278034692685E-4</v>
      </c>
      <c r="Q314" s="79">
        <f>O314/'סכום נכסי הקרן'!$C$41</f>
        <v>6.9027307362701278E-5</v>
      </c>
    </row>
    <row r="315" spans="1:17">
      <c r="A315" s="75" t="s">
        <v>3013</v>
      </c>
      <c r="B315" s="76" t="s">
        <v>2660</v>
      </c>
      <c r="C315" s="54">
        <v>9822</v>
      </c>
      <c r="D315" s="129" t="s">
        <v>3065</v>
      </c>
      <c r="E315" s="54" t="s">
        <v>268</v>
      </c>
      <c r="F315" s="85">
        <v>45238</v>
      </c>
      <c r="G315" s="54" t="s">
        <v>2650</v>
      </c>
      <c r="H315" s="78">
        <v>2.7299999999999627</v>
      </c>
      <c r="I315" s="76" t="s">
        <v>1462</v>
      </c>
      <c r="J315" s="76" t="s">
        <v>2606</v>
      </c>
      <c r="K315" s="77">
        <v>7.9500000000000001E-2</v>
      </c>
      <c r="L315" s="77">
        <v>8.3400000000052946E-2</v>
      </c>
      <c r="M315" s="78">
        <v>744722.179213</v>
      </c>
      <c r="N315" s="86">
        <v>101.16</v>
      </c>
      <c r="O315" s="78">
        <v>268.12116433699998</v>
      </c>
      <c r="P315" s="79">
        <f t="shared" si="5"/>
        <v>8.7979147171367896E-4</v>
      </c>
      <c r="Q315" s="79">
        <f>O315/'סכום נכסי הקרן'!$C$41</f>
        <v>8.6173991088036729E-5</v>
      </c>
    </row>
    <row r="316" spans="1:17">
      <c r="A316" s="75" t="s">
        <v>3013</v>
      </c>
      <c r="B316" s="76" t="s">
        <v>2660</v>
      </c>
      <c r="C316" s="54">
        <v>9860</v>
      </c>
      <c r="D316" s="129" t="s">
        <v>3065</v>
      </c>
      <c r="E316" s="54" t="s">
        <v>268</v>
      </c>
      <c r="F316" s="85">
        <v>45271</v>
      </c>
      <c r="G316" s="54" t="s">
        <v>2650</v>
      </c>
      <c r="H316" s="78">
        <v>2.750000000021906</v>
      </c>
      <c r="I316" s="76" t="s">
        <v>1462</v>
      </c>
      <c r="J316" s="76" t="s">
        <v>2606</v>
      </c>
      <c r="K316" s="77">
        <v>7.8700000000000006E-2</v>
      </c>
      <c r="L316" s="77">
        <v>8.3300000000456897E-2</v>
      </c>
      <c r="M316" s="78">
        <v>223500.49704099997</v>
      </c>
      <c r="N316" s="86">
        <v>100.43</v>
      </c>
      <c r="O316" s="78">
        <v>79.885867794999996</v>
      </c>
      <c r="P316" s="79">
        <f t="shared" si="5"/>
        <v>2.6213113526595482E-4</v>
      </c>
      <c r="Q316" s="79">
        <f>O316/'סכום נכסי הקרן'!$C$41</f>
        <v>2.5675272880636321E-5</v>
      </c>
    </row>
    <row r="317" spans="1:17">
      <c r="A317" s="75" t="s">
        <v>3014</v>
      </c>
      <c r="B317" s="76" t="s">
        <v>2660</v>
      </c>
      <c r="C317" s="54" t="s">
        <v>2849</v>
      </c>
      <c r="D317" s="129" t="s">
        <v>3065</v>
      </c>
      <c r="E317" s="54" t="s">
        <v>788</v>
      </c>
      <c r="F317" s="85">
        <v>43185</v>
      </c>
      <c r="G317" s="54" t="s">
        <v>269</v>
      </c>
      <c r="H317" s="78">
        <v>3.9000000000008828</v>
      </c>
      <c r="I317" s="76" t="s">
        <v>905</v>
      </c>
      <c r="J317" s="76" t="s">
        <v>139</v>
      </c>
      <c r="K317" s="77">
        <v>4.2199999999999994E-2</v>
      </c>
      <c r="L317" s="77">
        <v>6.6600000000005752E-2</v>
      </c>
      <c r="M317" s="78">
        <v>361994.18376799999</v>
      </c>
      <c r="N317" s="86">
        <v>91.4</v>
      </c>
      <c r="O317" s="78">
        <v>906.26602682800001</v>
      </c>
      <c r="P317" s="79">
        <f t="shared" si="5"/>
        <v>2.9737492878591306E-3</v>
      </c>
      <c r="Q317" s="79">
        <f>O317/'סכום נכסי הקרן'!$C$41</f>
        <v>2.9127339019424593E-4</v>
      </c>
    </row>
    <row r="318" spans="1:17">
      <c r="A318" s="75" t="s">
        <v>3015</v>
      </c>
      <c r="B318" s="76" t="s">
        <v>2660</v>
      </c>
      <c r="C318" s="54">
        <v>6812</v>
      </c>
      <c r="D318" s="129" t="s">
        <v>3065</v>
      </c>
      <c r="E318" s="54" t="s">
        <v>617</v>
      </c>
      <c r="F318" s="85">
        <v>43536</v>
      </c>
      <c r="G318" s="129" t="s">
        <v>3065</v>
      </c>
      <c r="H318" s="78">
        <v>2.3000000000011003</v>
      </c>
      <c r="I318" s="76" t="s">
        <v>868</v>
      </c>
      <c r="J318" s="76" t="s">
        <v>131</v>
      </c>
      <c r="K318" s="77">
        <v>7.9560000000000006E-2</v>
      </c>
      <c r="L318" s="77">
        <v>7.6700000000024277E-2</v>
      </c>
      <c r="M318" s="78">
        <v>320504.80613600003</v>
      </c>
      <c r="N318" s="86">
        <v>101.66</v>
      </c>
      <c r="O318" s="78">
        <v>1181.767945439</v>
      </c>
      <c r="P318" s="79">
        <f t="shared" si="5"/>
        <v>3.8777593798415095E-3</v>
      </c>
      <c r="Q318" s="79">
        <f>O318/'סכום נכסי הקרן'!$C$41</f>
        <v>3.7981955154569105E-4</v>
      </c>
    </row>
    <row r="319" spans="1:17">
      <c r="A319" s="75" t="s">
        <v>3015</v>
      </c>
      <c r="B319" s="76" t="s">
        <v>2660</v>
      </c>
      <c r="C319" s="54">
        <v>6872</v>
      </c>
      <c r="D319" s="129" t="s">
        <v>3065</v>
      </c>
      <c r="E319" s="54" t="s">
        <v>617</v>
      </c>
      <c r="F319" s="85">
        <v>43570</v>
      </c>
      <c r="G319" s="129" t="s">
        <v>3065</v>
      </c>
      <c r="H319" s="78">
        <v>2.2999999999995802</v>
      </c>
      <c r="I319" s="76" t="s">
        <v>868</v>
      </c>
      <c r="J319" s="76" t="s">
        <v>131</v>
      </c>
      <c r="K319" s="77">
        <v>7.9560000000000006E-2</v>
      </c>
      <c r="L319" s="77">
        <v>7.6699999999995175E-2</v>
      </c>
      <c r="M319" s="78">
        <v>258605.58445299999</v>
      </c>
      <c r="N319" s="86">
        <v>101.67</v>
      </c>
      <c r="O319" s="78">
        <v>953.62642493800001</v>
      </c>
      <c r="P319" s="79">
        <f t="shared" si="5"/>
        <v>3.1291539328343826E-3</v>
      </c>
      <c r="Q319" s="79">
        <f>O319/'סכום נכסי הקרן'!$C$41</f>
        <v>3.0649499545151433E-4</v>
      </c>
    </row>
    <row r="320" spans="1:17">
      <c r="A320" s="75" t="s">
        <v>3015</v>
      </c>
      <c r="B320" s="76" t="s">
        <v>2660</v>
      </c>
      <c r="C320" s="54">
        <v>7258</v>
      </c>
      <c r="D320" s="129" t="s">
        <v>3065</v>
      </c>
      <c r="E320" s="54" t="s">
        <v>617</v>
      </c>
      <c r="F320" s="85">
        <v>43774</v>
      </c>
      <c r="G320" s="129" t="s">
        <v>3065</v>
      </c>
      <c r="H320" s="78">
        <v>2.2999999999995406</v>
      </c>
      <c r="I320" s="76" t="s">
        <v>868</v>
      </c>
      <c r="J320" s="76" t="s">
        <v>131</v>
      </c>
      <c r="K320" s="77">
        <v>7.9560000000000006E-2</v>
      </c>
      <c r="L320" s="77">
        <v>7.5999999999990825E-2</v>
      </c>
      <c r="M320" s="78">
        <v>236173.96767499999</v>
      </c>
      <c r="N320" s="86">
        <v>101.67</v>
      </c>
      <c r="O320" s="78">
        <v>870.90824767800007</v>
      </c>
      <c r="P320" s="79">
        <f t="shared" si="5"/>
        <v>2.8577290824724089E-3</v>
      </c>
      <c r="Q320" s="79">
        <f>O320/'סכום נכסי הקרן'!$C$41</f>
        <v>2.7990941990529397E-4</v>
      </c>
    </row>
    <row r="321" spans="1:17">
      <c r="A321" s="75" t="s">
        <v>3016</v>
      </c>
      <c r="B321" s="76" t="s">
        <v>2660</v>
      </c>
      <c r="C321" s="54">
        <v>6861</v>
      </c>
      <c r="D321" s="129" t="s">
        <v>3065</v>
      </c>
      <c r="E321" s="54" t="s">
        <v>617</v>
      </c>
      <c r="F321" s="85">
        <v>43563</v>
      </c>
      <c r="G321" s="129" t="s">
        <v>3065</v>
      </c>
      <c r="H321" s="78">
        <v>0.94000000000007244</v>
      </c>
      <c r="I321" s="76" t="s">
        <v>2850</v>
      </c>
      <c r="J321" s="76" t="s">
        <v>131</v>
      </c>
      <c r="K321" s="77">
        <v>8.0427999999999999E-2</v>
      </c>
      <c r="L321" s="77">
        <v>8.2499999999999241E-2</v>
      </c>
      <c r="M321" s="78">
        <v>1811166.7040339999</v>
      </c>
      <c r="N321" s="86">
        <v>100.86</v>
      </c>
      <c r="O321" s="78">
        <v>6625.595601258</v>
      </c>
      <c r="P321" s="79">
        <f t="shared" si="5"/>
        <v>2.1740702638766096E-2</v>
      </c>
      <c r="Q321" s="79">
        <f>O321/'סכום נכסי הקרן'!$C$41</f>
        <v>2.1294626916438172E-3</v>
      </c>
    </row>
    <row r="322" spans="1:17">
      <c r="A322" s="75" t="s">
        <v>3017</v>
      </c>
      <c r="B322" s="76" t="s">
        <v>2660</v>
      </c>
      <c r="C322" s="54">
        <v>6932</v>
      </c>
      <c r="D322" s="129" t="s">
        <v>3065</v>
      </c>
      <c r="E322" s="54" t="s">
        <v>617</v>
      </c>
      <c r="F322" s="85">
        <v>43098</v>
      </c>
      <c r="G322" s="129" t="s">
        <v>3065</v>
      </c>
      <c r="H322" s="78">
        <v>1.3799999999998345</v>
      </c>
      <c r="I322" s="76" t="s">
        <v>868</v>
      </c>
      <c r="J322" s="76" t="s">
        <v>131</v>
      </c>
      <c r="K322" s="77">
        <v>8.1890000000000004E-2</v>
      </c>
      <c r="L322" s="77">
        <v>6.7999999999997229E-2</v>
      </c>
      <c r="M322" s="78">
        <v>392344.86165200005</v>
      </c>
      <c r="N322" s="86">
        <v>101.82</v>
      </c>
      <c r="O322" s="78">
        <v>1448.934076148</v>
      </c>
      <c r="P322" s="79">
        <f t="shared" si="5"/>
        <v>4.7544170801381066E-3</v>
      </c>
      <c r="Q322" s="79">
        <f>O322/'סכום נכסי הקרן'!$C$41</f>
        <v>4.6568659536400532E-4</v>
      </c>
    </row>
    <row r="323" spans="1:17">
      <c r="A323" s="75" t="s">
        <v>3017</v>
      </c>
      <c r="B323" s="76" t="s">
        <v>2660</v>
      </c>
      <c r="C323" s="54">
        <v>9335</v>
      </c>
      <c r="D323" s="129" t="s">
        <v>3065</v>
      </c>
      <c r="E323" s="54" t="s">
        <v>617</v>
      </c>
      <c r="F323" s="85">
        <v>44064</v>
      </c>
      <c r="G323" s="129" t="s">
        <v>3065</v>
      </c>
      <c r="H323" s="78">
        <v>3.3700000000001293</v>
      </c>
      <c r="I323" s="76" t="s">
        <v>868</v>
      </c>
      <c r="J323" s="76" t="s">
        <v>131</v>
      </c>
      <c r="K323" s="77">
        <v>9.2037999999999995E-2</v>
      </c>
      <c r="L323" s="77">
        <v>0.10940000000000709</v>
      </c>
      <c r="M323" s="78">
        <v>1529035.5968790001</v>
      </c>
      <c r="N323" s="86">
        <v>96.08</v>
      </c>
      <c r="O323" s="78">
        <v>5328.416178163</v>
      </c>
      <c r="P323" s="79">
        <f t="shared" si="5"/>
        <v>1.7484241211920198E-2</v>
      </c>
      <c r="Q323" s="79">
        <f>O323/'סכום נכסי הקרן'!$C$41</f>
        <v>1.7125499562326224E-3</v>
      </c>
    </row>
    <row r="324" spans="1:17">
      <c r="A324" s="75" t="s">
        <v>3017</v>
      </c>
      <c r="B324" s="76" t="s">
        <v>2660</v>
      </c>
      <c r="C324" s="54" t="s">
        <v>2851</v>
      </c>
      <c r="D324" s="129" t="s">
        <v>3065</v>
      </c>
      <c r="E324" s="54" t="s">
        <v>617</v>
      </c>
      <c r="F324" s="85">
        <v>42817</v>
      </c>
      <c r="G324" s="129" t="s">
        <v>3065</v>
      </c>
      <c r="H324" s="78">
        <v>1.3999999999996455</v>
      </c>
      <c r="I324" s="76" t="s">
        <v>868</v>
      </c>
      <c r="J324" s="76" t="s">
        <v>131</v>
      </c>
      <c r="K324" s="77">
        <v>5.7820000000000003E-2</v>
      </c>
      <c r="L324" s="77">
        <v>7.8400000000019163E-2</v>
      </c>
      <c r="M324" s="78">
        <v>159329.83545099999</v>
      </c>
      <c r="N324" s="86">
        <v>97.63</v>
      </c>
      <c r="O324" s="78">
        <v>564.19335556299995</v>
      </c>
      <c r="P324" s="79">
        <f t="shared" si="5"/>
        <v>1.8512992208178051E-3</v>
      </c>
      <c r="Q324" s="79">
        <f>O324/'סכום נכסי הקרן'!$C$41</f>
        <v>1.8133142646324931E-4</v>
      </c>
    </row>
    <row r="325" spans="1:17">
      <c r="A325" s="75" t="s">
        <v>3017</v>
      </c>
      <c r="B325" s="76" t="s">
        <v>2660</v>
      </c>
      <c r="C325" s="54">
        <v>7291</v>
      </c>
      <c r="D325" s="129" t="s">
        <v>3065</v>
      </c>
      <c r="E325" s="54" t="s">
        <v>617</v>
      </c>
      <c r="F325" s="85">
        <v>43798</v>
      </c>
      <c r="G325" s="129" t="s">
        <v>3065</v>
      </c>
      <c r="H325" s="78">
        <v>1.3800000000132513</v>
      </c>
      <c r="I325" s="76" t="s">
        <v>868</v>
      </c>
      <c r="J325" s="76" t="s">
        <v>131</v>
      </c>
      <c r="K325" s="77">
        <v>8.1890000000000004E-2</v>
      </c>
      <c r="L325" s="77">
        <v>7.9100000000454321E-2</v>
      </c>
      <c r="M325" s="78">
        <v>23079.110016999999</v>
      </c>
      <c r="N325" s="86">
        <v>100.97</v>
      </c>
      <c r="O325" s="78">
        <v>84.519900676000006</v>
      </c>
      <c r="P325" s="79">
        <f t="shared" si="5"/>
        <v>2.7733688233342707E-4</v>
      </c>
      <c r="Q325" s="79">
        <f>O325/'סכום נכסי הקרן'!$C$41</f>
        <v>2.7164648436558662E-5</v>
      </c>
    </row>
    <row r="326" spans="1:17">
      <c r="A326" s="75" t="s">
        <v>3018</v>
      </c>
      <c r="B326" s="76" t="s">
        <v>2660</v>
      </c>
      <c r="C326" s="54" t="s">
        <v>2852</v>
      </c>
      <c r="D326" s="129" t="s">
        <v>3065</v>
      </c>
      <c r="E326" s="54" t="s">
        <v>617</v>
      </c>
      <c r="F326" s="85">
        <v>43083</v>
      </c>
      <c r="G326" s="129" t="s">
        <v>3065</v>
      </c>
      <c r="H326" s="78">
        <v>0.5</v>
      </c>
      <c r="I326" s="76" t="s">
        <v>905</v>
      </c>
      <c r="J326" s="76" t="s">
        <v>139</v>
      </c>
      <c r="K326" s="77">
        <v>7.2329999999999992E-2</v>
      </c>
      <c r="L326" s="77">
        <v>7.0799999999843863E-2</v>
      </c>
      <c r="M326" s="78">
        <v>31205.288486000001</v>
      </c>
      <c r="N326" s="86">
        <v>101.92</v>
      </c>
      <c r="O326" s="78">
        <v>87.106658191999998</v>
      </c>
      <c r="P326" s="79">
        <f t="shared" si="5"/>
        <v>2.8582486278657624E-4</v>
      </c>
      <c r="Q326" s="79">
        <f>O326/'סכום נכסי הקרן'!$C$41</f>
        <v>2.7996030844142566E-5</v>
      </c>
    </row>
    <row r="327" spans="1:17">
      <c r="A327" s="75" t="s">
        <v>3018</v>
      </c>
      <c r="B327" s="76" t="s">
        <v>2660</v>
      </c>
      <c r="C327" s="54" t="s">
        <v>2853</v>
      </c>
      <c r="D327" s="129" t="s">
        <v>3065</v>
      </c>
      <c r="E327" s="54" t="s">
        <v>617</v>
      </c>
      <c r="F327" s="85">
        <v>43083</v>
      </c>
      <c r="G327" s="129" t="s">
        <v>3065</v>
      </c>
      <c r="H327" s="78">
        <v>4.8200000000045797</v>
      </c>
      <c r="I327" s="76" t="s">
        <v>905</v>
      </c>
      <c r="J327" s="76" t="s">
        <v>139</v>
      </c>
      <c r="K327" s="77">
        <v>7.3249999999999996E-2</v>
      </c>
      <c r="L327" s="77">
        <v>7.2200000000075357E-2</v>
      </c>
      <c r="M327" s="78">
        <v>96187.117551000003</v>
      </c>
      <c r="N327" s="86">
        <v>102.77</v>
      </c>
      <c r="O327" s="78">
        <v>270.76415721799998</v>
      </c>
      <c r="P327" s="79">
        <f t="shared" si="5"/>
        <v>8.8846397842255308E-4</v>
      </c>
      <c r="Q327" s="79">
        <f>O327/'סכום נכסי הקרן'!$C$41</f>
        <v>8.7023447510233863E-5</v>
      </c>
    </row>
    <row r="328" spans="1:17">
      <c r="A328" s="75" t="s">
        <v>3018</v>
      </c>
      <c r="B328" s="76" t="s">
        <v>2660</v>
      </c>
      <c r="C328" s="54" t="s">
        <v>2854</v>
      </c>
      <c r="D328" s="129" t="s">
        <v>3065</v>
      </c>
      <c r="E328" s="54" t="s">
        <v>617</v>
      </c>
      <c r="F328" s="85">
        <v>43083</v>
      </c>
      <c r="G328" s="129" t="s">
        <v>3065</v>
      </c>
      <c r="H328" s="78">
        <v>5.1499999999998991</v>
      </c>
      <c r="I328" s="76" t="s">
        <v>905</v>
      </c>
      <c r="J328" s="76" t="s">
        <v>139</v>
      </c>
      <c r="K328" s="77">
        <v>4.4999999999999998E-2</v>
      </c>
      <c r="L328" s="77">
        <v>6.0899999999997373E-2</v>
      </c>
      <c r="M328" s="78">
        <v>384748.46977299993</v>
      </c>
      <c r="N328" s="86">
        <v>93.81</v>
      </c>
      <c r="O328" s="78">
        <v>988.63030851400003</v>
      </c>
      <c r="P328" s="79">
        <f t="shared" ref="P328:P372" si="6">IFERROR(O328/$O$8,0)</f>
        <v>3.244012893421007E-3</v>
      </c>
      <c r="Q328" s="79">
        <f>O328/'סכום נכסי הקרן'!$C$41</f>
        <v>3.177452239024604E-4</v>
      </c>
    </row>
    <row r="329" spans="1:17">
      <c r="A329" s="75" t="s">
        <v>3019</v>
      </c>
      <c r="B329" s="76" t="s">
        <v>2660</v>
      </c>
      <c r="C329" s="54">
        <v>9186</v>
      </c>
      <c r="D329" s="129" t="s">
        <v>3065</v>
      </c>
      <c r="E329" s="54" t="s">
        <v>617</v>
      </c>
      <c r="F329" s="85">
        <v>44778</v>
      </c>
      <c r="G329" s="129" t="s">
        <v>3065</v>
      </c>
      <c r="H329" s="78">
        <v>3.2499999999999045</v>
      </c>
      <c r="I329" s="76" t="s">
        <v>2855</v>
      </c>
      <c r="J329" s="76" t="s">
        <v>133</v>
      </c>
      <c r="K329" s="77">
        <v>7.5700000000000003E-2</v>
      </c>
      <c r="L329" s="77">
        <v>7.390000000000306E-2</v>
      </c>
      <c r="M329" s="78">
        <v>646592.744756</v>
      </c>
      <c r="N329" s="86">
        <v>101.55</v>
      </c>
      <c r="O329" s="78">
        <v>2634.0764916210001</v>
      </c>
      <c r="P329" s="79">
        <f t="shared" si="6"/>
        <v>8.6432491776623384E-3</v>
      </c>
      <c r="Q329" s="79">
        <f>O329/'סכום נכסי הקרן'!$C$41</f>
        <v>8.4659069967656141E-4</v>
      </c>
    </row>
    <row r="330" spans="1:17">
      <c r="A330" s="75" t="s">
        <v>3019</v>
      </c>
      <c r="B330" s="76" t="s">
        <v>2660</v>
      </c>
      <c r="C330" s="54">
        <v>9187</v>
      </c>
      <c r="D330" s="129" t="s">
        <v>3065</v>
      </c>
      <c r="E330" s="54" t="s">
        <v>617</v>
      </c>
      <c r="F330" s="85">
        <v>44778</v>
      </c>
      <c r="G330" s="129" t="s">
        <v>3065</v>
      </c>
      <c r="H330" s="78">
        <v>3.1700000000001438</v>
      </c>
      <c r="I330" s="76" t="s">
        <v>2855</v>
      </c>
      <c r="J330" s="76" t="s">
        <v>131</v>
      </c>
      <c r="K330" s="77">
        <v>9.0955999999999995E-2</v>
      </c>
      <c r="L330" s="77">
        <v>9.510000000000586E-2</v>
      </c>
      <c r="M330" s="78">
        <v>1780509.2907550002</v>
      </c>
      <c r="N330" s="86">
        <v>100.78</v>
      </c>
      <c r="O330" s="78">
        <v>6508.2786587180008</v>
      </c>
      <c r="P330" s="79">
        <f t="shared" si="6"/>
        <v>2.1355748150785114E-2</v>
      </c>
      <c r="Q330" s="79">
        <f>O330/'סכום נכסי הקרן'!$C$41</f>
        <v>2.0917570924386354E-3</v>
      </c>
    </row>
    <row r="331" spans="1:17">
      <c r="A331" s="75" t="s">
        <v>3020</v>
      </c>
      <c r="B331" s="76" t="s">
        <v>2660</v>
      </c>
      <c r="C331" s="54" t="s">
        <v>2856</v>
      </c>
      <c r="D331" s="129" t="s">
        <v>3065</v>
      </c>
      <c r="E331" s="54" t="s">
        <v>617</v>
      </c>
      <c r="F331" s="85">
        <v>45116</v>
      </c>
      <c r="G331" s="129" t="s">
        <v>3065</v>
      </c>
      <c r="H331" s="78">
        <v>0.48999999999810095</v>
      </c>
      <c r="I331" s="76" t="s">
        <v>868</v>
      </c>
      <c r="J331" s="76" t="s">
        <v>131</v>
      </c>
      <c r="K331" s="77">
        <v>8.2027000000000003E-2</v>
      </c>
      <c r="L331" s="77">
        <v>6.9599999999924042E-2</v>
      </c>
      <c r="M331" s="78">
        <v>66679.942515999996</v>
      </c>
      <c r="N331" s="86">
        <v>100.15</v>
      </c>
      <c r="O331" s="78">
        <v>242.21093075399997</v>
      </c>
      <c r="P331" s="79">
        <f t="shared" si="6"/>
        <v>7.9477169122450764E-4</v>
      </c>
      <c r="Q331" s="79">
        <f>O331/'סכום נכסי הקרן'!$C$41</f>
        <v>7.7846456619090398E-5</v>
      </c>
    </row>
    <row r="332" spans="1:17">
      <c r="A332" s="75" t="s">
        <v>3021</v>
      </c>
      <c r="B332" s="76" t="s">
        <v>2660</v>
      </c>
      <c r="C332" s="54">
        <v>8702</v>
      </c>
      <c r="D332" s="129" t="s">
        <v>3065</v>
      </c>
      <c r="E332" s="54" t="s">
        <v>617</v>
      </c>
      <c r="F332" s="85">
        <v>44497</v>
      </c>
      <c r="G332" s="129" t="s">
        <v>3065</v>
      </c>
      <c r="H332" s="78">
        <v>0.2500000000522889</v>
      </c>
      <c r="I332" s="76" t="s">
        <v>2850</v>
      </c>
      <c r="J332" s="76" t="s">
        <v>131</v>
      </c>
      <c r="K332" s="77">
        <v>7.276500000000001E-2</v>
      </c>
      <c r="L332" s="77">
        <v>0</v>
      </c>
      <c r="M332" s="78">
        <v>1433.9725709999998</v>
      </c>
      <c r="N332" s="86">
        <v>91.926800999999998</v>
      </c>
      <c r="O332" s="78">
        <v>4.7811302390000003</v>
      </c>
      <c r="P332" s="79">
        <f t="shared" si="6"/>
        <v>1.5688420643055191E-5</v>
      </c>
      <c r="Q332" s="79">
        <f>O332/'סכום נכסי הקרן'!$C$41</f>
        <v>1.5366525638702548E-6</v>
      </c>
    </row>
    <row r="333" spans="1:17">
      <c r="A333" s="75" t="s">
        <v>3021</v>
      </c>
      <c r="B333" s="76" t="s">
        <v>2660</v>
      </c>
      <c r="C333" s="54">
        <v>9118</v>
      </c>
      <c r="D333" s="129" t="s">
        <v>3065</v>
      </c>
      <c r="E333" s="54" t="s">
        <v>617</v>
      </c>
      <c r="F333" s="85">
        <v>44733</v>
      </c>
      <c r="G333" s="129" t="s">
        <v>3065</v>
      </c>
      <c r="H333" s="78">
        <v>0.25000000002626166</v>
      </c>
      <c r="I333" s="76" t="s">
        <v>2850</v>
      </c>
      <c r="J333" s="76" t="s">
        <v>131</v>
      </c>
      <c r="K333" s="77">
        <v>7.276500000000001E-2</v>
      </c>
      <c r="L333" s="77">
        <v>0</v>
      </c>
      <c r="M333" s="78">
        <v>5710.2969519999997</v>
      </c>
      <c r="N333" s="86">
        <v>91.926798000000005</v>
      </c>
      <c r="O333" s="78">
        <v>19.039186822000001</v>
      </c>
      <c r="P333" s="79">
        <f t="shared" si="6"/>
        <v>6.2473673929393488E-5</v>
      </c>
      <c r="Q333" s="79">
        <f>O333/'סכום נכסי הקרן'!$C$41</f>
        <v>6.1191839129130802E-6</v>
      </c>
    </row>
    <row r="334" spans="1:17">
      <c r="A334" s="75" t="s">
        <v>3021</v>
      </c>
      <c r="B334" s="76" t="s">
        <v>2660</v>
      </c>
      <c r="C334" s="54">
        <v>9233</v>
      </c>
      <c r="D334" s="129" t="s">
        <v>3065</v>
      </c>
      <c r="E334" s="54" t="s">
        <v>617</v>
      </c>
      <c r="F334" s="85">
        <v>44819</v>
      </c>
      <c r="G334" s="129" t="s">
        <v>3065</v>
      </c>
      <c r="H334" s="78">
        <v>0.25</v>
      </c>
      <c r="I334" s="76" t="s">
        <v>2850</v>
      </c>
      <c r="J334" s="76" t="s">
        <v>131</v>
      </c>
      <c r="K334" s="77">
        <v>7.276500000000001E-2</v>
      </c>
      <c r="L334" s="77">
        <v>0</v>
      </c>
      <c r="M334" s="78">
        <v>1120.852932</v>
      </c>
      <c r="N334" s="86">
        <v>91.926794000000001</v>
      </c>
      <c r="O334" s="78">
        <v>3.7371305000000006</v>
      </c>
      <c r="P334" s="79">
        <f t="shared" si="6"/>
        <v>1.2262722902577509E-5</v>
      </c>
      <c r="Q334" s="79">
        <f>O334/'סכום נכסי הקרן'!$C$41</f>
        <v>1.2011116362192717E-6</v>
      </c>
    </row>
    <row r="335" spans="1:17">
      <c r="A335" s="75" t="s">
        <v>3021</v>
      </c>
      <c r="B335" s="76" t="s">
        <v>2660</v>
      </c>
      <c r="C335" s="54">
        <v>9276</v>
      </c>
      <c r="D335" s="129" t="s">
        <v>3065</v>
      </c>
      <c r="E335" s="54" t="s">
        <v>617</v>
      </c>
      <c r="F335" s="85">
        <v>44854</v>
      </c>
      <c r="G335" s="129" t="s">
        <v>3065</v>
      </c>
      <c r="H335" s="78">
        <v>0.25000000027881419</v>
      </c>
      <c r="I335" s="76" t="s">
        <v>2850</v>
      </c>
      <c r="J335" s="76" t="s">
        <v>131</v>
      </c>
      <c r="K335" s="77">
        <v>7.276500000000001E-2</v>
      </c>
      <c r="L335" s="77">
        <v>0</v>
      </c>
      <c r="M335" s="78">
        <v>268.92765900000001</v>
      </c>
      <c r="N335" s="86">
        <v>91.926783</v>
      </c>
      <c r="O335" s="78">
        <v>0.89665449100000005</v>
      </c>
      <c r="P335" s="79">
        <f t="shared" si="6"/>
        <v>2.9422107583571614E-6</v>
      </c>
      <c r="Q335" s="79">
        <f>O335/'סכום נכסי הקרן'!$C$41</f>
        <v>2.881842479967901E-7</v>
      </c>
    </row>
    <row r="336" spans="1:17">
      <c r="A336" s="75" t="s">
        <v>3021</v>
      </c>
      <c r="B336" s="76" t="s">
        <v>2660</v>
      </c>
      <c r="C336" s="54">
        <v>9430</v>
      </c>
      <c r="D336" s="129" t="s">
        <v>3065</v>
      </c>
      <c r="E336" s="54" t="s">
        <v>617</v>
      </c>
      <c r="F336" s="85">
        <v>44950</v>
      </c>
      <c r="G336" s="129" t="s">
        <v>3065</v>
      </c>
      <c r="H336" s="78">
        <v>0.25000000005102069</v>
      </c>
      <c r="I336" s="76" t="s">
        <v>2850</v>
      </c>
      <c r="J336" s="76" t="s">
        <v>131</v>
      </c>
      <c r="K336" s="77">
        <v>7.276500000000001E-2</v>
      </c>
      <c r="L336" s="77">
        <v>0</v>
      </c>
      <c r="M336" s="78">
        <v>1469.6158049999999</v>
      </c>
      <c r="N336" s="86">
        <v>91.926793000000004</v>
      </c>
      <c r="O336" s="78">
        <v>4.8999707470000002</v>
      </c>
      <c r="P336" s="79">
        <f t="shared" si="6"/>
        <v>1.6078374437605729E-5</v>
      </c>
      <c r="Q336" s="79">
        <f>O336/'סכום נכסי הקרן'!$C$41</f>
        <v>1.5748478361555041E-6</v>
      </c>
    </row>
    <row r="337" spans="1:17">
      <c r="A337" s="75" t="s">
        <v>3021</v>
      </c>
      <c r="B337" s="76" t="s">
        <v>2660</v>
      </c>
      <c r="C337" s="54">
        <v>9539</v>
      </c>
      <c r="D337" s="129" t="s">
        <v>3065</v>
      </c>
      <c r="E337" s="54" t="s">
        <v>617</v>
      </c>
      <c r="F337" s="85">
        <v>45029</v>
      </c>
      <c r="G337" s="129" t="s">
        <v>3065</v>
      </c>
      <c r="H337" s="78">
        <v>0.2499999996938759</v>
      </c>
      <c r="I337" s="76" t="s">
        <v>2850</v>
      </c>
      <c r="J337" s="76" t="s">
        <v>131</v>
      </c>
      <c r="K337" s="77">
        <v>7.276500000000001E-2</v>
      </c>
      <c r="L337" s="77">
        <v>0</v>
      </c>
      <c r="M337" s="78">
        <v>489.872007</v>
      </c>
      <c r="N337" s="86">
        <v>91.926809000000006</v>
      </c>
      <c r="O337" s="78">
        <v>1.63332459</v>
      </c>
      <c r="P337" s="79">
        <f t="shared" si="6"/>
        <v>5.3594614523458618E-6</v>
      </c>
      <c r="Q337" s="79">
        <f>O337/'סכום נכסי הקרן'!$C$41</f>
        <v>5.2494960258200003E-7</v>
      </c>
    </row>
    <row r="338" spans="1:17">
      <c r="A338" s="75" t="s">
        <v>3021</v>
      </c>
      <c r="B338" s="76" t="s">
        <v>2660</v>
      </c>
      <c r="C338" s="54">
        <v>8060</v>
      </c>
      <c r="D338" s="129" t="s">
        <v>3065</v>
      </c>
      <c r="E338" s="54" t="s">
        <v>617</v>
      </c>
      <c r="F338" s="85">
        <v>44150</v>
      </c>
      <c r="G338" s="129" t="s">
        <v>3065</v>
      </c>
      <c r="H338" s="78">
        <v>0.24999999999996106</v>
      </c>
      <c r="I338" s="76" t="s">
        <v>2850</v>
      </c>
      <c r="J338" s="76" t="s">
        <v>131</v>
      </c>
      <c r="K338" s="77">
        <v>7.276500000000001E-2</v>
      </c>
      <c r="L338" s="77">
        <v>0</v>
      </c>
      <c r="M338" s="78">
        <v>1923833.0888549997</v>
      </c>
      <c r="N338" s="86">
        <v>91.926795999999996</v>
      </c>
      <c r="O338" s="78">
        <v>6414.4152638049991</v>
      </c>
      <c r="P338" s="79">
        <f t="shared" si="6"/>
        <v>2.1047752269315802E-2</v>
      </c>
      <c r="Q338" s="79">
        <f>O338/'סכום נכסי הקרן'!$C$41</f>
        <v>2.0615894502208827E-3</v>
      </c>
    </row>
    <row r="339" spans="1:17">
      <c r="A339" s="75" t="s">
        <v>3021</v>
      </c>
      <c r="B339" s="76" t="s">
        <v>2660</v>
      </c>
      <c r="C339" s="54">
        <v>8119</v>
      </c>
      <c r="D339" s="129" t="s">
        <v>3065</v>
      </c>
      <c r="E339" s="54" t="s">
        <v>617</v>
      </c>
      <c r="F339" s="85">
        <v>44169</v>
      </c>
      <c r="G339" s="129" t="s">
        <v>3065</v>
      </c>
      <c r="H339" s="78">
        <v>0.25</v>
      </c>
      <c r="I339" s="76" t="s">
        <v>2850</v>
      </c>
      <c r="J339" s="76" t="s">
        <v>131</v>
      </c>
      <c r="K339" s="77">
        <v>7.276500000000001E-2</v>
      </c>
      <c r="L339" s="77">
        <v>0</v>
      </c>
      <c r="M339" s="78">
        <v>4561.1971009999997</v>
      </c>
      <c r="N339" s="86">
        <v>91.926796999999993</v>
      </c>
      <c r="O339" s="78">
        <v>15.207874375999999</v>
      </c>
      <c r="P339" s="79">
        <f t="shared" si="6"/>
        <v>4.9901909877136161E-5</v>
      </c>
      <c r="Q339" s="79">
        <f>O339/'סכום נכסי הקרן'!$C$41</f>
        <v>4.8878022523362494E-6</v>
      </c>
    </row>
    <row r="340" spans="1:17">
      <c r="A340" s="75" t="s">
        <v>3021</v>
      </c>
      <c r="B340" s="76" t="s">
        <v>2660</v>
      </c>
      <c r="C340" s="54">
        <v>8418</v>
      </c>
      <c r="D340" s="129" t="s">
        <v>3065</v>
      </c>
      <c r="E340" s="54" t="s">
        <v>617</v>
      </c>
      <c r="F340" s="85">
        <v>44326</v>
      </c>
      <c r="G340" s="129" t="s">
        <v>3065</v>
      </c>
      <c r="H340" s="78">
        <v>0.24999999984461671</v>
      </c>
      <c r="I340" s="76" t="s">
        <v>2850</v>
      </c>
      <c r="J340" s="76" t="s">
        <v>131</v>
      </c>
      <c r="K340" s="77">
        <v>7.276500000000001E-2</v>
      </c>
      <c r="L340" s="77">
        <v>0</v>
      </c>
      <c r="M340" s="78">
        <v>965.10836400000005</v>
      </c>
      <c r="N340" s="86">
        <v>91.926799000000003</v>
      </c>
      <c r="O340" s="78">
        <v>3.217849862</v>
      </c>
      <c r="P340" s="79">
        <f t="shared" si="6"/>
        <v>1.0558796702390583E-5</v>
      </c>
      <c r="Q340" s="79">
        <f>O340/'סכום נכסי הקרן'!$C$41</f>
        <v>1.0342151318651509E-6</v>
      </c>
    </row>
    <row r="341" spans="1:17">
      <c r="A341" s="75" t="s">
        <v>3022</v>
      </c>
      <c r="B341" s="76" t="s">
        <v>2660</v>
      </c>
      <c r="C341" s="54">
        <v>8718</v>
      </c>
      <c r="D341" s="129" t="s">
        <v>3065</v>
      </c>
      <c r="E341" s="54" t="s">
        <v>617</v>
      </c>
      <c r="F341" s="85">
        <v>44508</v>
      </c>
      <c r="G341" s="129" t="s">
        <v>3065</v>
      </c>
      <c r="H341" s="78">
        <v>2.8599999999997832</v>
      </c>
      <c r="I341" s="76" t="s">
        <v>868</v>
      </c>
      <c r="J341" s="76" t="s">
        <v>131</v>
      </c>
      <c r="K341" s="77">
        <v>8.7600999999999998E-2</v>
      </c>
      <c r="L341" s="77">
        <v>9.1299999999993151E-2</v>
      </c>
      <c r="M341" s="78">
        <v>1573289.5025140001</v>
      </c>
      <c r="N341" s="86">
        <v>100.15</v>
      </c>
      <c r="O341" s="78">
        <v>5714.8804200839995</v>
      </c>
      <c r="P341" s="79">
        <f t="shared" si="6"/>
        <v>1.8752354249565496E-2</v>
      </c>
      <c r="Q341" s="79">
        <f>O341/'סכום נכסי הקרן'!$C$41</f>
        <v>1.8367593457505888E-3</v>
      </c>
    </row>
    <row r="342" spans="1:17">
      <c r="A342" s="75" t="s">
        <v>3023</v>
      </c>
      <c r="B342" s="76" t="s">
        <v>2660</v>
      </c>
      <c r="C342" s="54">
        <v>8806</v>
      </c>
      <c r="D342" s="129" t="s">
        <v>3065</v>
      </c>
      <c r="E342" s="54" t="s">
        <v>617</v>
      </c>
      <c r="F342" s="85">
        <v>44137</v>
      </c>
      <c r="G342" s="129" t="s">
        <v>3065</v>
      </c>
      <c r="H342" s="78">
        <v>0.70000000000007434</v>
      </c>
      <c r="I342" s="76" t="s">
        <v>2850</v>
      </c>
      <c r="J342" s="76" t="s">
        <v>131</v>
      </c>
      <c r="K342" s="77">
        <v>7.4573E-2</v>
      </c>
      <c r="L342" s="77">
        <v>7.7000000000004454E-2</v>
      </c>
      <c r="M342" s="78">
        <v>2208120.57033</v>
      </c>
      <c r="N342" s="86">
        <v>100.71</v>
      </c>
      <c r="O342" s="78">
        <v>8065.7103410620002</v>
      </c>
      <c r="P342" s="79">
        <f t="shared" si="6"/>
        <v>2.6466180649805306E-2</v>
      </c>
      <c r="Q342" s="79">
        <f>O342/'סכום נכסי הקרן'!$C$41</f>
        <v>2.5923147572779913E-3</v>
      </c>
    </row>
    <row r="343" spans="1:17">
      <c r="A343" s="75" t="s">
        <v>3023</v>
      </c>
      <c r="B343" s="76" t="s">
        <v>2660</v>
      </c>
      <c r="C343" s="54">
        <v>9044</v>
      </c>
      <c r="D343" s="129" t="s">
        <v>3065</v>
      </c>
      <c r="E343" s="54" t="s">
        <v>617</v>
      </c>
      <c r="F343" s="85">
        <v>44679</v>
      </c>
      <c r="G343" s="129" t="s">
        <v>3065</v>
      </c>
      <c r="H343" s="78">
        <v>0.69999999999712048</v>
      </c>
      <c r="I343" s="76" t="s">
        <v>2850</v>
      </c>
      <c r="J343" s="76" t="s">
        <v>131</v>
      </c>
      <c r="K343" s="77">
        <v>7.4580999999999995E-2</v>
      </c>
      <c r="L343" s="77">
        <v>7.6999999999395302E-2</v>
      </c>
      <c r="M343" s="78">
        <v>19014.673799</v>
      </c>
      <c r="N343" s="86">
        <v>100.71</v>
      </c>
      <c r="O343" s="78">
        <v>69.455880145999998</v>
      </c>
      <c r="P343" s="79">
        <f t="shared" si="6"/>
        <v>2.2790700302947208E-4</v>
      </c>
      <c r="Q343" s="79">
        <f>O343/'סכום נכסי הקרן'!$C$41</f>
        <v>2.2323080729241776E-5</v>
      </c>
    </row>
    <row r="344" spans="1:17">
      <c r="A344" s="75" t="s">
        <v>3023</v>
      </c>
      <c r="B344" s="76" t="s">
        <v>2660</v>
      </c>
      <c r="C344" s="54">
        <v>9224</v>
      </c>
      <c r="D344" s="129" t="s">
        <v>3065</v>
      </c>
      <c r="E344" s="54" t="s">
        <v>617</v>
      </c>
      <c r="F344" s="85">
        <v>44810</v>
      </c>
      <c r="G344" s="129" t="s">
        <v>3065</v>
      </c>
      <c r="H344" s="78">
        <v>0.6999999999968175</v>
      </c>
      <c r="I344" s="76" t="s">
        <v>2850</v>
      </c>
      <c r="J344" s="76" t="s">
        <v>131</v>
      </c>
      <c r="K344" s="77">
        <v>7.4580999999999995E-2</v>
      </c>
      <c r="L344" s="77">
        <v>7.6999999999729493E-2</v>
      </c>
      <c r="M344" s="78">
        <v>34408.509392</v>
      </c>
      <c r="N344" s="86">
        <v>100.71</v>
      </c>
      <c r="O344" s="78">
        <v>125.685738012</v>
      </c>
      <c r="P344" s="79">
        <f t="shared" si="6"/>
        <v>4.1241518808270378E-4</v>
      </c>
      <c r="Q344" s="79">
        <f>O344/'סכום נכסי הקרן'!$C$41</f>
        <v>4.0395325352705777E-5</v>
      </c>
    </row>
    <row r="345" spans="1:17">
      <c r="A345" s="75" t="s">
        <v>3024</v>
      </c>
      <c r="B345" s="76" t="s">
        <v>2660</v>
      </c>
      <c r="C345" s="54">
        <v>9405</v>
      </c>
      <c r="D345" s="129" t="s">
        <v>3065</v>
      </c>
      <c r="E345" s="54" t="s">
        <v>617</v>
      </c>
      <c r="F345" s="85">
        <v>43866</v>
      </c>
      <c r="G345" s="129" t="s">
        <v>3065</v>
      </c>
      <c r="H345" s="78">
        <v>0.8199999999999269</v>
      </c>
      <c r="I345" s="76" t="s">
        <v>2850</v>
      </c>
      <c r="J345" s="76" t="s">
        <v>131</v>
      </c>
      <c r="K345" s="77">
        <v>7.7218999999999996E-2</v>
      </c>
      <c r="L345" s="77">
        <v>8.5099999999998163E-2</v>
      </c>
      <c r="M345" s="78">
        <v>1880958.2982859998</v>
      </c>
      <c r="N345" s="86">
        <v>100.16</v>
      </c>
      <c r="O345" s="78">
        <v>6833.1514406749993</v>
      </c>
      <c r="P345" s="79">
        <f t="shared" si="6"/>
        <v>2.2421759868526348E-2</v>
      </c>
      <c r="Q345" s="79">
        <f>O345/'סכום נכסי הקרן'!$C$41</f>
        <v>2.1961710214409751E-3</v>
      </c>
    </row>
    <row r="346" spans="1:17">
      <c r="A346" s="75" t="s">
        <v>3024</v>
      </c>
      <c r="B346" s="76" t="s">
        <v>2660</v>
      </c>
      <c r="C346" s="54">
        <v>9439</v>
      </c>
      <c r="D346" s="129" t="s">
        <v>3065</v>
      </c>
      <c r="E346" s="54" t="s">
        <v>617</v>
      </c>
      <c r="F346" s="85">
        <v>44953</v>
      </c>
      <c r="G346" s="129" t="s">
        <v>3065</v>
      </c>
      <c r="H346" s="78">
        <v>0.81999999997568618</v>
      </c>
      <c r="I346" s="76" t="s">
        <v>2850</v>
      </c>
      <c r="J346" s="76" t="s">
        <v>131</v>
      </c>
      <c r="K346" s="77">
        <v>7.7218999999999996E-2</v>
      </c>
      <c r="L346" s="77">
        <v>7.7299999999382016E-2</v>
      </c>
      <c r="M346" s="78">
        <v>5401.9606370000001</v>
      </c>
      <c r="N346" s="86">
        <v>100.76</v>
      </c>
      <c r="O346" s="78">
        <v>19.741817414</v>
      </c>
      <c r="P346" s="79">
        <f t="shared" si="6"/>
        <v>6.4779230091419399E-5</v>
      </c>
      <c r="Q346" s="79">
        <f>O346/'סכום נכסי הקרן'!$C$41</f>
        <v>6.345008989135287E-6</v>
      </c>
    </row>
    <row r="347" spans="1:17">
      <c r="A347" s="75" t="s">
        <v>3024</v>
      </c>
      <c r="B347" s="76" t="s">
        <v>2660</v>
      </c>
      <c r="C347" s="54">
        <v>9447</v>
      </c>
      <c r="D347" s="129" t="s">
        <v>3065</v>
      </c>
      <c r="E347" s="54" t="s">
        <v>617</v>
      </c>
      <c r="F347" s="85">
        <v>44959</v>
      </c>
      <c r="G347" s="129" t="s">
        <v>3065</v>
      </c>
      <c r="H347" s="78">
        <v>0.81999999997476924</v>
      </c>
      <c r="I347" s="76" t="s">
        <v>2850</v>
      </c>
      <c r="J347" s="76" t="s">
        <v>131</v>
      </c>
      <c r="K347" s="77">
        <v>7.7218999999999996E-2</v>
      </c>
      <c r="L347" s="77">
        <v>7.729999999917099E-2</v>
      </c>
      <c r="M347" s="78">
        <v>3036.6492950000002</v>
      </c>
      <c r="N347" s="86">
        <v>100.76</v>
      </c>
      <c r="O347" s="78">
        <v>11.097632304000001</v>
      </c>
      <c r="P347" s="79">
        <f t="shared" si="6"/>
        <v>3.6414888326389669E-5</v>
      </c>
      <c r="Q347" s="79">
        <f>O347/'סכום נכסי הקרן'!$C$41</f>
        <v>3.5667727671852202E-6</v>
      </c>
    </row>
    <row r="348" spans="1:17">
      <c r="A348" s="75" t="s">
        <v>3024</v>
      </c>
      <c r="B348" s="76" t="s">
        <v>2660</v>
      </c>
      <c r="C348" s="54">
        <v>9467</v>
      </c>
      <c r="D348" s="129" t="s">
        <v>3065</v>
      </c>
      <c r="E348" s="54" t="s">
        <v>617</v>
      </c>
      <c r="F348" s="85">
        <v>44966</v>
      </c>
      <c r="G348" s="129" t="s">
        <v>3065</v>
      </c>
      <c r="H348" s="78">
        <v>0.81999999996870909</v>
      </c>
      <c r="I348" s="76" t="s">
        <v>2850</v>
      </c>
      <c r="J348" s="76" t="s">
        <v>131</v>
      </c>
      <c r="K348" s="77">
        <v>7.7218999999999996E-2</v>
      </c>
      <c r="L348" s="77">
        <v>7.8099999999602848E-2</v>
      </c>
      <c r="M348" s="78">
        <v>4549.9431610000001</v>
      </c>
      <c r="N348" s="86">
        <v>100.7</v>
      </c>
      <c r="O348" s="78">
        <v>16.618162885999997</v>
      </c>
      <c r="P348" s="79">
        <f t="shared" si="6"/>
        <v>5.4529518469027421E-5</v>
      </c>
      <c r="Q348" s="79">
        <f>O348/'סכום נכסי הקרן'!$C$41</f>
        <v>5.3410681845233471E-6</v>
      </c>
    </row>
    <row r="349" spans="1:17">
      <c r="A349" s="75" t="s">
        <v>3024</v>
      </c>
      <c r="B349" s="76" t="s">
        <v>2660</v>
      </c>
      <c r="C349" s="54">
        <v>9491</v>
      </c>
      <c r="D349" s="129" t="s">
        <v>3065</v>
      </c>
      <c r="E349" s="54" t="s">
        <v>617</v>
      </c>
      <c r="F349" s="85">
        <v>44986</v>
      </c>
      <c r="G349" s="129" t="s">
        <v>3065</v>
      </c>
      <c r="H349" s="78">
        <v>0.81999999999566864</v>
      </c>
      <c r="I349" s="76" t="s">
        <v>2850</v>
      </c>
      <c r="J349" s="76" t="s">
        <v>131</v>
      </c>
      <c r="K349" s="77">
        <v>7.7218999999999996E-2</v>
      </c>
      <c r="L349" s="77">
        <v>7.8099999999808198E-2</v>
      </c>
      <c r="M349" s="78">
        <v>17699.285424999998</v>
      </c>
      <c r="N349" s="86">
        <v>100.7</v>
      </c>
      <c r="O349" s="78">
        <v>64.644676204000007</v>
      </c>
      <c r="P349" s="79">
        <f t="shared" si="6"/>
        <v>2.1211990092839895E-4</v>
      </c>
      <c r="Q349" s="79">
        <f>O349/'סכום נכסי הקרן'!$C$41</f>
        <v>2.0776762494178744E-5</v>
      </c>
    </row>
    <row r="350" spans="1:17">
      <c r="A350" s="75" t="s">
        <v>3024</v>
      </c>
      <c r="B350" s="76" t="s">
        <v>2660</v>
      </c>
      <c r="C350" s="54">
        <v>9510</v>
      </c>
      <c r="D350" s="129" t="s">
        <v>3065</v>
      </c>
      <c r="E350" s="54" t="s">
        <v>617</v>
      </c>
      <c r="F350" s="85">
        <v>44994</v>
      </c>
      <c r="G350" s="129" t="s">
        <v>3065</v>
      </c>
      <c r="H350" s="78">
        <v>0.8199999999841493</v>
      </c>
      <c r="I350" s="76" t="s">
        <v>2850</v>
      </c>
      <c r="J350" s="76" t="s">
        <v>131</v>
      </c>
      <c r="K350" s="77">
        <v>7.7218999999999996E-2</v>
      </c>
      <c r="L350" s="77">
        <v>7.8100000000316999E-2</v>
      </c>
      <c r="M350" s="78">
        <v>3454.658512</v>
      </c>
      <c r="N350" s="86">
        <v>100.7</v>
      </c>
      <c r="O350" s="78">
        <v>12.617756960000001</v>
      </c>
      <c r="P350" s="79">
        <f t="shared" si="6"/>
        <v>4.1402904515255421E-5</v>
      </c>
      <c r="Q350" s="79">
        <f>O350/'סכום נכסי הקרן'!$C$41</f>
        <v>4.0553399747861909E-6</v>
      </c>
    </row>
    <row r="351" spans="1:17">
      <c r="A351" s="75" t="s">
        <v>3024</v>
      </c>
      <c r="B351" s="76" t="s">
        <v>2660</v>
      </c>
      <c r="C351" s="54">
        <v>9560</v>
      </c>
      <c r="D351" s="129" t="s">
        <v>3065</v>
      </c>
      <c r="E351" s="54" t="s">
        <v>617</v>
      </c>
      <c r="F351" s="85">
        <v>45058</v>
      </c>
      <c r="G351" s="129" t="s">
        <v>3065</v>
      </c>
      <c r="H351" s="78">
        <v>0.81999999999501616</v>
      </c>
      <c r="I351" s="76" t="s">
        <v>2850</v>
      </c>
      <c r="J351" s="76" t="s">
        <v>131</v>
      </c>
      <c r="K351" s="77">
        <v>7.7218999999999996E-2</v>
      </c>
      <c r="L351" s="77">
        <v>7.8100000000077691E-2</v>
      </c>
      <c r="M351" s="78">
        <v>18678.276268000001</v>
      </c>
      <c r="N351" s="86">
        <v>100.7</v>
      </c>
      <c r="O351" s="78">
        <v>68.220331087000005</v>
      </c>
      <c r="P351" s="79">
        <f t="shared" si="6"/>
        <v>2.2385277057945267E-4</v>
      </c>
      <c r="Q351" s="79">
        <f>O351/'סכום נכסי הקרן'!$C$41</f>
        <v>2.1925975958111982E-5</v>
      </c>
    </row>
    <row r="352" spans="1:17">
      <c r="A352" s="75" t="s">
        <v>3024</v>
      </c>
      <c r="B352" s="76" t="s">
        <v>2660</v>
      </c>
      <c r="C352" s="54">
        <v>9595</v>
      </c>
      <c r="D352" s="129" t="s">
        <v>3065</v>
      </c>
      <c r="E352" s="54" t="s">
        <v>617</v>
      </c>
      <c r="F352" s="85">
        <v>45237</v>
      </c>
      <c r="G352" s="129" t="s">
        <v>3065</v>
      </c>
      <c r="H352" s="78">
        <v>0.81999999999686468</v>
      </c>
      <c r="I352" s="76" t="s">
        <v>2850</v>
      </c>
      <c r="J352" s="76" t="s">
        <v>131</v>
      </c>
      <c r="K352" s="77">
        <v>7.7195E-2</v>
      </c>
      <c r="L352" s="77">
        <v>7.8099999999879793E-2</v>
      </c>
      <c r="M352" s="78">
        <v>57636.252476000001</v>
      </c>
      <c r="N352" s="86">
        <v>100.7</v>
      </c>
      <c r="O352" s="78">
        <v>210.51000941300003</v>
      </c>
      <c r="P352" s="79">
        <f t="shared" si="6"/>
        <v>6.9075080831418703E-4</v>
      </c>
      <c r="Q352" s="79">
        <f>O352/'סכום נכסי הקרן'!$C$41</f>
        <v>6.7657798368717049E-5</v>
      </c>
    </row>
    <row r="353" spans="1:17">
      <c r="A353" s="75" t="s">
        <v>3025</v>
      </c>
      <c r="B353" s="76" t="s">
        <v>2660</v>
      </c>
      <c r="C353" s="54">
        <v>9606</v>
      </c>
      <c r="D353" s="129" t="s">
        <v>3065</v>
      </c>
      <c r="E353" s="54" t="s">
        <v>617</v>
      </c>
      <c r="F353" s="85">
        <v>44136</v>
      </c>
      <c r="G353" s="129" t="s">
        <v>3065</v>
      </c>
      <c r="H353" s="78">
        <v>0.24999999999993899</v>
      </c>
      <c r="I353" s="76" t="s">
        <v>2850</v>
      </c>
      <c r="J353" s="76" t="s">
        <v>131</v>
      </c>
      <c r="K353" s="77">
        <v>7.0095999999999992E-2</v>
      </c>
      <c r="L353" s="77">
        <v>0</v>
      </c>
      <c r="M353" s="78">
        <v>1283639.444225</v>
      </c>
      <c r="N353" s="86">
        <v>88.007137999999998</v>
      </c>
      <c r="O353" s="78">
        <v>4097.4014907169994</v>
      </c>
      <c r="P353" s="79">
        <f t="shared" si="6"/>
        <v>1.3444887488213368E-2</v>
      </c>
      <c r="Q353" s="79">
        <f>O353/'סכום נכסי הקרן'!$C$41</f>
        <v>1.3169025295644286E-3</v>
      </c>
    </row>
    <row r="354" spans="1:17">
      <c r="A354" s="75" t="s">
        <v>3026</v>
      </c>
      <c r="B354" s="76" t="s">
        <v>2660</v>
      </c>
      <c r="C354" s="54">
        <v>6588</v>
      </c>
      <c r="D354" s="129" t="s">
        <v>3065</v>
      </c>
      <c r="E354" s="54" t="s">
        <v>617</v>
      </c>
      <c r="F354" s="85">
        <v>43397</v>
      </c>
      <c r="G354" s="129" t="s">
        <v>3065</v>
      </c>
      <c r="H354" s="78">
        <v>0.51000000000010803</v>
      </c>
      <c r="I354" s="76" t="s">
        <v>2850</v>
      </c>
      <c r="J354" s="76" t="s">
        <v>131</v>
      </c>
      <c r="K354" s="77">
        <v>7.7218999999999996E-2</v>
      </c>
      <c r="L354" s="77">
        <v>7.5600000000001791E-2</v>
      </c>
      <c r="M354" s="78">
        <v>1166417.960437</v>
      </c>
      <c r="N354" s="86">
        <v>100.73</v>
      </c>
      <c r="O354" s="78">
        <v>4261.4813790539993</v>
      </c>
      <c r="P354" s="79">
        <f t="shared" si="6"/>
        <v>1.3983286188650104E-2</v>
      </c>
      <c r="Q354" s="79">
        <f>O354/'סכום נכסי הקרן'!$C$41</f>
        <v>1.3696377131902423E-3</v>
      </c>
    </row>
    <row r="355" spans="1:17">
      <c r="A355" s="75" t="s">
        <v>3027</v>
      </c>
      <c r="B355" s="76" t="s">
        <v>2660</v>
      </c>
      <c r="C355" s="54" t="s">
        <v>2857</v>
      </c>
      <c r="D355" s="129" t="s">
        <v>3065</v>
      </c>
      <c r="E355" s="54" t="s">
        <v>617</v>
      </c>
      <c r="F355" s="85">
        <v>44144</v>
      </c>
      <c r="G355" s="129" t="s">
        <v>3065</v>
      </c>
      <c r="H355" s="78">
        <v>1</v>
      </c>
      <c r="I355" s="76" t="s">
        <v>2858</v>
      </c>
      <c r="J355" s="76" t="s">
        <v>131</v>
      </c>
      <c r="K355" s="77">
        <v>7.8763E-2</v>
      </c>
      <c r="L355" s="77">
        <v>0</v>
      </c>
      <c r="M355" s="78">
        <v>1452246.986582</v>
      </c>
      <c r="N355" s="86">
        <v>78.199742999999998</v>
      </c>
      <c r="O355" s="78">
        <v>4119.0149090599998</v>
      </c>
      <c r="P355" s="79">
        <f t="shared" si="6"/>
        <v>1.3515808040791796E-2</v>
      </c>
      <c r="Q355" s="79">
        <f>O355/'סכום נכסי הקרן'!$C$41</f>
        <v>1.323849070037193E-3</v>
      </c>
    </row>
    <row r="356" spans="1:17">
      <c r="A356" s="75" t="s">
        <v>3028</v>
      </c>
      <c r="B356" s="76" t="s">
        <v>2660</v>
      </c>
      <c r="C356" s="54">
        <v>6826</v>
      </c>
      <c r="D356" s="129" t="s">
        <v>3065</v>
      </c>
      <c r="E356" s="54" t="s">
        <v>617</v>
      </c>
      <c r="F356" s="85">
        <v>43550</v>
      </c>
      <c r="G356" s="129" t="s">
        <v>3065</v>
      </c>
      <c r="H356" s="78">
        <v>1.7600000000002249</v>
      </c>
      <c r="I356" s="76" t="s">
        <v>868</v>
      </c>
      <c r="J356" s="76" t="s">
        <v>131</v>
      </c>
      <c r="K356" s="77">
        <v>8.4559999999999996E-2</v>
      </c>
      <c r="L356" s="77">
        <v>8.5600000000018175E-2</v>
      </c>
      <c r="M356" s="78">
        <v>584787.93865699996</v>
      </c>
      <c r="N356" s="86">
        <v>100.61</v>
      </c>
      <c r="O356" s="78">
        <v>2133.964033452</v>
      </c>
      <c r="P356" s="79">
        <f t="shared" si="6"/>
        <v>7.0022199188089669E-3</v>
      </c>
      <c r="Q356" s="79">
        <f>O356/'סכום נכסי הקרן'!$C$41</f>
        <v>6.8585483751573782E-4</v>
      </c>
    </row>
    <row r="357" spans="1:17">
      <c r="A357" s="75" t="s">
        <v>3029</v>
      </c>
      <c r="B357" s="76" t="s">
        <v>2660</v>
      </c>
      <c r="C357" s="54">
        <v>6528</v>
      </c>
      <c r="D357" s="129" t="s">
        <v>3065</v>
      </c>
      <c r="E357" s="54" t="s">
        <v>617</v>
      </c>
      <c r="F357" s="85">
        <v>43373</v>
      </c>
      <c r="G357" s="129" t="s">
        <v>3065</v>
      </c>
      <c r="H357" s="78">
        <v>4.2699999999999969</v>
      </c>
      <c r="I357" s="76" t="s">
        <v>905</v>
      </c>
      <c r="J357" s="76" t="s">
        <v>134</v>
      </c>
      <c r="K357" s="77">
        <v>3.032E-2</v>
      </c>
      <c r="L357" s="77">
        <v>6.2999999999997738E-2</v>
      </c>
      <c r="M357" s="78">
        <v>989485.09186199994</v>
      </c>
      <c r="N357" s="86">
        <v>87.41</v>
      </c>
      <c r="O357" s="78">
        <v>3996.6576486630006</v>
      </c>
      <c r="P357" s="79">
        <f t="shared" si="6"/>
        <v>1.3114314654524733E-2</v>
      </c>
      <c r="Q357" s="79">
        <f>O357/'סכום נכסי הקרן'!$C$41</f>
        <v>1.2845235155138101E-3</v>
      </c>
    </row>
    <row r="358" spans="1:17">
      <c r="A358" s="75" t="s">
        <v>3030</v>
      </c>
      <c r="B358" s="76" t="s">
        <v>2660</v>
      </c>
      <c r="C358" s="54">
        <v>8860</v>
      </c>
      <c r="D358" s="129" t="s">
        <v>3065</v>
      </c>
      <c r="E358" s="54" t="s">
        <v>617</v>
      </c>
      <c r="F358" s="85">
        <v>44585</v>
      </c>
      <c r="G358" s="129" t="s">
        <v>3065</v>
      </c>
      <c r="H358" s="78">
        <v>2.1599999999947133</v>
      </c>
      <c r="I358" s="76" t="s">
        <v>2859</v>
      </c>
      <c r="J358" s="76" t="s">
        <v>133</v>
      </c>
      <c r="K358" s="77">
        <v>6.5960000000000005E-2</v>
      </c>
      <c r="L358" s="77">
        <v>7.1299999999899485E-2</v>
      </c>
      <c r="M358" s="78">
        <v>62162.219420000001</v>
      </c>
      <c r="N358" s="86">
        <v>100.13</v>
      </c>
      <c r="O358" s="78">
        <v>249.69414882699999</v>
      </c>
      <c r="P358" s="79">
        <f t="shared" si="6"/>
        <v>8.1932652805687394E-4</v>
      </c>
      <c r="Q358" s="79">
        <f>O358/'סכום נכסי הקרן'!$C$41</f>
        <v>8.0251558689742379E-5</v>
      </c>
    </row>
    <row r="359" spans="1:17">
      <c r="A359" s="75" t="s">
        <v>3030</v>
      </c>
      <c r="B359" s="76" t="s">
        <v>2660</v>
      </c>
      <c r="C359" s="54">
        <v>8977</v>
      </c>
      <c r="D359" s="129" t="s">
        <v>3065</v>
      </c>
      <c r="E359" s="54" t="s">
        <v>617</v>
      </c>
      <c r="F359" s="85">
        <v>44553</v>
      </c>
      <c r="G359" s="129" t="s">
        <v>3065</v>
      </c>
      <c r="H359" s="78">
        <v>2.1599999999847768</v>
      </c>
      <c r="I359" s="76" t="s">
        <v>2859</v>
      </c>
      <c r="J359" s="76" t="s">
        <v>133</v>
      </c>
      <c r="K359" s="77">
        <v>6.5960000000000005E-2</v>
      </c>
      <c r="L359" s="77">
        <v>7.1499999999619424E-2</v>
      </c>
      <c r="M359" s="78">
        <v>9160.7480300000007</v>
      </c>
      <c r="N359" s="86">
        <v>100.1</v>
      </c>
      <c r="O359" s="78">
        <v>36.786007716</v>
      </c>
      <c r="P359" s="79">
        <f t="shared" si="6"/>
        <v>1.2070668105204945E-4</v>
      </c>
      <c r="Q359" s="79">
        <f>O359/'סכום נכסי הקרן'!$C$41</f>
        <v>1.1823002145025311E-5</v>
      </c>
    </row>
    <row r="360" spans="1:17">
      <c r="A360" s="75" t="s">
        <v>3030</v>
      </c>
      <c r="B360" s="76" t="s">
        <v>2660</v>
      </c>
      <c r="C360" s="54">
        <v>8978</v>
      </c>
      <c r="D360" s="129" t="s">
        <v>3065</v>
      </c>
      <c r="E360" s="54" t="s">
        <v>617</v>
      </c>
      <c r="F360" s="85">
        <v>44553</v>
      </c>
      <c r="G360" s="129" t="s">
        <v>3065</v>
      </c>
      <c r="H360" s="78">
        <v>2.1600000000313613</v>
      </c>
      <c r="I360" s="76" t="s">
        <v>2859</v>
      </c>
      <c r="J360" s="76" t="s">
        <v>133</v>
      </c>
      <c r="K360" s="77">
        <v>6.5960000000000005E-2</v>
      </c>
      <c r="L360" s="77">
        <v>7.2600000000800996E-2</v>
      </c>
      <c r="M360" s="78">
        <v>11778.104824999999</v>
      </c>
      <c r="N360" s="86">
        <v>99.88</v>
      </c>
      <c r="O360" s="78">
        <v>47.192347796999996</v>
      </c>
      <c r="P360" s="79">
        <f t="shared" si="6"/>
        <v>1.548532180389941E-4</v>
      </c>
      <c r="Q360" s="79">
        <f>O360/'סכום נכסי הקרן'!$C$41</f>
        <v>1.5167593981393907E-5</v>
      </c>
    </row>
    <row r="361" spans="1:17">
      <c r="A361" s="75" t="s">
        <v>3030</v>
      </c>
      <c r="B361" s="76" t="s">
        <v>2660</v>
      </c>
      <c r="C361" s="54">
        <v>8979</v>
      </c>
      <c r="D361" s="129" t="s">
        <v>3065</v>
      </c>
      <c r="E361" s="54" t="s">
        <v>617</v>
      </c>
      <c r="F361" s="85">
        <v>44553</v>
      </c>
      <c r="G361" s="129" t="s">
        <v>3065</v>
      </c>
      <c r="H361" s="78">
        <v>2.1600000000045303</v>
      </c>
      <c r="I361" s="76" t="s">
        <v>2859</v>
      </c>
      <c r="J361" s="76" t="s">
        <v>133</v>
      </c>
      <c r="K361" s="77">
        <v>6.5960000000000005E-2</v>
      </c>
      <c r="L361" s="77">
        <v>7.1400000000181207E-2</v>
      </c>
      <c r="M361" s="78">
        <v>54964.487745999999</v>
      </c>
      <c r="N361" s="86">
        <v>100.11</v>
      </c>
      <c r="O361" s="78">
        <v>220.738091</v>
      </c>
      <c r="P361" s="79">
        <f t="shared" si="6"/>
        <v>7.2431242205134067E-4</v>
      </c>
      <c r="Q361" s="79">
        <f>O361/'סכום נכסי הקרן'!$C$41</f>
        <v>7.0945098025591678E-5</v>
      </c>
    </row>
    <row r="362" spans="1:17">
      <c r="A362" s="75" t="s">
        <v>3030</v>
      </c>
      <c r="B362" s="76" t="s">
        <v>2660</v>
      </c>
      <c r="C362" s="54">
        <v>8918</v>
      </c>
      <c r="D362" s="129" t="s">
        <v>3065</v>
      </c>
      <c r="E362" s="54" t="s">
        <v>617</v>
      </c>
      <c r="F362" s="85">
        <v>44553</v>
      </c>
      <c r="G362" s="129" t="s">
        <v>3065</v>
      </c>
      <c r="H362" s="78">
        <v>2.1599999999974626</v>
      </c>
      <c r="I362" s="76" t="s">
        <v>2859</v>
      </c>
      <c r="J362" s="76" t="s">
        <v>133</v>
      </c>
      <c r="K362" s="77">
        <v>6.5960000000000005E-2</v>
      </c>
      <c r="L362" s="77">
        <v>7.1499999999857275E-2</v>
      </c>
      <c r="M362" s="78">
        <v>7852.0697400000008</v>
      </c>
      <c r="N362" s="86">
        <v>100.09</v>
      </c>
      <c r="O362" s="78">
        <v>31.527713063</v>
      </c>
      <c r="P362" s="79">
        <f t="shared" si="6"/>
        <v>1.0345253103779548E-4</v>
      </c>
      <c r="Q362" s="79">
        <f>O362/'סכום נכסי הקרן'!$C$41</f>
        <v>1.0132989207455194E-5</v>
      </c>
    </row>
    <row r="363" spans="1:17">
      <c r="A363" s="75" t="s">
        <v>3030</v>
      </c>
      <c r="B363" s="76" t="s">
        <v>2660</v>
      </c>
      <c r="C363" s="54">
        <v>9037</v>
      </c>
      <c r="D363" s="129" t="s">
        <v>3065</v>
      </c>
      <c r="E363" s="54" t="s">
        <v>617</v>
      </c>
      <c r="F363" s="85">
        <v>44671</v>
      </c>
      <c r="G363" s="129" t="s">
        <v>3065</v>
      </c>
      <c r="H363" s="78">
        <v>2.1600000000324662</v>
      </c>
      <c r="I363" s="76" t="s">
        <v>2859</v>
      </c>
      <c r="J363" s="76" t="s">
        <v>133</v>
      </c>
      <c r="K363" s="77">
        <v>6.5960000000000005E-2</v>
      </c>
      <c r="L363" s="77">
        <v>7.1300000001405184E-2</v>
      </c>
      <c r="M363" s="78">
        <v>4907.5436950000003</v>
      </c>
      <c r="N363" s="86">
        <v>100.13</v>
      </c>
      <c r="O363" s="78">
        <v>19.712695971000002</v>
      </c>
      <c r="P363" s="79">
        <f t="shared" si="6"/>
        <v>6.4683673303656119E-5</v>
      </c>
      <c r="Q363" s="79">
        <f>O363/'סכום נכסי הקרן'!$C$41</f>
        <v>6.3356493737697558E-6</v>
      </c>
    </row>
    <row r="364" spans="1:17">
      <c r="A364" s="75" t="s">
        <v>3030</v>
      </c>
      <c r="B364" s="76" t="s">
        <v>2660</v>
      </c>
      <c r="C364" s="54">
        <v>9130</v>
      </c>
      <c r="D364" s="129" t="s">
        <v>3065</v>
      </c>
      <c r="E364" s="54" t="s">
        <v>617</v>
      </c>
      <c r="F364" s="85">
        <v>44742</v>
      </c>
      <c r="G364" s="129" t="s">
        <v>3065</v>
      </c>
      <c r="H364" s="78">
        <v>2.1600000000101458</v>
      </c>
      <c r="I364" s="76" t="s">
        <v>2859</v>
      </c>
      <c r="J364" s="76" t="s">
        <v>133</v>
      </c>
      <c r="K364" s="77">
        <v>6.5960000000000005E-2</v>
      </c>
      <c r="L364" s="77">
        <v>7.1300000000219826E-2</v>
      </c>
      <c r="M364" s="78">
        <v>29445.261740000002</v>
      </c>
      <c r="N364" s="86">
        <v>100.13</v>
      </c>
      <c r="O364" s="78">
        <v>118.27617518000001</v>
      </c>
      <c r="P364" s="79">
        <f t="shared" si="6"/>
        <v>3.881020377022037E-4</v>
      </c>
      <c r="Q364" s="79">
        <f>O364/'סכום נכסי הקרן'!$C$41</f>
        <v>3.8013896034994496E-5</v>
      </c>
    </row>
    <row r="365" spans="1:17">
      <c r="A365" s="75" t="s">
        <v>3030</v>
      </c>
      <c r="B365" s="76" t="s">
        <v>2660</v>
      </c>
      <c r="C365" s="54">
        <v>9313</v>
      </c>
      <c r="D365" s="129" t="s">
        <v>3065</v>
      </c>
      <c r="E365" s="54" t="s">
        <v>617</v>
      </c>
      <c r="F365" s="85">
        <v>44886</v>
      </c>
      <c r="G365" s="129" t="s">
        <v>3065</v>
      </c>
      <c r="H365" s="78">
        <v>2.160000000016332</v>
      </c>
      <c r="I365" s="76" t="s">
        <v>2859</v>
      </c>
      <c r="J365" s="76" t="s">
        <v>133</v>
      </c>
      <c r="K365" s="77">
        <v>6.5960000000000005E-2</v>
      </c>
      <c r="L365" s="77">
        <v>7.1300000000527081E-2</v>
      </c>
      <c r="M365" s="78">
        <v>13413.952579999999</v>
      </c>
      <c r="N365" s="86">
        <v>100.13</v>
      </c>
      <c r="O365" s="78">
        <v>53.881369132000003</v>
      </c>
      <c r="P365" s="79">
        <f t="shared" si="6"/>
        <v>1.7680204083780568E-4</v>
      </c>
      <c r="Q365" s="79">
        <f>O365/'סכום נכסי הקרן'!$C$41</f>
        <v>1.7317441668111691E-5</v>
      </c>
    </row>
    <row r="366" spans="1:17">
      <c r="A366" s="75" t="s">
        <v>3030</v>
      </c>
      <c r="B366" s="76" t="s">
        <v>2660</v>
      </c>
      <c r="C366" s="54">
        <v>9496</v>
      </c>
      <c r="D366" s="129" t="s">
        <v>3065</v>
      </c>
      <c r="E366" s="54" t="s">
        <v>617</v>
      </c>
      <c r="F366" s="85">
        <v>44985</v>
      </c>
      <c r="G366" s="129" t="s">
        <v>3065</v>
      </c>
      <c r="H366" s="78">
        <v>2.1600000000085604</v>
      </c>
      <c r="I366" s="76" t="s">
        <v>2859</v>
      </c>
      <c r="J366" s="76" t="s">
        <v>133</v>
      </c>
      <c r="K366" s="77">
        <v>6.5960000000000005E-2</v>
      </c>
      <c r="L366" s="77">
        <v>7.1300000000143859E-2</v>
      </c>
      <c r="M366" s="78">
        <v>20938.852855000001</v>
      </c>
      <c r="N366" s="86">
        <v>100.13</v>
      </c>
      <c r="O366" s="78">
        <v>84.107502883000009</v>
      </c>
      <c r="P366" s="79">
        <f t="shared" si="6"/>
        <v>2.7598367300311509E-4</v>
      </c>
      <c r="Q366" s="79">
        <f>O366/'סכום נכסי הקרן'!$C$41</f>
        <v>2.7032104018341678E-5</v>
      </c>
    </row>
    <row r="367" spans="1:17">
      <c r="A367" s="75" t="s">
        <v>3030</v>
      </c>
      <c r="B367" s="76" t="s">
        <v>2660</v>
      </c>
      <c r="C367" s="54">
        <v>9547</v>
      </c>
      <c r="D367" s="129" t="s">
        <v>3065</v>
      </c>
      <c r="E367" s="54" t="s">
        <v>617</v>
      </c>
      <c r="F367" s="85">
        <v>45036</v>
      </c>
      <c r="G367" s="129" t="s">
        <v>3065</v>
      </c>
      <c r="H367" s="78">
        <v>2.160000000054787</v>
      </c>
      <c r="I367" s="76" t="s">
        <v>2859</v>
      </c>
      <c r="J367" s="76" t="s">
        <v>133</v>
      </c>
      <c r="K367" s="77">
        <v>6.5960000000000005E-2</v>
      </c>
      <c r="L367" s="77">
        <v>7.1300000000857303E-2</v>
      </c>
      <c r="M367" s="78">
        <v>4907.5436950000003</v>
      </c>
      <c r="N367" s="86">
        <v>100.13</v>
      </c>
      <c r="O367" s="78">
        <v>19.712696187000002</v>
      </c>
      <c r="P367" s="79">
        <f t="shared" si="6"/>
        <v>6.468367401242136E-5</v>
      </c>
      <c r="Q367" s="79">
        <f>O367/'סכום נכסי הקרן'!$C$41</f>
        <v>6.3356494431920341E-6</v>
      </c>
    </row>
    <row r="368" spans="1:17">
      <c r="A368" s="75" t="s">
        <v>3030</v>
      </c>
      <c r="B368" s="76" t="s">
        <v>2660</v>
      </c>
      <c r="C368" s="54">
        <v>9718</v>
      </c>
      <c r="D368" s="129" t="s">
        <v>3065</v>
      </c>
      <c r="E368" s="54" t="s">
        <v>617</v>
      </c>
      <c r="F368" s="85">
        <v>45163</v>
      </c>
      <c r="G368" s="129" t="s">
        <v>3065</v>
      </c>
      <c r="H368" s="78">
        <v>2.1400000000017578</v>
      </c>
      <c r="I368" s="76" t="s">
        <v>2859</v>
      </c>
      <c r="J368" s="76" t="s">
        <v>133</v>
      </c>
      <c r="K368" s="77">
        <v>6.4320000000000002E-2</v>
      </c>
      <c r="L368" s="77">
        <v>7.5999999999989021E-2</v>
      </c>
      <c r="M368" s="78">
        <v>45306.442889999998</v>
      </c>
      <c r="N368" s="86">
        <v>100.16</v>
      </c>
      <c r="O368" s="78">
        <v>182.04212831199999</v>
      </c>
      <c r="P368" s="79">
        <f t="shared" si="6"/>
        <v>5.9733856660491662E-4</v>
      </c>
      <c r="Q368" s="79">
        <f>O368/'סכום נכסי הקרן'!$C$41</f>
        <v>5.8508237429135776E-5</v>
      </c>
    </row>
    <row r="369" spans="1:17">
      <c r="A369" s="75" t="s">
        <v>3030</v>
      </c>
      <c r="B369" s="76" t="s">
        <v>2660</v>
      </c>
      <c r="C369" s="54">
        <v>9799</v>
      </c>
      <c r="D369" s="129" t="s">
        <v>3065</v>
      </c>
      <c r="E369" s="54" t="s">
        <v>617</v>
      </c>
      <c r="F369" s="85">
        <v>45208</v>
      </c>
      <c r="G369" s="129" t="s">
        <v>3065</v>
      </c>
      <c r="H369" s="78">
        <v>2.15</v>
      </c>
      <c r="I369" s="76" t="s">
        <v>2859</v>
      </c>
      <c r="J369" s="76" t="s">
        <v>133</v>
      </c>
      <c r="K369" s="77">
        <v>6.6130000000000008E-2</v>
      </c>
      <c r="L369" s="77">
        <v>6.9699999999415091E-2</v>
      </c>
      <c r="M369" s="78">
        <v>5077.6714890000003</v>
      </c>
      <c r="N369" s="86">
        <v>100.72</v>
      </c>
      <c r="O369" s="78">
        <v>20.516247960000001</v>
      </c>
      <c r="P369" s="79">
        <f t="shared" si="6"/>
        <v>6.7320384914053999E-5</v>
      </c>
      <c r="Q369" s="79">
        <f>O369/'סכום נכסי הקרן'!$C$41</f>
        <v>6.5939105301021449E-6</v>
      </c>
    </row>
    <row r="370" spans="1:17">
      <c r="A370" s="75" t="s">
        <v>3030</v>
      </c>
      <c r="B370" s="76" t="s">
        <v>2660</v>
      </c>
      <c r="C370" s="54">
        <v>8829</v>
      </c>
      <c r="D370" s="129" t="s">
        <v>3065</v>
      </c>
      <c r="E370" s="54" t="s">
        <v>617</v>
      </c>
      <c r="F370" s="85">
        <v>44553</v>
      </c>
      <c r="G370" s="129" t="s">
        <v>3065</v>
      </c>
      <c r="H370" s="78">
        <v>2.1600000000005037</v>
      </c>
      <c r="I370" s="76" t="s">
        <v>2859</v>
      </c>
      <c r="J370" s="76" t="s">
        <v>133</v>
      </c>
      <c r="K370" s="77">
        <v>6.6089999999999996E-2</v>
      </c>
      <c r="L370" s="77">
        <v>7.140000000001176E-2</v>
      </c>
      <c r="M370" s="78">
        <v>593812.781296</v>
      </c>
      <c r="N370" s="86">
        <v>99.99</v>
      </c>
      <c r="O370" s="78">
        <v>2381.9010606800002</v>
      </c>
      <c r="P370" s="79">
        <f t="shared" si="6"/>
        <v>7.81578076775063E-3</v>
      </c>
      <c r="Q370" s="79">
        <f>O370/'סכום נכסי הקרן'!$C$41</f>
        <v>7.6554165831398547E-4</v>
      </c>
    </row>
    <row r="371" spans="1:17">
      <c r="A371" s="75" t="s">
        <v>3031</v>
      </c>
      <c r="B371" s="76" t="s">
        <v>2660</v>
      </c>
      <c r="C371" s="54">
        <v>7382</v>
      </c>
      <c r="D371" s="129" t="s">
        <v>3065</v>
      </c>
      <c r="E371" s="54" t="s">
        <v>617</v>
      </c>
      <c r="F371" s="85">
        <v>43860</v>
      </c>
      <c r="G371" s="129" t="s">
        <v>3065</v>
      </c>
      <c r="H371" s="78">
        <v>2.480000000000333</v>
      </c>
      <c r="I371" s="76" t="s">
        <v>868</v>
      </c>
      <c r="J371" s="76" t="s">
        <v>131</v>
      </c>
      <c r="K371" s="77">
        <v>8.1890000000000004E-2</v>
      </c>
      <c r="L371" s="77">
        <v>8.5600000000012971E-2</v>
      </c>
      <c r="M371" s="78">
        <v>956814.29027700005</v>
      </c>
      <c r="N371" s="86">
        <v>100.34</v>
      </c>
      <c r="O371" s="78">
        <v>3482.1647458580001</v>
      </c>
      <c r="P371" s="79">
        <f t="shared" si="6"/>
        <v>1.1426098547958355E-2</v>
      </c>
      <c r="Q371" s="79">
        <f>O371/'סכום נכסי הקרן'!$C$41</f>
        <v>1.119165786552695E-3</v>
      </c>
    </row>
    <row r="372" spans="1:17">
      <c r="A372" s="75" t="s">
        <v>3032</v>
      </c>
      <c r="B372" s="76" t="s">
        <v>2660</v>
      </c>
      <c r="C372" s="54">
        <v>9158</v>
      </c>
      <c r="D372" s="129" t="s">
        <v>3065</v>
      </c>
      <c r="E372" s="54" t="s">
        <v>617</v>
      </c>
      <c r="F372" s="85">
        <v>44179</v>
      </c>
      <c r="G372" s="129" t="s">
        <v>3065</v>
      </c>
      <c r="H372" s="78">
        <v>2.2599999999996152</v>
      </c>
      <c r="I372" s="76" t="s">
        <v>2860</v>
      </c>
      <c r="J372" s="76" t="s">
        <v>131</v>
      </c>
      <c r="K372" s="77">
        <v>8.0809999999999993E-2</v>
      </c>
      <c r="L372" s="77">
        <v>9.2199999999985016E-2</v>
      </c>
      <c r="M372" s="78">
        <v>421642.56177900004</v>
      </c>
      <c r="N372" s="86">
        <v>98.56</v>
      </c>
      <c r="O372" s="78">
        <v>1507.2757067330001</v>
      </c>
      <c r="P372" s="79">
        <f t="shared" si="6"/>
        <v>4.9458546682952225E-3</v>
      </c>
      <c r="Q372" s="79">
        <f>O372/'סכום נכסי הקרן'!$C$41</f>
        <v>4.8443756254902862E-4</v>
      </c>
    </row>
    <row r="373" spans="1:17">
      <c r="A373" s="132" t="s">
        <v>3065</v>
      </c>
      <c r="B373" s="132" t="s">
        <v>3065</v>
      </c>
      <c r="C373" s="132" t="s">
        <v>3065</v>
      </c>
      <c r="D373" s="132" t="s">
        <v>3065</v>
      </c>
      <c r="E373" s="133" t="s">
        <v>3065</v>
      </c>
      <c r="F373" s="133" t="s">
        <v>3065</v>
      </c>
      <c r="G373" s="133" t="s">
        <v>3065</v>
      </c>
      <c r="H373" s="133" t="s">
        <v>3065</v>
      </c>
      <c r="I373" s="133" t="s">
        <v>3065</v>
      </c>
      <c r="J373" s="133" t="s">
        <v>3065</v>
      </c>
      <c r="K373" s="133" t="s">
        <v>3065</v>
      </c>
      <c r="L373" s="133" t="s">
        <v>3065</v>
      </c>
      <c r="M373" s="133" t="s">
        <v>3065</v>
      </c>
      <c r="N373" s="133" t="s">
        <v>3065</v>
      </c>
      <c r="O373" s="133" t="s">
        <v>3065</v>
      </c>
      <c r="P373" s="133" t="s">
        <v>3065</v>
      </c>
      <c r="Q373" s="133" t="s">
        <v>3065</v>
      </c>
    </row>
    <row r="374" spans="1:17">
      <c r="A374" s="132" t="s">
        <v>3065</v>
      </c>
      <c r="B374" s="132" t="s">
        <v>3065</v>
      </c>
      <c r="C374" s="132" t="s">
        <v>3065</v>
      </c>
      <c r="D374" s="132" t="s">
        <v>3065</v>
      </c>
      <c r="E374" s="133" t="s">
        <v>3065</v>
      </c>
      <c r="F374" s="133" t="s">
        <v>3065</v>
      </c>
      <c r="G374" s="133" t="s">
        <v>3065</v>
      </c>
      <c r="H374" s="133" t="s">
        <v>3065</v>
      </c>
      <c r="I374" s="133" t="s">
        <v>3065</v>
      </c>
      <c r="J374" s="133" t="s">
        <v>3065</v>
      </c>
      <c r="K374" s="133" t="s">
        <v>3065</v>
      </c>
      <c r="L374" s="133" t="s">
        <v>3065</v>
      </c>
      <c r="M374" s="133" t="s">
        <v>3065</v>
      </c>
      <c r="N374" s="133" t="s">
        <v>3065</v>
      </c>
      <c r="O374" s="133" t="s">
        <v>3065</v>
      </c>
      <c r="P374" s="133" t="s">
        <v>3065</v>
      </c>
      <c r="Q374" s="133" t="s">
        <v>3065</v>
      </c>
    </row>
    <row r="375" spans="1:17">
      <c r="A375" s="132" t="s">
        <v>3065</v>
      </c>
      <c r="B375" s="132" t="s">
        <v>3065</v>
      </c>
      <c r="C375" s="132" t="s">
        <v>3065</v>
      </c>
      <c r="D375" s="132" t="s">
        <v>3065</v>
      </c>
      <c r="E375" s="133" t="s">
        <v>3065</v>
      </c>
      <c r="F375" s="133" t="s">
        <v>3065</v>
      </c>
      <c r="G375" s="133" t="s">
        <v>3065</v>
      </c>
      <c r="H375" s="133" t="s">
        <v>3065</v>
      </c>
      <c r="I375" s="133" t="s">
        <v>3065</v>
      </c>
      <c r="J375" s="133" t="s">
        <v>3065</v>
      </c>
      <c r="K375" s="133" t="s">
        <v>3065</v>
      </c>
      <c r="L375" s="133" t="s">
        <v>3065</v>
      </c>
      <c r="M375" s="133" t="s">
        <v>3065</v>
      </c>
      <c r="N375" s="133" t="s">
        <v>3065</v>
      </c>
      <c r="O375" s="133" t="s">
        <v>3065</v>
      </c>
      <c r="P375" s="133" t="s">
        <v>3065</v>
      </c>
      <c r="Q375" s="133" t="s">
        <v>3065</v>
      </c>
    </row>
    <row r="376" spans="1:17">
      <c r="A376" s="90" t="s">
        <v>208</v>
      </c>
      <c r="B376" s="132" t="s">
        <v>3065</v>
      </c>
      <c r="C376" s="132" t="s">
        <v>3065</v>
      </c>
      <c r="D376" s="132" t="s">
        <v>3065</v>
      </c>
      <c r="E376" s="133" t="s">
        <v>3065</v>
      </c>
      <c r="F376" s="133" t="s">
        <v>3065</v>
      </c>
      <c r="G376" s="133" t="s">
        <v>3065</v>
      </c>
      <c r="H376" s="133" t="s">
        <v>3065</v>
      </c>
      <c r="I376" s="133" t="s">
        <v>3065</v>
      </c>
      <c r="J376" s="133" t="s">
        <v>3065</v>
      </c>
      <c r="K376" s="133" t="s">
        <v>3065</v>
      </c>
      <c r="L376" s="133" t="s">
        <v>3065</v>
      </c>
      <c r="M376" s="133" t="s">
        <v>3065</v>
      </c>
      <c r="N376" s="133" t="s">
        <v>3065</v>
      </c>
      <c r="O376" s="133" t="s">
        <v>3065</v>
      </c>
      <c r="P376" s="133" t="s">
        <v>3065</v>
      </c>
      <c r="Q376" s="133" t="s">
        <v>3065</v>
      </c>
    </row>
    <row r="377" spans="1:17">
      <c r="A377" s="90" t="s">
        <v>112</v>
      </c>
      <c r="B377" s="132" t="s">
        <v>3065</v>
      </c>
      <c r="C377" s="132" t="s">
        <v>3065</v>
      </c>
      <c r="D377" s="132" t="s">
        <v>3065</v>
      </c>
      <c r="E377" s="133" t="s">
        <v>3065</v>
      </c>
      <c r="F377" s="133" t="s">
        <v>3065</v>
      </c>
      <c r="G377" s="133" t="s">
        <v>3065</v>
      </c>
      <c r="H377" s="133" t="s">
        <v>3065</v>
      </c>
      <c r="I377" s="133" t="s">
        <v>3065</v>
      </c>
      <c r="J377" s="133" t="s">
        <v>3065</v>
      </c>
      <c r="K377" s="133" t="s">
        <v>3065</v>
      </c>
      <c r="L377" s="133" t="s">
        <v>3065</v>
      </c>
      <c r="M377" s="133" t="s">
        <v>3065</v>
      </c>
      <c r="N377" s="133" t="s">
        <v>3065</v>
      </c>
      <c r="O377" s="133" t="s">
        <v>3065</v>
      </c>
      <c r="P377" s="133" t="s">
        <v>3065</v>
      </c>
      <c r="Q377" s="133" t="s">
        <v>3065</v>
      </c>
    </row>
    <row r="378" spans="1:17">
      <c r="A378" s="90" t="s">
        <v>191</v>
      </c>
      <c r="B378" s="132" t="s">
        <v>3065</v>
      </c>
      <c r="C378" s="132" t="s">
        <v>3065</v>
      </c>
      <c r="D378" s="132" t="s">
        <v>3065</v>
      </c>
      <c r="E378" s="133" t="s">
        <v>3065</v>
      </c>
      <c r="F378" s="133" t="s">
        <v>3065</v>
      </c>
      <c r="G378" s="133" t="s">
        <v>3065</v>
      </c>
      <c r="H378" s="133" t="s">
        <v>3065</v>
      </c>
      <c r="I378" s="133" t="s">
        <v>3065</v>
      </c>
      <c r="J378" s="133" t="s">
        <v>3065</v>
      </c>
      <c r="K378" s="133" t="s">
        <v>3065</v>
      </c>
      <c r="L378" s="133" t="s">
        <v>3065</v>
      </c>
      <c r="M378" s="133" t="s">
        <v>3065</v>
      </c>
      <c r="N378" s="133" t="s">
        <v>3065</v>
      </c>
      <c r="O378" s="133" t="s">
        <v>3065</v>
      </c>
      <c r="P378" s="133" t="s">
        <v>3065</v>
      </c>
      <c r="Q378" s="133" t="s">
        <v>3065</v>
      </c>
    </row>
    <row r="379" spans="1:17">
      <c r="A379" s="90" t="s">
        <v>199</v>
      </c>
      <c r="B379" s="132" t="s">
        <v>3065</v>
      </c>
      <c r="C379" s="132" t="s">
        <v>3065</v>
      </c>
      <c r="D379" s="132" t="s">
        <v>3065</v>
      </c>
      <c r="E379" s="133" t="s">
        <v>3065</v>
      </c>
      <c r="F379" s="133" t="s">
        <v>3065</v>
      </c>
      <c r="G379" s="133" t="s">
        <v>3065</v>
      </c>
      <c r="H379" s="133" t="s">
        <v>3065</v>
      </c>
      <c r="I379" s="133" t="s">
        <v>3065</v>
      </c>
      <c r="J379" s="133" t="s">
        <v>3065</v>
      </c>
      <c r="K379" s="133" t="s">
        <v>3065</v>
      </c>
      <c r="L379" s="133" t="s">
        <v>3065</v>
      </c>
      <c r="M379" s="133" t="s">
        <v>3065</v>
      </c>
      <c r="N379" s="133" t="s">
        <v>3065</v>
      </c>
      <c r="O379" s="133" t="s">
        <v>3065</v>
      </c>
      <c r="P379" s="133" t="s">
        <v>3065</v>
      </c>
      <c r="Q379" s="133" t="s">
        <v>3065</v>
      </c>
    </row>
    <row r="10000" spans="52:52" hidden="1">
      <c r="AZ10000"/>
    </row>
  </sheetData>
  <sheetProtection sheet="1" objects="1" scenarios="1"/>
  <phoneticPr fontId="3" type="noConversion"/>
  <conditionalFormatting sqref="A9:A41">
    <cfRule type="cellIs" dxfId="4" priority="1" operator="equal">
      <formula>"NR3"</formula>
    </cfRule>
  </conditionalFormatting>
  <conditionalFormatting sqref="A56:A372">
    <cfRule type="cellIs" dxfId="3" priority="2" operator="equal">
      <formula>2958465</formula>
    </cfRule>
    <cfRule type="cellIs" dxfId="2" priority="3" operator="equal">
      <formula>2958465</formula>
    </cfRule>
    <cfRule type="cellIs" dxfId="1" priority="4" operator="equal">
      <formula>"NR3"</formula>
    </cfRule>
    <cfRule type="cellIs" dxfId="0" priority="5" operator="equal">
      <formula>"דירוג פנימי"</formula>
    </cfRule>
  </conditionalFormatting>
  <dataValidations count="1">
    <dataValidation allowBlank="1" showInputMessage="1" showErrorMessage="1" sqref="C1:Q4 B5:Q7 A1:A7 A373:Q1048576 R1:AY1048576 BA1:XFD1048576 AZ1:AZ9999 AZ10001:AZ1048576" xr:uid="{00000000-0002-0000-15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22" style="2" bestFit="1" customWidth="1"/>
    <col min="3" max="3" width="13.85546875" style="2" customWidth="1"/>
    <col min="4" max="4" width="7.5703125" style="1" customWidth="1"/>
    <col min="5" max="5" width="11.140625" style="1" customWidth="1"/>
    <col min="6" max="6" width="8.140625" style="1" customWidth="1"/>
    <col min="7" max="7" width="11.5703125" style="1" customWidth="1"/>
    <col min="8" max="8" width="19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145</v>
      </c>
      <c r="B1" s="36" t="s" vm="1">
        <v>216</v>
      </c>
    </row>
    <row r="2" spans="1:14">
      <c r="A2" s="36" t="s">
        <v>144</v>
      </c>
      <c r="B2" s="36" t="s">
        <v>2867</v>
      </c>
    </row>
    <row r="3" spans="1:14">
      <c r="A3" s="36" t="s">
        <v>146</v>
      </c>
      <c r="B3" s="36" t="s">
        <v>2868</v>
      </c>
    </row>
    <row r="4" spans="1:14">
      <c r="A4" s="36" t="s">
        <v>147</v>
      </c>
      <c r="B4" s="36" t="s">
        <v>2869</v>
      </c>
    </row>
    <row r="5" spans="1:14" s="3" customFormat="1">
      <c r="A5" s="37" t="s">
        <v>116</v>
      </c>
      <c r="B5" s="38" t="s">
        <v>46</v>
      </c>
      <c r="C5" s="38" t="s">
        <v>117</v>
      </c>
      <c r="D5" s="38" t="s">
        <v>14</v>
      </c>
      <c r="E5" s="38" t="s">
        <v>69</v>
      </c>
      <c r="F5" s="38" t="s">
        <v>17</v>
      </c>
      <c r="G5" s="38" t="s">
        <v>103</v>
      </c>
      <c r="H5" s="38" t="s">
        <v>55</v>
      </c>
      <c r="I5" s="38" t="s">
        <v>18</v>
      </c>
      <c r="J5" s="38" t="s">
        <v>193</v>
      </c>
      <c r="K5" s="38" t="s">
        <v>192</v>
      </c>
      <c r="L5" s="38" t="s">
        <v>111</v>
      </c>
      <c r="M5" s="38" t="s">
        <v>148</v>
      </c>
      <c r="N5" s="40" t="s">
        <v>150</v>
      </c>
    </row>
    <row r="6" spans="1:14" s="3" customFormat="1">
      <c r="A6" s="124" t="s">
        <v>3065</v>
      </c>
      <c r="B6" s="125" t="s">
        <v>3065</v>
      </c>
      <c r="C6" s="125" t="s">
        <v>3065</v>
      </c>
      <c r="D6" s="125" t="s">
        <v>3065</v>
      </c>
      <c r="E6" s="125" t="s">
        <v>3065</v>
      </c>
      <c r="F6" s="26" t="s">
        <v>20</v>
      </c>
      <c r="G6" s="125" t="s">
        <v>3065</v>
      </c>
      <c r="H6" s="26" t="s">
        <v>19</v>
      </c>
      <c r="I6" s="26" t="s">
        <v>19</v>
      </c>
      <c r="J6" s="26" t="s">
        <v>200</v>
      </c>
      <c r="K6" s="125" t="s">
        <v>3065</v>
      </c>
      <c r="L6" s="26" t="s">
        <v>196</v>
      </c>
      <c r="M6" s="26" t="s">
        <v>19</v>
      </c>
      <c r="N6" s="13" t="s">
        <v>19</v>
      </c>
    </row>
    <row r="7" spans="1:14" s="4" customFormat="1" ht="20.25">
      <c r="A7" s="126" t="s">
        <v>3065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5" t="s">
        <v>12</v>
      </c>
    </row>
    <row r="8" spans="1:14" s="4" customFormat="1" ht="20.25">
      <c r="A8" s="95" t="s">
        <v>2871</v>
      </c>
      <c r="B8" s="129" t="s">
        <v>3065</v>
      </c>
      <c r="C8" s="129" t="s">
        <v>3065</v>
      </c>
      <c r="D8" s="129" t="s">
        <v>3065</v>
      </c>
      <c r="E8" s="129" t="s">
        <v>3065</v>
      </c>
      <c r="F8" s="129" t="s">
        <v>3065</v>
      </c>
      <c r="G8" s="129" t="s">
        <v>3065</v>
      </c>
      <c r="H8" s="129" t="s">
        <v>3065</v>
      </c>
      <c r="I8" s="129" t="s">
        <v>3065</v>
      </c>
      <c r="J8" s="129" t="s">
        <v>3065</v>
      </c>
      <c r="K8" s="129" t="s">
        <v>3065</v>
      </c>
      <c r="L8" s="96">
        <v>0</v>
      </c>
      <c r="M8" s="56">
        <v>0</v>
      </c>
      <c r="N8" s="56">
        <v>0</v>
      </c>
    </row>
    <row r="9" spans="1:14">
      <c r="A9" s="90" t="s">
        <v>208</v>
      </c>
      <c r="B9" s="129" t="s">
        <v>3065</v>
      </c>
      <c r="C9" s="129" t="s">
        <v>3065</v>
      </c>
      <c r="D9" s="129" t="s">
        <v>3065</v>
      </c>
      <c r="E9" s="129" t="s">
        <v>3065</v>
      </c>
      <c r="F9" s="129" t="s">
        <v>3065</v>
      </c>
      <c r="G9" s="129" t="s">
        <v>3065</v>
      </c>
      <c r="H9" s="129" t="s">
        <v>3065</v>
      </c>
      <c r="I9" s="129" t="s">
        <v>3065</v>
      </c>
      <c r="J9" s="129" t="s">
        <v>3065</v>
      </c>
      <c r="K9" s="129" t="s">
        <v>3065</v>
      </c>
      <c r="L9" s="129" t="s">
        <v>3065</v>
      </c>
      <c r="M9" s="129" t="s">
        <v>3065</v>
      </c>
      <c r="N9" s="129" t="s">
        <v>3065</v>
      </c>
    </row>
    <row r="10" spans="1:14">
      <c r="A10" s="90" t="s">
        <v>112</v>
      </c>
      <c r="B10" s="129" t="s">
        <v>3065</v>
      </c>
      <c r="C10" s="129" t="s">
        <v>3065</v>
      </c>
      <c r="D10" s="129" t="s">
        <v>3065</v>
      </c>
      <c r="E10" s="129" t="s">
        <v>3065</v>
      </c>
      <c r="F10" s="129" t="s">
        <v>3065</v>
      </c>
      <c r="G10" s="129" t="s">
        <v>3065</v>
      </c>
      <c r="H10" s="129" t="s">
        <v>3065</v>
      </c>
      <c r="I10" s="129" t="s">
        <v>3065</v>
      </c>
      <c r="J10" s="129" t="s">
        <v>3065</v>
      </c>
      <c r="K10" s="129" t="s">
        <v>3065</v>
      </c>
      <c r="L10" s="129" t="s">
        <v>3065</v>
      </c>
      <c r="M10" s="129" t="s">
        <v>3065</v>
      </c>
      <c r="N10" s="129" t="s">
        <v>3065</v>
      </c>
    </row>
    <row r="11" spans="1:14">
      <c r="A11" s="90" t="s">
        <v>191</v>
      </c>
      <c r="B11" s="129" t="s">
        <v>3065</v>
      </c>
      <c r="C11" s="129" t="s">
        <v>3065</v>
      </c>
      <c r="D11" s="129" t="s">
        <v>3065</v>
      </c>
      <c r="E11" s="129" t="s">
        <v>3065</v>
      </c>
      <c r="F11" s="129" t="s">
        <v>3065</v>
      </c>
      <c r="G11" s="129" t="s">
        <v>3065</v>
      </c>
      <c r="H11" s="129" t="s">
        <v>3065</v>
      </c>
      <c r="I11" s="129" t="s">
        <v>3065</v>
      </c>
      <c r="J11" s="129" t="s">
        <v>3065</v>
      </c>
      <c r="K11" s="129" t="s">
        <v>3065</v>
      </c>
      <c r="L11" s="129" t="s">
        <v>3065</v>
      </c>
      <c r="M11" s="129" t="s">
        <v>3065</v>
      </c>
      <c r="N11" s="129" t="s">
        <v>3065</v>
      </c>
    </row>
    <row r="12" spans="1:14">
      <c r="A12" s="90" t="s">
        <v>199</v>
      </c>
      <c r="B12" s="129" t="s">
        <v>3065</v>
      </c>
      <c r="C12" s="129" t="s">
        <v>3065</v>
      </c>
      <c r="D12" s="129" t="s">
        <v>3065</v>
      </c>
      <c r="E12" s="129" t="s">
        <v>3065</v>
      </c>
      <c r="F12" s="129" t="s">
        <v>3065</v>
      </c>
      <c r="G12" s="129" t="s">
        <v>3065</v>
      </c>
      <c r="H12" s="129" t="s">
        <v>3065</v>
      </c>
      <c r="I12" s="129" t="s">
        <v>3065</v>
      </c>
      <c r="J12" s="129" t="s">
        <v>3065</v>
      </c>
      <c r="K12" s="129" t="s">
        <v>3065</v>
      </c>
      <c r="L12" s="129" t="s">
        <v>3065</v>
      </c>
      <c r="M12" s="129" t="s">
        <v>3065</v>
      </c>
      <c r="N12" s="129" t="s">
        <v>3065</v>
      </c>
    </row>
    <row r="13" spans="1:14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6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22" style="2" bestFit="1" customWidth="1"/>
    <col min="3" max="3" width="12" style="1" customWidth="1"/>
    <col min="4" max="4" width="28" style="1" customWidth="1"/>
    <col min="5" max="5" width="11.5703125" style="1" customWidth="1"/>
    <col min="6" max="6" width="14" style="1" customWidth="1"/>
    <col min="7" max="7" width="26.85546875" style="1" customWidth="1"/>
    <col min="8" max="8" width="23.7109375" style="1" customWidth="1"/>
    <col min="9" max="9" width="13.7109375" style="1" customWidth="1"/>
    <col min="10" max="10" width="9.140625" style="1" hidden="1" customWidth="1"/>
    <col min="11" max="52" width="0" style="1" hidden="1" customWidth="1"/>
    <col min="53" max="16384" width="9.140625" style="1" hidden="1"/>
  </cols>
  <sheetData>
    <row r="1" spans="1:9">
      <c r="A1" s="36" t="s">
        <v>145</v>
      </c>
      <c r="B1" s="36" t="s" vm="1">
        <v>216</v>
      </c>
    </row>
    <row r="2" spans="1:9">
      <c r="A2" s="36" t="s">
        <v>144</v>
      </c>
      <c r="B2" s="36" t="s">
        <v>2867</v>
      </c>
    </row>
    <row r="3" spans="1:9">
      <c r="A3" s="36" t="s">
        <v>146</v>
      </c>
      <c r="B3" s="36" t="s">
        <v>2868</v>
      </c>
    </row>
    <row r="4" spans="1:9">
      <c r="A4" s="36" t="s">
        <v>147</v>
      </c>
      <c r="B4" s="36" t="s">
        <v>2869</v>
      </c>
    </row>
    <row r="5" spans="1:9" s="3" customFormat="1">
      <c r="A5" s="37" t="s">
        <v>116</v>
      </c>
      <c r="B5" s="39" t="s">
        <v>57</v>
      </c>
      <c r="C5" s="39" t="s">
        <v>87</v>
      </c>
      <c r="D5" s="39" t="s">
        <v>58</v>
      </c>
      <c r="E5" s="39" t="s">
        <v>103</v>
      </c>
      <c r="F5" s="39" t="s">
        <v>175</v>
      </c>
      <c r="G5" s="39" t="s">
        <v>148</v>
      </c>
      <c r="H5" s="39" t="s">
        <v>149</v>
      </c>
      <c r="I5" s="51" t="s">
        <v>203</v>
      </c>
    </row>
    <row r="6" spans="1:9" s="3" customFormat="1">
      <c r="A6" s="124" t="s">
        <v>3065</v>
      </c>
      <c r="B6" s="12" t="s">
        <v>21</v>
      </c>
      <c r="C6" s="125" t="s">
        <v>3065</v>
      </c>
      <c r="D6" s="12" t="s">
        <v>19</v>
      </c>
      <c r="E6" s="125" t="s">
        <v>3065</v>
      </c>
      <c r="F6" s="12" t="s">
        <v>197</v>
      </c>
      <c r="G6" s="26" t="s">
        <v>19</v>
      </c>
      <c r="H6" s="26" t="s">
        <v>19</v>
      </c>
      <c r="I6" s="149" t="s">
        <v>3065</v>
      </c>
    </row>
    <row r="7" spans="1:9" s="4" customFormat="1" ht="20.25">
      <c r="A7" s="126" t="s">
        <v>3065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5" t="s">
        <v>7</v>
      </c>
    </row>
    <row r="8" spans="1:9" s="4" customFormat="1" ht="20.25">
      <c r="A8" s="91" t="s">
        <v>42</v>
      </c>
      <c r="B8" s="145" t="s">
        <v>3065</v>
      </c>
      <c r="C8" s="145" t="s">
        <v>3065</v>
      </c>
      <c r="D8" s="98">
        <v>0</v>
      </c>
      <c r="E8" s="145" t="s">
        <v>3065</v>
      </c>
      <c r="F8" s="92">
        <v>13403.734</v>
      </c>
      <c r="G8" s="93">
        <f>IFERROR(F8/$F$8,0)</f>
        <v>1</v>
      </c>
      <c r="H8" s="93">
        <f>F8/'סכום נכסי הקרן'!$C$41</f>
        <v>4.3079525524163213E-3</v>
      </c>
      <c r="I8" s="129" t="s">
        <v>3065</v>
      </c>
    </row>
    <row r="9" spans="1:9">
      <c r="A9" s="94" t="s">
        <v>190</v>
      </c>
      <c r="B9" s="145" t="s">
        <v>3065</v>
      </c>
      <c r="C9" s="145" t="s">
        <v>3065</v>
      </c>
      <c r="D9" s="98">
        <v>0</v>
      </c>
      <c r="E9" s="145" t="s">
        <v>3065</v>
      </c>
      <c r="F9" s="92">
        <v>13403.734</v>
      </c>
      <c r="G9" s="93">
        <f t="shared" ref="G9:G11" si="0">IFERROR(F9/$F$8,0)</f>
        <v>1</v>
      </c>
      <c r="H9" s="93">
        <f>F9/'סכום נכסי הקרן'!$C$41</f>
        <v>4.3079525524163213E-3</v>
      </c>
      <c r="I9" s="129" t="s">
        <v>3065</v>
      </c>
    </row>
    <row r="10" spans="1:9">
      <c r="A10" s="74" t="s">
        <v>88</v>
      </c>
      <c r="B10" s="128" t="s">
        <v>3065</v>
      </c>
      <c r="C10" s="128" t="s">
        <v>3065</v>
      </c>
      <c r="D10" s="111">
        <v>0</v>
      </c>
      <c r="E10" s="128" t="s">
        <v>3065</v>
      </c>
      <c r="F10" s="72">
        <v>13403.734</v>
      </c>
      <c r="G10" s="73">
        <f t="shared" si="0"/>
        <v>1</v>
      </c>
      <c r="H10" s="73">
        <f>F10/'סכום נכסי הקרן'!$C$41</f>
        <v>4.3079525524163213E-3</v>
      </c>
      <c r="I10" s="128" t="s">
        <v>3065</v>
      </c>
    </row>
    <row r="11" spans="1:9">
      <c r="A11" s="75" t="s">
        <v>2861</v>
      </c>
      <c r="B11" s="85">
        <v>45230</v>
      </c>
      <c r="C11" s="54" t="s">
        <v>27</v>
      </c>
      <c r="D11" s="107">
        <v>0</v>
      </c>
      <c r="E11" s="76" t="s">
        <v>132</v>
      </c>
      <c r="F11" s="78">
        <v>13403.734</v>
      </c>
      <c r="G11" s="79">
        <f t="shared" si="0"/>
        <v>1</v>
      </c>
      <c r="H11" s="79">
        <f>F11/'סכום נכסי הקרן'!$C$41</f>
        <v>4.3079525524163213E-3</v>
      </c>
      <c r="I11" s="54" t="s">
        <v>2862</v>
      </c>
    </row>
    <row r="12" spans="1:9" hidden="1">
      <c r="A12" s="89"/>
      <c r="B12" s="85"/>
      <c r="C12" s="54"/>
      <c r="D12" s="107"/>
      <c r="E12" s="54"/>
      <c r="F12" s="54"/>
      <c r="G12" s="79"/>
      <c r="H12" s="54"/>
      <c r="I12" s="54"/>
    </row>
    <row r="13" spans="1:9" hidden="1">
      <c r="A13" s="54"/>
      <c r="B13" s="85"/>
      <c r="C13" s="54"/>
      <c r="D13" s="107"/>
      <c r="E13" s="54"/>
      <c r="F13" s="54"/>
      <c r="G13" s="54"/>
      <c r="H13" s="54"/>
      <c r="I13" s="54"/>
    </row>
    <row r="14" spans="1:9" hidden="1">
      <c r="A14" s="54"/>
      <c r="B14" s="85"/>
      <c r="C14" s="54"/>
      <c r="D14" s="107"/>
      <c r="E14" s="54"/>
      <c r="F14" s="54"/>
      <c r="G14" s="54"/>
      <c r="H14" s="54"/>
      <c r="I14" s="54"/>
    </row>
    <row r="15" spans="1:9" hidden="1">
      <c r="A15" s="109"/>
      <c r="B15" s="85"/>
      <c r="C15" s="54"/>
      <c r="D15" s="107"/>
      <c r="E15" s="54"/>
      <c r="F15" s="54"/>
      <c r="G15" s="54"/>
      <c r="H15" s="54"/>
      <c r="I15" s="54"/>
    </row>
    <row r="16" spans="1:9" hidden="1">
      <c r="A16" s="109"/>
      <c r="B16" s="85"/>
      <c r="C16" s="54"/>
      <c r="D16" s="107"/>
      <c r="E16" s="54"/>
      <c r="F16" s="54"/>
      <c r="G16" s="54"/>
      <c r="H16" s="54"/>
      <c r="I16" s="54"/>
    </row>
    <row r="17" spans="1:9" hidden="1">
      <c r="A17" s="54"/>
      <c r="B17" s="85"/>
      <c r="C17" s="54"/>
      <c r="D17" s="107"/>
      <c r="E17" s="54"/>
      <c r="F17" s="54"/>
      <c r="G17" s="54"/>
      <c r="H17" s="54"/>
      <c r="I17" s="54"/>
    </row>
    <row r="18" spans="1:9" hidden="1">
      <c r="A18" s="54"/>
      <c r="B18" s="85"/>
      <c r="C18" s="54"/>
      <c r="D18" s="107"/>
      <c r="E18" s="54"/>
      <c r="F18" s="54"/>
      <c r="G18" s="54"/>
      <c r="H18" s="54"/>
      <c r="I18" s="54"/>
    </row>
    <row r="19" spans="1:9" hidden="1">
      <c r="A19" s="54"/>
      <c r="B19" s="85"/>
      <c r="C19" s="54"/>
      <c r="D19" s="107"/>
      <c r="E19" s="54"/>
      <c r="F19" s="54"/>
      <c r="G19" s="54"/>
      <c r="H19" s="54"/>
      <c r="I19" s="54"/>
    </row>
    <row r="20" spans="1:9" hidden="1">
      <c r="A20" s="54"/>
      <c r="B20" s="85"/>
      <c r="C20" s="54"/>
      <c r="D20" s="107"/>
      <c r="E20" s="54"/>
      <c r="F20" s="54"/>
      <c r="G20" s="54"/>
      <c r="H20" s="54"/>
      <c r="I20" s="54"/>
    </row>
    <row r="21" spans="1:9" hidden="1">
      <c r="A21" s="54"/>
      <c r="B21" s="85"/>
      <c r="C21" s="54"/>
      <c r="D21" s="107"/>
      <c r="E21" s="54"/>
      <c r="F21" s="54"/>
      <c r="G21" s="54"/>
      <c r="H21" s="54"/>
      <c r="I21" s="54"/>
    </row>
    <row r="22" spans="1:9" hidden="1">
      <c r="A22" s="54"/>
      <c r="B22" s="85"/>
      <c r="C22" s="54"/>
      <c r="D22" s="107"/>
      <c r="E22" s="54"/>
      <c r="F22" s="54"/>
      <c r="G22" s="54"/>
      <c r="H22" s="54"/>
      <c r="I22" s="54"/>
    </row>
    <row r="23" spans="1:9" hidden="1">
      <c r="A23" s="54"/>
      <c r="B23" s="85"/>
      <c r="C23" s="54"/>
      <c r="D23" s="107"/>
      <c r="E23" s="54"/>
      <c r="F23" s="54"/>
      <c r="G23" s="54"/>
      <c r="H23" s="54"/>
      <c r="I23" s="54"/>
    </row>
    <row r="24" spans="1:9" hidden="1">
      <c r="A24" s="54"/>
      <c r="B24" s="85"/>
      <c r="C24" s="54"/>
      <c r="D24" s="107"/>
      <c r="E24" s="54"/>
      <c r="F24" s="54"/>
      <c r="G24" s="54"/>
      <c r="H24" s="54"/>
      <c r="I24" s="54"/>
    </row>
    <row r="25" spans="1:9" hidden="1">
      <c r="A25" s="54"/>
      <c r="B25" s="85"/>
      <c r="C25" s="54"/>
      <c r="D25" s="107"/>
      <c r="E25" s="54"/>
      <c r="F25" s="54"/>
      <c r="G25" s="54"/>
      <c r="H25" s="54"/>
      <c r="I25" s="54"/>
    </row>
    <row r="26" spans="1:9" hidden="1">
      <c r="A26" s="54"/>
      <c r="B26" s="85"/>
      <c r="C26" s="54"/>
      <c r="D26" s="107"/>
      <c r="E26" s="54"/>
      <c r="F26" s="54"/>
      <c r="G26" s="54"/>
      <c r="H26" s="54"/>
      <c r="I26" s="54"/>
    </row>
    <row r="27" spans="1:9" hidden="1">
      <c r="A27" s="54"/>
      <c r="B27" s="85"/>
      <c r="C27" s="54"/>
      <c r="D27" s="107"/>
      <c r="E27" s="54"/>
      <c r="F27" s="54"/>
      <c r="G27" s="54"/>
      <c r="H27" s="54"/>
      <c r="I27" s="54"/>
    </row>
    <row r="28" spans="1:9" hidden="1">
      <c r="A28" s="54"/>
      <c r="B28" s="85"/>
      <c r="C28" s="54"/>
      <c r="D28" s="107"/>
      <c r="E28" s="54"/>
      <c r="F28" s="54"/>
      <c r="G28" s="54"/>
      <c r="H28" s="54"/>
      <c r="I28" s="54"/>
    </row>
    <row r="29" spans="1:9" hidden="1">
      <c r="A29" s="54"/>
      <c r="B29" s="85"/>
      <c r="C29" s="54"/>
      <c r="D29" s="107"/>
      <c r="E29" s="54"/>
      <c r="F29" s="54"/>
      <c r="G29" s="54"/>
      <c r="H29" s="54"/>
      <c r="I29" s="54"/>
    </row>
    <row r="30" spans="1:9" hidden="1">
      <c r="A30" s="54"/>
      <c r="B30" s="85"/>
      <c r="C30" s="54"/>
      <c r="D30" s="107"/>
      <c r="E30" s="54"/>
      <c r="F30" s="54"/>
      <c r="G30" s="54"/>
      <c r="H30" s="54"/>
      <c r="I30" s="54"/>
    </row>
    <row r="31" spans="1:9" hidden="1">
      <c r="A31" s="54"/>
      <c r="B31" s="85"/>
      <c r="C31" s="54"/>
      <c r="D31" s="107"/>
      <c r="E31" s="54"/>
      <c r="F31" s="54"/>
      <c r="G31" s="54"/>
      <c r="H31" s="54"/>
      <c r="I31" s="54"/>
    </row>
    <row r="32" spans="1:9" hidden="1">
      <c r="A32" s="54"/>
      <c r="B32" s="85"/>
      <c r="C32" s="54"/>
      <c r="D32" s="107"/>
      <c r="E32" s="54"/>
      <c r="F32" s="54"/>
      <c r="G32" s="54"/>
      <c r="H32" s="54"/>
      <c r="I32" s="54"/>
    </row>
    <row r="33" spans="1:9" hidden="1">
      <c r="A33" s="54"/>
      <c r="B33" s="85"/>
      <c r="C33" s="54"/>
      <c r="D33" s="107"/>
      <c r="E33" s="54"/>
      <c r="F33" s="54"/>
      <c r="G33" s="54"/>
      <c r="H33" s="54"/>
      <c r="I33" s="54"/>
    </row>
    <row r="34" spans="1:9" hidden="1">
      <c r="A34" s="54"/>
      <c r="B34" s="85"/>
      <c r="C34" s="54"/>
      <c r="D34" s="107"/>
      <c r="E34" s="54"/>
      <c r="F34" s="54"/>
      <c r="G34" s="54"/>
      <c r="H34" s="54"/>
      <c r="I34" s="54"/>
    </row>
    <row r="35" spans="1:9" hidden="1">
      <c r="A35" s="54"/>
      <c r="B35" s="85"/>
      <c r="C35" s="54"/>
      <c r="D35" s="107"/>
      <c r="E35" s="54"/>
      <c r="F35" s="54"/>
      <c r="G35" s="54"/>
      <c r="H35" s="54"/>
      <c r="I35" s="54"/>
    </row>
    <row r="36" spans="1:9" hidden="1">
      <c r="A36" s="54"/>
      <c r="B36" s="85"/>
      <c r="C36" s="54"/>
      <c r="D36" s="107"/>
      <c r="E36" s="54"/>
      <c r="F36" s="54"/>
      <c r="G36" s="54"/>
      <c r="H36" s="54"/>
      <c r="I36" s="54"/>
    </row>
    <row r="37" spans="1:9" hidden="1">
      <c r="A37" s="54"/>
      <c r="B37" s="85"/>
      <c r="C37" s="54"/>
      <c r="D37" s="107"/>
      <c r="E37" s="54"/>
      <c r="F37" s="54"/>
      <c r="G37" s="54"/>
      <c r="H37" s="54"/>
      <c r="I37" s="54"/>
    </row>
    <row r="38" spans="1:9" hidden="1">
      <c r="A38" s="54"/>
      <c r="B38" s="85"/>
      <c r="C38" s="54"/>
      <c r="D38" s="107"/>
      <c r="E38" s="54"/>
      <c r="F38" s="54"/>
      <c r="G38" s="54"/>
      <c r="H38" s="54"/>
      <c r="I38" s="54"/>
    </row>
    <row r="39" spans="1:9" hidden="1">
      <c r="A39" s="54"/>
      <c r="B39" s="85"/>
      <c r="C39" s="54"/>
      <c r="D39" s="107"/>
      <c r="E39" s="54"/>
      <c r="F39" s="54"/>
      <c r="G39" s="54"/>
      <c r="H39" s="54"/>
      <c r="I39" s="54"/>
    </row>
    <row r="40" spans="1:9" hidden="1">
      <c r="A40" s="54"/>
      <c r="B40" s="85"/>
      <c r="C40" s="54"/>
      <c r="D40" s="107"/>
      <c r="E40" s="54"/>
      <c r="F40" s="54"/>
      <c r="G40" s="54"/>
      <c r="H40" s="54"/>
      <c r="I40" s="54"/>
    </row>
    <row r="41" spans="1:9" hidden="1">
      <c r="A41" s="54"/>
      <c r="B41" s="85"/>
      <c r="C41" s="54"/>
      <c r="D41" s="107"/>
      <c r="E41" s="54"/>
      <c r="F41" s="54"/>
      <c r="G41" s="54"/>
      <c r="H41" s="54"/>
      <c r="I41" s="54"/>
    </row>
    <row r="42" spans="1:9" hidden="1">
      <c r="A42" s="54"/>
      <c r="B42" s="85"/>
      <c r="C42" s="54"/>
      <c r="D42" s="107"/>
      <c r="E42" s="54"/>
      <c r="F42" s="54"/>
      <c r="G42" s="54"/>
      <c r="H42" s="54"/>
      <c r="I42" s="54"/>
    </row>
    <row r="43" spans="1:9" hidden="1">
      <c r="A43" s="54"/>
      <c r="B43" s="85"/>
      <c r="C43" s="54"/>
      <c r="D43" s="107"/>
      <c r="E43" s="54"/>
      <c r="F43" s="54"/>
      <c r="G43" s="54"/>
      <c r="H43" s="54"/>
      <c r="I43" s="54"/>
    </row>
    <row r="44" spans="1:9" hidden="1">
      <c r="A44" s="54"/>
      <c r="B44" s="85"/>
      <c r="C44" s="54"/>
      <c r="D44" s="107"/>
      <c r="E44" s="54"/>
      <c r="F44" s="54"/>
      <c r="G44" s="54"/>
      <c r="H44" s="54"/>
      <c r="I44" s="54"/>
    </row>
    <row r="45" spans="1:9" hidden="1">
      <c r="A45" s="54"/>
      <c r="B45" s="85"/>
      <c r="C45" s="54"/>
      <c r="D45" s="107"/>
      <c r="E45" s="54"/>
      <c r="F45" s="54"/>
      <c r="G45" s="54"/>
      <c r="H45" s="54"/>
      <c r="I45" s="54"/>
    </row>
    <row r="46" spans="1:9" hidden="1">
      <c r="A46" s="54"/>
      <c r="B46" s="85"/>
      <c r="C46" s="54"/>
      <c r="D46" s="107"/>
      <c r="E46" s="54"/>
      <c r="F46" s="54"/>
      <c r="G46" s="54"/>
      <c r="H46" s="54"/>
      <c r="I46" s="54"/>
    </row>
    <row r="47" spans="1:9" hidden="1">
      <c r="A47" s="54"/>
      <c r="B47" s="85"/>
      <c r="C47" s="54"/>
      <c r="D47" s="107"/>
      <c r="E47" s="54"/>
      <c r="F47" s="54"/>
      <c r="G47" s="54"/>
      <c r="H47" s="54"/>
      <c r="I47" s="54"/>
    </row>
    <row r="48" spans="1:9" hidden="1">
      <c r="A48" s="54"/>
      <c r="B48" s="85"/>
      <c r="C48" s="54"/>
      <c r="D48" s="107"/>
      <c r="E48" s="54"/>
      <c r="F48" s="54"/>
      <c r="G48" s="54"/>
      <c r="H48" s="54"/>
      <c r="I48" s="54"/>
    </row>
    <row r="49" spans="1:9" hidden="1">
      <c r="A49" s="54"/>
      <c r="B49" s="85"/>
      <c r="C49" s="54"/>
      <c r="D49" s="107"/>
      <c r="E49" s="54"/>
      <c r="F49" s="54"/>
      <c r="G49" s="54"/>
      <c r="H49" s="54"/>
      <c r="I49" s="54"/>
    </row>
    <row r="50" spans="1:9" hidden="1">
      <c r="A50" s="54"/>
      <c r="B50" s="85"/>
      <c r="C50" s="54"/>
      <c r="D50" s="107"/>
      <c r="E50" s="54"/>
      <c r="F50" s="54"/>
      <c r="G50" s="54"/>
      <c r="H50" s="54"/>
      <c r="I50" s="54"/>
    </row>
    <row r="51" spans="1:9" hidden="1">
      <c r="A51" s="54"/>
      <c r="B51" s="85"/>
      <c r="C51" s="54"/>
      <c r="D51" s="107"/>
      <c r="E51" s="54"/>
      <c r="F51" s="54"/>
      <c r="G51" s="54"/>
      <c r="H51" s="54"/>
      <c r="I51" s="54"/>
    </row>
    <row r="52" spans="1:9" hidden="1">
      <c r="A52" s="54"/>
      <c r="B52" s="85"/>
      <c r="C52" s="54"/>
      <c r="D52" s="107"/>
      <c r="E52" s="54"/>
      <c r="F52" s="54"/>
      <c r="G52" s="54"/>
      <c r="H52" s="54"/>
      <c r="I52" s="54"/>
    </row>
    <row r="53" spans="1:9" hidden="1">
      <c r="A53" s="54"/>
      <c r="B53" s="85"/>
      <c r="C53" s="54"/>
      <c r="D53" s="107"/>
      <c r="E53" s="54"/>
      <c r="F53" s="54"/>
      <c r="G53" s="54"/>
      <c r="H53" s="54"/>
      <c r="I53" s="54"/>
    </row>
    <row r="54" spans="1:9" hidden="1">
      <c r="A54" s="54"/>
      <c r="B54" s="85"/>
      <c r="C54" s="54"/>
      <c r="D54" s="107"/>
      <c r="E54" s="54"/>
      <c r="F54" s="54"/>
      <c r="G54" s="54"/>
      <c r="H54" s="54"/>
      <c r="I54" s="54"/>
    </row>
    <row r="55" spans="1:9" hidden="1">
      <c r="A55" s="54"/>
      <c r="B55" s="85"/>
      <c r="C55" s="54"/>
      <c r="D55" s="107"/>
      <c r="E55" s="54"/>
      <c r="F55" s="54"/>
      <c r="G55" s="54"/>
      <c r="H55" s="54"/>
      <c r="I55" s="54"/>
    </row>
    <row r="56" spans="1:9" hidden="1">
      <c r="A56" s="54"/>
      <c r="B56" s="85"/>
      <c r="C56" s="54"/>
      <c r="D56" s="107"/>
      <c r="E56" s="54"/>
      <c r="F56" s="54"/>
      <c r="G56" s="54"/>
      <c r="H56" s="54"/>
      <c r="I56" s="54"/>
    </row>
    <row r="57" spans="1:9" hidden="1">
      <c r="A57" s="54"/>
      <c r="B57" s="85"/>
      <c r="C57" s="54"/>
      <c r="D57" s="107"/>
      <c r="E57" s="54"/>
      <c r="F57" s="54"/>
      <c r="G57" s="54"/>
      <c r="H57" s="54"/>
      <c r="I57" s="54"/>
    </row>
    <row r="58" spans="1:9" hidden="1">
      <c r="A58" s="54"/>
      <c r="B58" s="85"/>
      <c r="C58" s="54"/>
      <c r="D58" s="107"/>
      <c r="E58" s="54"/>
      <c r="F58" s="54"/>
      <c r="G58" s="54"/>
      <c r="H58" s="54"/>
      <c r="I58" s="54"/>
    </row>
    <row r="59" spans="1:9" hidden="1">
      <c r="A59" s="54"/>
      <c r="B59" s="85"/>
      <c r="C59" s="54"/>
      <c r="D59" s="107"/>
      <c r="E59" s="54"/>
      <c r="F59" s="54"/>
      <c r="G59" s="54"/>
      <c r="H59" s="54"/>
      <c r="I59" s="54"/>
    </row>
    <row r="60" spans="1:9" hidden="1">
      <c r="A60" s="54"/>
      <c r="B60" s="85"/>
      <c r="C60" s="54"/>
      <c r="D60" s="107"/>
      <c r="E60" s="54"/>
      <c r="F60" s="54"/>
      <c r="G60" s="54"/>
      <c r="H60" s="54"/>
      <c r="I60" s="54"/>
    </row>
    <row r="61" spans="1:9" hidden="1">
      <c r="A61" s="54"/>
      <c r="B61" s="85"/>
      <c r="C61" s="54"/>
      <c r="D61" s="107"/>
      <c r="E61" s="54"/>
      <c r="F61" s="54"/>
      <c r="G61" s="54"/>
      <c r="H61" s="54"/>
      <c r="I61" s="54"/>
    </row>
    <row r="62" spans="1:9" hidden="1">
      <c r="A62" s="54"/>
      <c r="B62" s="85"/>
      <c r="C62" s="54"/>
      <c r="D62" s="107"/>
      <c r="E62" s="54"/>
      <c r="F62" s="54"/>
      <c r="G62" s="54"/>
      <c r="H62" s="54"/>
      <c r="I62" s="54"/>
    </row>
    <row r="63" spans="1:9" hidden="1">
      <c r="A63" s="54"/>
      <c r="B63" s="85"/>
      <c r="C63" s="54"/>
      <c r="D63" s="107"/>
      <c r="E63" s="54"/>
      <c r="F63" s="54"/>
      <c r="G63" s="54"/>
      <c r="H63" s="54"/>
      <c r="I63" s="54"/>
    </row>
    <row r="64" spans="1:9" hidden="1">
      <c r="A64" s="54"/>
      <c r="B64" s="85"/>
      <c r="C64" s="54"/>
      <c r="D64" s="107"/>
      <c r="E64" s="54"/>
      <c r="F64" s="54"/>
      <c r="G64" s="54"/>
      <c r="H64" s="54"/>
      <c r="I64" s="54"/>
    </row>
    <row r="65" spans="1:9" hidden="1">
      <c r="A65" s="54"/>
      <c r="B65" s="85"/>
      <c r="C65" s="54"/>
      <c r="D65" s="107"/>
      <c r="E65" s="54"/>
      <c r="F65" s="54"/>
      <c r="G65" s="54"/>
      <c r="H65" s="54"/>
      <c r="I65" s="54"/>
    </row>
    <row r="66" spans="1:9" hidden="1">
      <c r="A66" s="54"/>
      <c r="B66" s="85"/>
      <c r="C66" s="54"/>
      <c r="D66" s="107"/>
      <c r="E66" s="54"/>
      <c r="F66" s="54"/>
      <c r="G66" s="54"/>
      <c r="H66" s="54"/>
      <c r="I66" s="54"/>
    </row>
    <row r="67" spans="1:9" hidden="1">
      <c r="A67" s="54"/>
      <c r="B67" s="85"/>
      <c r="C67" s="54"/>
      <c r="D67" s="107"/>
      <c r="E67" s="54"/>
      <c r="F67" s="54"/>
      <c r="G67" s="54"/>
      <c r="H67" s="54"/>
      <c r="I67" s="54"/>
    </row>
    <row r="68" spans="1:9" hidden="1">
      <c r="A68" s="54"/>
      <c r="B68" s="85"/>
      <c r="C68" s="54"/>
      <c r="D68" s="107"/>
      <c r="E68" s="54"/>
      <c r="F68" s="54"/>
      <c r="G68" s="54"/>
      <c r="H68" s="54"/>
      <c r="I68" s="54"/>
    </row>
    <row r="69" spans="1:9" hidden="1">
      <c r="A69" s="54"/>
      <c r="B69" s="85"/>
      <c r="C69" s="54"/>
      <c r="D69" s="107"/>
      <c r="E69" s="54"/>
      <c r="F69" s="54"/>
      <c r="G69" s="54"/>
      <c r="H69" s="54"/>
      <c r="I69" s="54"/>
    </row>
    <row r="70" spans="1:9" hidden="1">
      <c r="A70" s="54"/>
      <c r="B70" s="85"/>
      <c r="C70" s="54"/>
      <c r="D70" s="107"/>
      <c r="E70" s="54"/>
      <c r="F70" s="54"/>
      <c r="G70" s="54"/>
      <c r="H70" s="54"/>
      <c r="I70" s="54"/>
    </row>
    <row r="71" spans="1:9" hidden="1">
      <c r="A71" s="54"/>
      <c r="B71" s="85"/>
      <c r="C71" s="54"/>
      <c r="D71" s="107"/>
      <c r="E71" s="54"/>
      <c r="F71" s="54"/>
      <c r="G71" s="54"/>
      <c r="H71" s="54"/>
      <c r="I71" s="54"/>
    </row>
    <row r="72" spans="1:9" hidden="1">
      <c r="A72" s="54"/>
      <c r="B72" s="85"/>
      <c r="C72" s="54"/>
      <c r="D72" s="107"/>
      <c r="E72" s="54"/>
      <c r="F72" s="54"/>
      <c r="G72" s="54"/>
      <c r="H72" s="54"/>
      <c r="I72" s="54"/>
    </row>
    <row r="73" spans="1:9" hidden="1">
      <c r="A73" s="54"/>
      <c r="B73" s="85"/>
      <c r="C73" s="54"/>
      <c r="D73" s="107"/>
      <c r="E73" s="54"/>
      <c r="F73" s="54"/>
      <c r="G73" s="54"/>
      <c r="H73" s="54"/>
      <c r="I73" s="54"/>
    </row>
    <row r="74" spans="1:9" hidden="1">
      <c r="A74" s="54"/>
      <c r="B74" s="85"/>
      <c r="C74" s="54"/>
      <c r="D74" s="107"/>
      <c r="E74" s="54"/>
      <c r="F74" s="54"/>
      <c r="G74" s="54"/>
      <c r="H74" s="54"/>
      <c r="I74" s="54"/>
    </row>
    <row r="75" spans="1:9" hidden="1">
      <c r="A75" s="54"/>
      <c r="B75" s="85"/>
      <c r="C75" s="54"/>
      <c r="D75" s="107"/>
      <c r="E75" s="54"/>
      <c r="F75" s="54"/>
      <c r="G75" s="54"/>
      <c r="H75" s="54"/>
      <c r="I75" s="54"/>
    </row>
    <row r="76" spans="1:9" hidden="1">
      <c r="A76" s="54"/>
      <c r="B76" s="85"/>
      <c r="C76" s="54"/>
      <c r="D76" s="107"/>
      <c r="E76" s="54"/>
      <c r="F76" s="54"/>
      <c r="G76" s="54"/>
      <c r="H76" s="54"/>
      <c r="I76" s="54"/>
    </row>
    <row r="77" spans="1:9" hidden="1">
      <c r="A77" s="54"/>
      <c r="B77" s="85"/>
      <c r="C77" s="54"/>
      <c r="D77" s="107"/>
      <c r="E77" s="54"/>
      <c r="F77" s="54"/>
      <c r="G77" s="54"/>
      <c r="H77" s="54"/>
      <c r="I77" s="54"/>
    </row>
    <row r="78" spans="1:9" hidden="1">
      <c r="A78" s="54"/>
      <c r="B78" s="85"/>
      <c r="C78" s="54"/>
      <c r="D78" s="107"/>
      <c r="E78" s="54"/>
      <c r="F78" s="54"/>
      <c r="G78" s="54"/>
      <c r="H78" s="54"/>
      <c r="I78" s="54"/>
    </row>
    <row r="79" spans="1:9" hidden="1">
      <c r="A79" s="54"/>
      <c r="B79" s="85"/>
      <c r="C79" s="54"/>
      <c r="D79" s="107"/>
      <c r="E79" s="54"/>
      <c r="F79" s="54"/>
      <c r="G79" s="54"/>
      <c r="H79" s="54"/>
      <c r="I79" s="54"/>
    </row>
    <row r="80" spans="1:9" hidden="1">
      <c r="A80" s="54"/>
      <c r="B80" s="85"/>
      <c r="C80" s="54"/>
      <c r="D80" s="107"/>
      <c r="E80" s="54"/>
      <c r="F80" s="54"/>
      <c r="G80" s="54"/>
      <c r="H80" s="54"/>
      <c r="I80" s="54"/>
    </row>
    <row r="81" spans="1:9" hidden="1">
      <c r="A81" s="54"/>
      <c r="B81" s="85"/>
      <c r="C81" s="54"/>
      <c r="D81" s="107"/>
      <c r="E81" s="54"/>
      <c r="F81" s="54"/>
      <c r="G81" s="54"/>
      <c r="H81" s="54"/>
      <c r="I81" s="54"/>
    </row>
    <row r="82" spans="1:9" hidden="1">
      <c r="A82" s="54"/>
      <c r="B82" s="85"/>
      <c r="C82" s="54"/>
      <c r="D82" s="107"/>
      <c r="E82" s="54"/>
      <c r="F82" s="54"/>
      <c r="G82" s="54"/>
      <c r="H82" s="54"/>
      <c r="I82" s="54"/>
    </row>
    <row r="83" spans="1:9" hidden="1">
      <c r="A83" s="54"/>
      <c r="B83" s="85"/>
      <c r="C83" s="54"/>
      <c r="D83" s="107"/>
      <c r="E83" s="54"/>
      <c r="F83" s="54"/>
      <c r="G83" s="54"/>
      <c r="H83" s="54"/>
      <c r="I83" s="54"/>
    </row>
    <row r="84" spans="1:9" hidden="1">
      <c r="A84" s="54"/>
      <c r="B84" s="85"/>
      <c r="C84" s="54"/>
      <c r="D84" s="107"/>
      <c r="E84" s="54"/>
      <c r="F84" s="54"/>
      <c r="G84" s="54"/>
      <c r="H84" s="54"/>
      <c r="I84" s="54"/>
    </row>
    <row r="85" spans="1:9" hidden="1">
      <c r="A85" s="54"/>
      <c r="B85" s="85"/>
      <c r="C85" s="54"/>
      <c r="D85" s="107"/>
      <c r="E85" s="54"/>
      <c r="F85" s="54"/>
      <c r="G85" s="54"/>
      <c r="H85" s="54"/>
      <c r="I85" s="54"/>
    </row>
    <row r="86" spans="1:9" hidden="1">
      <c r="A86" s="54"/>
      <c r="B86" s="85"/>
      <c r="C86" s="54"/>
      <c r="D86" s="107"/>
      <c r="E86" s="54"/>
      <c r="F86" s="54"/>
      <c r="G86" s="54"/>
      <c r="H86" s="54"/>
      <c r="I86" s="54"/>
    </row>
    <row r="87" spans="1:9" hidden="1">
      <c r="A87" s="54"/>
      <c r="B87" s="85"/>
      <c r="C87" s="54"/>
      <c r="D87" s="107"/>
      <c r="E87" s="54"/>
      <c r="F87" s="54"/>
      <c r="G87" s="54"/>
      <c r="H87" s="54"/>
      <c r="I87" s="54"/>
    </row>
    <row r="88" spans="1:9" hidden="1">
      <c r="A88" s="54"/>
      <c r="B88" s="85"/>
      <c r="C88" s="54"/>
      <c r="D88" s="107"/>
      <c r="E88" s="54"/>
      <c r="F88" s="54"/>
      <c r="G88" s="54"/>
      <c r="H88" s="54"/>
      <c r="I88" s="54"/>
    </row>
    <row r="89" spans="1:9" hidden="1">
      <c r="A89" s="54"/>
      <c r="B89" s="85"/>
      <c r="C89" s="54"/>
      <c r="D89" s="107"/>
      <c r="E89" s="54"/>
      <c r="F89" s="54"/>
      <c r="G89" s="54"/>
      <c r="H89" s="54"/>
      <c r="I89" s="54"/>
    </row>
    <row r="90" spans="1:9" hidden="1">
      <c r="A90" s="54"/>
      <c r="B90" s="85"/>
      <c r="C90" s="54"/>
      <c r="D90" s="107"/>
      <c r="E90" s="54"/>
      <c r="F90" s="54"/>
      <c r="G90" s="54"/>
      <c r="H90" s="54"/>
      <c r="I90" s="54"/>
    </row>
    <row r="91" spans="1:9" hidden="1">
      <c r="A91" s="54"/>
      <c r="B91" s="85"/>
      <c r="C91" s="54"/>
      <c r="D91" s="107"/>
      <c r="E91" s="54"/>
      <c r="F91" s="54"/>
      <c r="G91" s="54"/>
      <c r="H91" s="54"/>
      <c r="I91" s="54"/>
    </row>
    <row r="92" spans="1:9" hidden="1">
      <c r="A92" s="54"/>
      <c r="B92" s="85"/>
      <c r="C92" s="54"/>
      <c r="D92" s="107"/>
      <c r="E92" s="54"/>
      <c r="F92" s="54"/>
      <c r="G92" s="54"/>
      <c r="H92" s="54"/>
      <c r="I92" s="54"/>
    </row>
    <row r="93" spans="1:9" hidden="1">
      <c r="A93" s="54"/>
      <c r="B93" s="85"/>
      <c r="C93" s="54"/>
      <c r="D93" s="107"/>
      <c r="E93" s="54"/>
      <c r="F93" s="54"/>
      <c r="G93" s="54"/>
      <c r="H93" s="54"/>
      <c r="I93" s="54"/>
    </row>
    <row r="94" spans="1:9" hidden="1">
      <c r="A94" s="54"/>
      <c r="B94" s="85"/>
      <c r="C94" s="54"/>
      <c r="D94" s="107"/>
      <c r="E94" s="54"/>
      <c r="F94" s="54"/>
      <c r="G94" s="54"/>
      <c r="H94" s="54"/>
      <c r="I94" s="54"/>
    </row>
    <row r="95" spans="1:9" hidden="1">
      <c r="A95" s="54"/>
      <c r="B95" s="85"/>
      <c r="C95" s="54"/>
      <c r="D95" s="107"/>
      <c r="E95" s="54"/>
      <c r="F95" s="54"/>
      <c r="G95" s="54"/>
      <c r="H95" s="54"/>
      <c r="I95" s="54"/>
    </row>
    <row r="96" spans="1:9" hidden="1">
      <c r="A96" s="54"/>
      <c r="B96" s="85"/>
      <c r="C96" s="54"/>
      <c r="D96" s="107"/>
      <c r="E96" s="54"/>
      <c r="F96" s="54"/>
      <c r="G96" s="54"/>
      <c r="H96" s="54"/>
      <c r="I96" s="54"/>
    </row>
    <row r="97" spans="1:9" hidden="1">
      <c r="A97" s="54"/>
      <c r="B97" s="85"/>
      <c r="C97" s="54"/>
      <c r="D97" s="107"/>
      <c r="E97" s="54"/>
      <c r="F97" s="54"/>
      <c r="G97" s="54"/>
      <c r="H97" s="54"/>
      <c r="I97" s="54"/>
    </row>
    <row r="98" spans="1:9" hidden="1">
      <c r="A98" s="54"/>
      <c r="B98" s="85"/>
      <c r="C98" s="54"/>
      <c r="D98" s="107"/>
      <c r="E98" s="54"/>
      <c r="F98" s="54"/>
      <c r="G98" s="54"/>
      <c r="H98" s="54"/>
      <c r="I98" s="54"/>
    </row>
    <row r="99" spans="1:9" hidden="1">
      <c r="A99" s="54"/>
      <c r="B99" s="54"/>
      <c r="C99" s="54"/>
      <c r="D99" s="54"/>
      <c r="E99" s="54"/>
      <c r="F99" s="54"/>
      <c r="G99" s="54"/>
      <c r="H99" s="54"/>
      <c r="I99" s="54"/>
    </row>
    <row r="100" spans="1:9" hidden="1">
      <c r="A100" s="54"/>
      <c r="B100" s="54"/>
      <c r="C100" s="54"/>
      <c r="D100" s="54"/>
      <c r="E100" s="54"/>
      <c r="F100" s="54"/>
      <c r="G100" s="54"/>
      <c r="H100" s="54"/>
      <c r="I100" s="54"/>
    </row>
    <row r="101" spans="1:9" hidden="1">
      <c r="A101" s="54"/>
      <c r="B101" s="54"/>
      <c r="C101" s="54"/>
      <c r="D101" s="54"/>
      <c r="E101" s="54"/>
      <c r="F101" s="54"/>
      <c r="G101" s="54"/>
      <c r="H101" s="54"/>
      <c r="I101" s="54"/>
    </row>
    <row r="102" spans="1:9" hidden="1">
      <c r="A102" s="54"/>
      <c r="B102" s="54"/>
      <c r="C102" s="54"/>
      <c r="D102" s="54"/>
      <c r="E102" s="54"/>
      <c r="F102" s="54"/>
      <c r="G102" s="54"/>
      <c r="H102" s="54"/>
      <c r="I102" s="54"/>
    </row>
    <row r="103" spans="1:9" hidden="1">
      <c r="A103" s="54"/>
      <c r="B103" s="54"/>
      <c r="C103" s="54"/>
      <c r="D103" s="54"/>
      <c r="E103" s="54"/>
      <c r="F103" s="54"/>
      <c r="G103" s="54"/>
      <c r="H103" s="54"/>
      <c r="I103" s="54"/>
    </row>
    <row r="104" spans="1:9" hidden="1">
      <c r="A104" s="54"/>
      <c r="B104" s="54"/>
      <c r="C104" s="54"/>
      <c r="D104" s="54"/>
      <c r="E104" s="54"/>
      <c r="F104" s="54"/>
      <c r="G104" s="54"/>
      <c r="H104" s="54"/>
      <c r="I104" s="54"/>
    </row>
    <row r="105" spans="1:9" hidden="1">
      <c r="A105" s="54"/>
      <c r="B105" s="54"/>
      <c r="C105" s="54"/>
      <c r="D105" s="54"/>
      <c r="E105" s="54"/>
      <c r="F105" s="54"/>
      <c r="G105" s="54"/>
      <c r="H105" s="54"/>
      <c r="I105" s="54"/>
    </row>
    <row r="106" spans="1:9" hidden="1">
      <c r="A106" s="54"/>
      <c r="B106" s="54"/>
      <c r="C106" s="54"/>
      <c r="D106" s="54"/>
      <c r="E106" s="54"/>
      <c r="F106" s="54"/>
      <c r="G106" s="54"/>
      <c r="H106" s="54"/>
      <c r="I106" s="54"/>
    </row>
    <row r="107" spans="1:9" hidden="1">
      <c r="A107" s="54"/>
      <c r="B107" s="54"/>
      <c r="C107" s="54"/>
      <c r="D107" s="54"/>
      <c r="E107" s="54"/>
      <c r="F107" s="54"/>
      <c r="G107" s="54"/>
      <c r="H107" s="54"/>
      <c r="I107" s="54"/>
    </row>
    <row r="108" spans="1:9" hidden="1">
      <c r="A108" s="54"/>
      <c r="B108" s="54"/>
      <c r="C108" s="54"/>
      <c r="D108" s="54"/>
      <c r="E108" s="54"/>
      <c r="F108" s="54"/>
      <c r="G108" s="54"/>
      <c r="H108" s="54"/>
      <c r="I108" s="54"/>
    </row>
    <row r="109" spans="1:9" hidden="1">
      <c r="A109" s="54"/>
      <c r="B109" s="54"/>
      <c r="C109" s="54"/>
      <c r="D109" s="54"/>
      <c r="E109" s="54"/>
      <c r="F109" s="54"/>
      <c r="G109" s="54"/>
      <c r="H109" s="54"/>
      <c r="I109" s="54"/>
    </row>
    <row r="110" spans="1:9" hidden="1">
      <c r="A110" s="54"/>
      <c r="B110" s="54"/>
      <c r="C110" s="54"/>
      <c r="D110" s="54"/>
      <c r="E110" s="54"/>
      <c r="F110" s="54"/>
      <c r="G110" s="54"/>
      <c r="H110" s="54"/>
      <c r="I110" s="54"/>
    </row>
    <row r="111" spans="1:9" hidden="1">
      <c r="A111" s="54"/>
      <c r="B111" s="54"/>
      <c r="C111" s="54"/>
      <c r="D111" s="54"/>
      <c r="E111" s="54"/>
      <c r="F111" s="54"/>
      <c r="G111" s="54"/>
      <c r="H111" s="54"/>
      <c r="I111" s="54"/>
    </row>
    <row r="112" spans="1:9" hidden="1">
      <c r="E112" s="3"/>
      <c r="F112" s="3"/>
      <c r="G112" s="3"/>
      <c r="H112" s="3"/>
    </row>
    <row r="113" spans="5:8" hidden="1">
      <c r="E113" s="3"/>
      <c r="F113" s="3"/>
      <c r="G113" s="3"/>
      <c r="H113" s="3"/>
    </row>
    <row r="114" spans="5:8" hidden="1">
      <c r="E114" s="3"/>
      <c r="F114" s="3"/>
      <c r="G114" s="3"/>
      <c r="H114" s="3"/>
    </row>
    <row r="115" spans="5:8" hidden="1">
      <c r="E115" s="3"/>
      <c r="F115" s="3"/>
      <c r="G115" s="3"/>
      <c r="H115" s="3"/>
    </row>
    <row r="116" spans="5:8" hidden="1">
      <c r="E116" s="3"/>
      <c r="F116" s="3"/>
      <c r="G116" s="3"/>
      <c r="H116" s="3"/>
    </row>
    <row r="117" spans="5:8" hidden="1">
      <c r="E117" s="3"/>
      <c r="F117" s="3"/>
      <c r="G117" s="3"/>
      <c r="H117" s="3"/>
    </row>
    <row r="118" spans="5:8" hidden="1">
      <c r="E118" s="3"/>
      <c r="F118" s="3"/>
      <c r="G118" s="3"/>
      <c r="H118" s="3"/>
    </row>
    <row r="119" spans="5:8" hidden="1">
      <c r="E119" s="3"/>
      <c r="F119" s="3"/>
      <c r="G119" s="3"/>
      <c r="H119" s="3"/>
    </row>
    <row r="120" spans="5:8" hidden="1">
      <c r="E120" s="3"/>
      <c r="F120" s="3"/>
      <c r="G120" s="3"/>
      <c r="H120" s="3"/>
    </row>
    <row r="121" spans="5:8" hidden="1">
      <c r="E121" s="3"/>
      <c r="F121" s="3"/>
      <c r="G121" s="3"/>
      <c r="H121" s="3"/>
    </row>
    <row r="122" spans="5:8" hidden="1">
      <c r="E122" s="3"/>
      <c r="F122" s="3"/>
      <c r="G122" s="3"/>
      <c r="H122" s="3"/>
    </row>
    <row r="123" spans="5:8" hidden="1">
      <c r="E123" s="3"/>
      <c r="F123" s="3"/>
      <c r="G123" s="3"/>
      <c r="H123" s="3"/>
    </row>
    <row r="124" spans="5:8" hidden="1">
      <c r="E124" s="3"/>
      <c r="F124" s="3"/>
      <c r="G124" s="3"/>
      <c r="H124" s="3"/>
    </row>
    <row r="125" spans="5:8" hidden="1">
      <c r="E125" s="3"/>
      <c r="F125" s="3"/>
      <c r="G125" s="3"/>
      <c r="H125" s="3"/>
    </row>
    <row r="126" spans="5:8" hidden="1">
      <c r="E126" s="3"/>
      <c r="F126" s="3"/>
      <c r="G126" s="3"/>
      <c r="H126" s="3"/>
    </row>
    <row r="127" spans="5:8" hidden="1">
      <c r="E127" s="3"/>
      <c r="F127" s="3"/>
      <c r="G127" s="3"/>
      <c r="H127" s="3"/>
    </row>
    <row r="128" spans="5:8" hidden="1">
      <c r="E128" s="3"/>
      <c r="F128" s="3"/>
      <c r="G128" s="3"/>
      <c r="H128" s="3"/>
    </row>
    <row r="129" spans="5:8" hidden="1">
      <c r="E129" s="3"/>
      <c r="F129" s="3"/>
      <c r="G129" s="3"/>
      <c r="H129" s="3"/>
    </row>
    <row r="130" spans="5:8" hidden="1">
      <c r="E130" s="3"/>
      <c r="F130" s="3"/>
      <c r="G130" s="3"/>
      <c r="H130" s="3"/>
    </row>
    <row r="131" spans="5:8" hidden="1">
      <c r="E131" s="3"/>
      <c r="F131" s="3"/>
      <c r="G131" s="3"/>
      <c r="H131" s="3"/>
    </row>
    <row r="132" spans="5:8" hidden="1">
      <c r="E132" s="3"/>
      <c r="F132" s="3"/>
      <c r="G132" s="3"/>
      <c r="H132" s="3"/>
    </row>
    <row r="133" spans="5:8" hidden="1">
      <c r="E133" s="3"/>
      <c r="F133" s="3"/>
      <c r="G133" s="3"/>
      <c r="H133" s="3"/>
    </row>
    <row r="134" spans="5:8" hidden="1">
      <c r="E134" s="3"/>
      <c r="F134" s="3"/>
      <c r="G134" s="3"/>
      <c r="H134" s="3"/>
    </row>
    <row r="135" spans="5:8" hidden="1">
      <c r="E135" s="3"/>
      <c r="F135" s="3"/>
      <c r="G135" s="3"/>
      <c r="H135" s="3"/>
    </row>
    <row r="136" spans="5:8" hidden="1">
      <c r="E136" s="3"/>
      <c r="F136" s="3"/>
      <c r="G136" s="3"/>
      <c r="H136" s="3"/>
    </row>
    <row r="137" spans="5:8" hidden="1">
      <c r="E137" s="3"/>
      <c r="F137" s="3"/>
      <c r="G137" s="3"/>
      <c r="H137" s="3"/>
    </row>
    <row r="138" spans="5:8" hidden="1">
      <c r="E138" s="3"/>
      <c r="F138" s="3"/>
      <c r="G138" s="3"/>
      <c r="H138" s="3"/>
    </row>
    <row r="139" spans="5:8" hidden="1">
      <c r="E139" s="3"/>
      <c r="F139" s="3"/>
      <c r="G139" s="3"/>
      <c r="H139" s="3"/>
    </row>
    <row r="140" spans="5:8" hidden="1">
      <c r="E140" s="3"/>
      <c r="F140" s="3"/>
      <c r="G140" s="3"/>
      <c r="H140" s="3"/>
    </row>
    <row r="141" spans="5:8" hidden="1">
      <c r="E141" s="3"/>
      <c r="F141" s="3"/>
      <c r="G141" s="3"/>
      <c r="H141" s="3"/>
    </row>
    <row r="142" spans="5:8" hidden="1">
      <c r="E142" s="3"/>
      <c r="F142" s="3"/>
      <c r="G142" s="3"/>
      <c r="H142" s="3"/>
    </row>
    <row r="143" spans="5:8" hidden="1">
      <c r="E143" s="3"/>
      <c r="F143" s="3"/>
      <c r="G143" s="3"/>
      <c r="H143" s="3"/>
    </row>
    <row r="144" spans="5:8" hidden="1">
      <c r="E144" s="3"/>
      <c r="F144" s="3"/>
      <c r="G144" s="3"/>
      <c r="H144" s="3"/>
    </row>
    <row r="145" spans="5:8" hidden="1">
      <c r="E145" s="3"/>
      <c r="F145" s="3"/>
      <c r="G145" s="3"/>
      <c r="H145" s="3"/>
    </row>
    <row r="146" spans="5:8" hidden="1">
      <c r="E146" s="3"/>
      <c r="F146" s="3"/>
      <c r="G146" s="3"/>
      <c r="H146" s="3"/>
    </row>
    <row r="147" spans="5:8" hidden="1">
      <c r="E147" s="3"/>
      <c r="F147" s="3"/>
      <c r="G147" s="3"/>
      <c r="H147" s="3"/>
    </row>
    <row r="148" spans="5:8" hidden="1">
      <c r="E148" s="3"/>
      <c r="F148" s="3"/>
      <c r="G148" s="3"/>
      <c r="H148" s="3"/>
    </row>
    <row r="149" spans="5:8" hidden="1">
      <c r="E149" s="3"/>
      <c r="F149" s="3"/>
      <c r="G149" s="3"/>
      <c r="H149" s="3"/>
    </row>
    <row r="150" spans="5:8" hidden="1">
      <c r="E150" s="3"/>
      <c r="F150" s="3"/>
      <c r="G150" s="3"/>
      <c r="H150" s="3"/>
    </row>
    <row r="151" spans="5:8" hidden="1">
      <c r="E151" s="3"/>
      <c r="F151" s="3"/>
      <c r="G151" s="3"/>
      <c r="H151" s="3"/>
    </row>
    <row r="152" spans="5:8" hidden="1">
      <c r="E152" s="3"/>
      <c r="F152" s="3"/>
      <c r="G152" s="3"/>
      <c r="H152" s="3"/>
    </row>
    <row r="153" spans="5:8" hidden="1">
      <c r="E153" s="3"/>
      <c r="F153" s="3"/>
      <c r="G153" s="3"/>
      <c r="H153" s="3"/>
    </row>
    <row r="154" spans="5:8" hidden="1">
      <c r="E154" s="3"/>
      <c r="F154" s="3"/>
      <c r="G154" s="3"/>
      <c r="H154" s="3"/>
    </row>
    <row r="155" spans="5:8" hidden="1">
      <c r="E155" s="3"/>
      <c r="F155" s="3"/>
      <c r="G155" s="3"/>
      <c r="H155" s="3"/>
    </row>
    <row r="156" spans="5:8" hidden="1">
      <c r="E156" s="3"/>
      <c r="F156" s="3"/>
      <c r="G156" s="3"/>
      <c r="H156" s="3"/>
    </row>
    <row r="157" spans="5:8" hidden="1">
      <c r="E157" s="3"/>
      <c r="F157" s="3"/>
      <c r="G157" s="3"/>
      <c r="H157" s="3"/>
    </row>
    <row r="158" spans="5:8" hidden="1">
      <c r="E158" s="3"/>
      <c r="F158" s="3"/>
      <c r="G158" s="3"/>
      <c r="H158" s="3"/>
    </row>
    <row r="159" spans="5:8" hidden="1">
      <c r="E159" s="3"/>
      <c r="F159" s="3"/>
      <c r="G159" s="3"/>
      <c r="H159" s="3"/>
    </row>
    <row r="160" spans="5:8" hidden="1">
      <c r="E160" s="3"/>
      <c r="F160" s="3"/>
      <c r="G160" s="3"/>
      <c r="H160" s="3"/>
    </row>
    <row r="161" spans="5:8" hidden="1">
      <c r="E161" s="3"/>
      <c r="F161" s="3"/>
      <c r="G161" s="3"/>
      <c r="H161" s="3"/>
    </row>
    <row r="162" spans="5:8" hidden="1">
      <c r="E162" s="3"/>
      <c r="F162" s="3"/>
      <c r="G162" s="3"/>
      <c r="H162" s="3"/>
    </row>
    <row r="163" spans="5:8" hidden="1">
      <c r="E163" s="3"/>
      <c r="F163" s="3"/>
      <c r="G163" s="3"/>
      <c r="H163" s="3"/>
    </row>
    <row r="164" spans="5:8" hidden="1">
      <c r="E164" s="3"/>
      <c r="F164" s="3"/>
      <c r="G164" s="3"/>
      <c r="H164" s="3"/>
    </row>
    <row r="165" spans="5:8" hidden="1">
      <c r="E165" s="3"/>
      <c r="F165" s="3"/>
      <c r="G165" s="3"/>
      <c r="H165" s="3"/>
    </row>
    <row r="166" spans="5:8" hidden="1">
      <c r="E166" s="3"/>
      <c r="F166" s="3"/>
      <c r="G166" s="3"/>
      <c r="H166" s="3"/>
    </row>
    <row r="167" spans="5:8" hidden="1">
      <c r="E167" s="3"/>
      <c r="F167" s="3"/>
      <c r="G167" s="3"/>
      <c r="H167" s="3"/>
    </row>
    <row r="168" spans="5:8" hidden="1">
      <c r="E168" s="3"/>
      <c r="F168" s="3"/>
      <c r="G168" s="3"/>
      <c r="H168" s="3"/>
    </row>
    <row r="169" spans="5:8" hidden="1">
      <c r="E169" s="3"/>
      <c r="F169" s="3"/>
      <c r="G169" s="3"/>
      <c r="H169" s="3"/>
    </row>
    <row r="170" spans="5:8" hidden="1">
      <c r="E170" s="3"/>
      <c r="F170" s="3"/>
      <c r="G170" s="3"/>
      <c r="H170" s="3"/>
    </row>
    <row r="171" spans="5:8" hidden="1">
      <c r="E171" s="3"/>
      <c r="F171" s="3"/>
      <c r="G171" s="3"/>
      <c r="H171" s="3"/>
    </row>
    <row r="172" spans="5:8" hidden="1">
      <c r="E172" s="3"/>
      <c r="F172" s="3"/>
      <c r="G172" s="3"/>
      <c r="H172" s="3"/>
    </row>
    <row r="173" spans="5:8" hidden="1">
      <c r="E173" s="3"/>
      <c r="F173" s="3"/>
      <c r="G173" s="3"/>
      <c r="H173" s="3"/>
    </row>
    <row r="174" spans="5:8" hidden="1">
      <c r="E174" s="3"/>
      <c r="F174" s="3"/>
      <c r="G174" s="3"/>
      <c r="H174" s="3"/>
    </row>
    <row r="175" spans="5:8" hidden="1">
      <c r="E175" s="3"/>
      <c r="F175" s="3"/>
      <c r="G175" s="3"/>
      <c r="H175" s="3"/>
    </row>
    <row r="176" spans="5:8" hidden="1">
      <c r="E176" s="3"/>
      <c r="F176" s="3"/>
      <c r="G176" s="3"/>
      <c r="H176" s="3"/>
    </row>
    <row r="177" spans="5:8" hidden="1">
      <c r="E177" s="3"/>
      <c r="F177" s="3"/>
      <c r="G177" s="3"/>
      <c r="H177" s="3"/>
    </row>
    <row r="178" spans="5:8" hidden="1">
      <c r="E178" s="3"/>
      <c r="F178" s="3"/>
      <c r="G178" s="3"/>
      <c r="H178" s="3"/>
    </row>
    <row r="179" spans="5:8" hidden="1">
      <c r="E179" s="3"/>
      <c r="F179" s="3"/>
      <c r="G179" s="3"/>
      <c r="H179" s="3"/>
    </row>
    <row r="180" spans="5:8" hidden="1">
      <c r="E180" s="3"/>
      <c r="F180" s="3"/>
      <c r="G180" s="3"/>
      <c r="H180" s="3"/>
    </row>
    <row r="181" spans="5:8" hidden="1">
      <c r="E181" s="3"/>
      <c r="F181" s="3"/>
      <c r="G181" s="3"/>
      <c r="H181" s="3"/>
    </row>
    <row r="182" spans="5:8" hidden="1">
      <c r="E182" s="3"/>
      <c r="F182" s="3"/>
      <c r="G182" s="3"/>
      <c r="H182" s="3"/>
    </row>
    <row r="183" spans="5:8" hidden="1">
      <c r="E183" s="3"/>
      <c r="F183" s="3"/>
      <c r="G183" s="3"/>
      <c r="H183" s="3"/>
    </row>
    <row r="184" spans="5:8" hidden="1">
      <c r="E184" s="3"/>
      <c r="F184" s="3"/>
      <c r="G184" s="3"/>
      <c r="H184" s="3"/>
    </row>
    <row r="185" spans="5:8" hidden="1">
      <c r="E185" s="3"/>
      <c r="F185" s="3"/>
      <c r="G185" s="3"/>
      <c r="H185" s="3"/>
    </row>
    <row r="186" spans="5:8" hidden="1">
      <c r="E186" s="3"/>
      <c r="F186" s="3"/>
      <c r="G186" s="3"/>
      <c r="H186" s="3"/>
    </row>
    <row r="187" spans="5:8" hidden="1">
      <c r="E187" s="3"/>
      <c r="F187" s="3"/>
      <c r="G187" s="3"/>
      <c r="H187" s="3"/>
    </row>
    <row r="188" spans="5:8" hidden="1">
      <c r="E188" s="3"/>
      <c r="F188" s="3"/>
      <c r="G188" s="3"/>
      <c r="H188" s="3"/>
    </row>
    <row r="189" spans="5:8" hidden="1">
      <c r="E189" s="3"/>
      <c r="F189" s="3"/>
      <c r="G189" s="3"/>
      <c r="H189" s="3"/>
    </row>
    <row r="190" spans="5:8" hidden="1">
      <c r="E190" s="3"/>
      <c r="F190" s="3"/>
      <c r="G190" s="3"/>
      <c r="H190" s="3"/>
    </row>
    <row r="191" spans="5:8" hidden="1">
      <c r="E191" s="3"/>
      <c r="F191" s="3"/>
      <c r="G191" s="3"/>
      <c r="H191" s="3"/>
    </row>
    <row r="192" spans="5:8" hidden="1">
      <c r="E192" s="3"/>
      <c r="F192" s="3"/>
      <c r="G192" s="3"/>
      <c r="H192" s="3"/>
    </row>
    <row r="193" spans="5:8" hidden="1">
      <c r="E193" s="3"/>
      <c r="F193" s="3"/>
      <c r="G193" s="3"/>
      <c r="H193" s="3"/>
    </row>
    <row r="194" spans="5:8" hidden="1">
      <c r="E194" s="3"/>
      <c r="F194" s="3"/>
      <c r="G194" s="3"/>
      <c r="H194" s="3"/>
    </row>
    <row r="195" spans="5:8" hidden="1">
      <c r="E195" s="3"/>
      <c r="F195" s="3"/>
      <c r="G195" s="3"/>
      <c r="H195" s="3"/>
    </row>
    <row r="196" spans="5:8" hidden="1">
      <c r="E196" s="3"/>
      <c r="F196" s="3"/>
      <c r="G196" s="3"/>
      <c r="H196" s="3"/>
    </row>
    <row r="197" spans="5:8" hidden="1">
      <c r="E197" s="3"/>
      <c r="F197" s="3"/>
      <c r="G197" s="3"/>
      <c r="H197" s="3"/>
    </row>
    <row r="198" spans="5:8" hidden="1">
      <c r="E198" s="3"/>
      <c r="F198" s="3"/>
      <c r="G198" s="3"/>
      <c r="H198" s="3"/>
    </row>
    <row r="199" spans="5:8" hidden="1">
      <c r="E199" s="3"/>
      <c r="F199" s="3"/>
      <c r="G199" s="3"/>
      <c r="H199" s="3"/>
    </row>
    <row r="200" spans="5:8" hidden="1">
      <c r="E200" s="3"/>
      <c r="F200" s="3"/>
      <c r="G200" s="3"/>
      <c r="H200" s="3"/>
    </row>
    <row r="201" spans="5:8" hidden="1">
      <c r="E201" s="3"/>
      <c r="F201" s="3"/>
      <c r="G201" s="3"/>
      <c r="H201" s="3"/>
    </row>
    <row r="202" spans="5:8" hidden="1">
      <c r="E202" s="3"/>
      <c r="F202" s="3"/>
      <c r="G202" s="3"/>
      <c r="H202" s="3"/>
    </row>
    <row r="203" spans="5:8" hidden="1">
      <c r="E203" s="3"/>
      <c r="F203" s="3"/>
      <c r="G203" s="3"/>
      <c r="H203" s="3"/>
    </row>
    <row r="204" spans="5:8" hidden="1">
      <c r="E204" s="3"/>
      <c r="F204" s="3"/>
      <c r="G204" s="3"/>
      <c r="H204" s="3"/>
    </row>
    <row r="205" spans="5:8" hidden="1">
      <c r="E205" s="3"/>
      <c r="F205" s="3"/>
      <c r="G205" s="3"/>
      <c r="H205" s="3"/>
    </row>
    <row r="206" spans="5:8" hidden="1">
      <c r="E206" s="3"/>
      <c r="F206" s="3"/>
      <c r="G206" s="3"/>
      <c r="H206" s="3"/>
    </row>
    <row r="207" spans="5:8" hidden="1">
      <c r="E207" s="3"/>
      <c r="F207" s="3"/>
      <c r="G207" s="3"/>
      <c r="H207" s="3"/>
    </row>
    <row r="208" spans="5:8" hidden="1">
      <c r="E208" s="3"/>
      <c r="F208" s="3"/>
      <c r="G208" s="3"/>
      <c r="H208" s="3"/>
    </row>
    <row r="209" spans="5:8" hidden="1">
      <c r="E209" s="3"/>
      <c r="F209" s="3"/>
      <c r="G209" s="3"/>
      <c r="H209" s="3"/>
    </row>
    <row r="210" spans="5:8" hidden="1">
      <c r="E210" s="3"/>
      <c r="F210" s="3"/>
      <c r="G210" s="3"/>
      <c r="H210" s="3"/>
    </row>
    <row r="211" spans="5:8" hidden="1">
      <c r="E211" s="3"/>
      <c r="F211" s="3"/>
      <c r="G211" s="3"/>
      <c r="H211" s="3"/>
    </row>
    <row r="212" spans="5:8" hidden="1">
      <c r="E212" s="3"/>
      <c r="F212" s="3"/>
      <c r="G212" s="3"/>
      <c r="H212" s="3"/>
    </row>
    <row r="213" spans="5:8" hidden="1">
      <c r="E213" s="3"/>
      <c r="F213" s="3"/>
      <c r="G213" s="3"/>
      <c r="H213" s="3"/>
    </row>
    <row r="214" spans="5:8" hidden="1">
      <c r="E214" s="3"/>
      <c r="F214" s="3"/>
      <c r="G214" s="3"/>
      <c r="H214" s="3"/>
    </row>
    <row r="215" spans="5:8" hidden="1">
      <c r="E215" s="3"/>
      <c r="F215" s="3"/>
      <c r="G215" s="3"/>
      <c r="H215" s="3"/>
    </row>
    <row r="216" spans="5:8" hidden="1">
      <c r="E216" s="3"/>
      <c r="F216" s="3"/>
      <c r="G216" s="3"/>
      <c r="H216" s="3"/>
    </row>
    <row r="217" spans="5:8" hidden="1">
      <c r="E217" s="3"/>
      <c r="F217" s="3"/>
      <c r="G217" s="3"/>
      <c r="H217" s="3"/>
    </row>
    <row r="218" spans="5:8" hidden="1">
      <c r="E218" s="3"/>
      <c r="F218" s="3"/>
      <c r="G218" s="3"/>
      <c r="H218" s="3"/>
    </row>
    <row r="219" spans="5:8" hidden="1">
      <c r="E219" s="3"/>
      <c r="F219" s="3"/>
      <c r="G219" s="3"/>
      <c r="H219" s="3"/>
    </row>
    <row r="220" spans="5:8" hidden="1">
      <c r="E220" s="3"/>
      <c r="F220" s="3"/>
      <c r="G220" s="3"/>
      <c r="H220" s="3"/>
    </row>
    <row r="221" spans="5:8" hidden="1">
      <c r="E221" s="3"/>
      <c r="F221" s="3"/>
      <c r="G221" s="3"/>
      <c r="H221" s="3"/>
    </row>
    <row r="222" spans="5:8" hidden="1">
      <c r="E222" s="3"/>
      <c r="F222" s="3"/>
      <c r="G222" s="3"/>
      <c r="H222" s="3"/>
    </row>
    <row r="223" spans="5:8" hidden="1">
      <c r="E223" s="3"/>
      <c r="F223" s="3"/>
      <c r="G223" s="3"/>
      <c r="H223" s="3"/>
    </row>
    <row r="224" spans="5:8" hidden="1">
      <c r="E224" s="3"/>
      <c r="F224" s="3"/>
      <c r="G224" s="3"/>
      <c r="H224" s="3"/>
    </row>
    <row r="225" spans="5:8" hidden="1">
      <c r="E225" s="3"/>
      <c r="F225" s="3"/>
      <c r="G225" s="3"/>
      <c r="H225" s="3"/>
    </row>
    <row r="226" spans="5:8" hidden="1">
      <c r="E226" s="3"/>
      <c r="F226" s="3"/>
      <c r="G226" s="3"/>
      <c r="H226" s="3"/>
    </row>
    <row r="227" spans="5:8" hidden="1">
      <c r="E227" s="3"/>
      <c r="F227" s="3"/>
      <c r="G227" s="3"/>
      <c r="H227" s="3"/>
    </row>
    <row r="228" spans="5:8" hidden="1">
      <c r="E228" s="3"/>
      <c r="F228" s="3"/>
      <c r="G228" s="3"/>
      <c r="H228" s="3"/>
    </row>
    <row r="229" spans="5:8" hidden="1">
      <c r="E229" s="3"/>
      <c r="F229" s="3"/>
      <c r="G229" s="3"/>
      <c r="H229" s="3"/>
    </row>
    <row r="230" spans="5:8" hidden="1">
      <c r="E230" s="3"/>
      <c r="F230" s="3"/>
      <c r="G230" s="3"/>
      <c r="H230" s="3"/>
    </row>
    <row r="231" spans="5:8" hidden="1">
      <c r="E231" s="3"/>
      <c r="F231" s="3"/>
      <c r="G231" s="3"/>
      <c r="H231" s="3"/>
    </row>
    <row r="232" spans="5:8" hidden="1">
      <c r="E232" s="3"/>
      <c r="F232" s="3"/>
      <c r="G232" s="3"/>
      <c r="H232" s="3"/>
    </row>
    <row r="233" spans="5:8" hidden="1">
      <c r="E233" s="3"/>
      <c r="F233" s="3"/>
      <c r="G233" s="3"/>
      <c r="H233" s="3"/>
    </row>
    <row r="234" spans="5:8" hidden="1">
      <c r="E234" s="3"/>
      <c r="F234" s="3"/>
      <c r="G234" s="3"/>
      <c r="H234" s="3"/>
    </row>
    <row r="235" spans="5:8" hidden="1">
      <c r="E235" s="3"/>
      <c r="F235" s="3"/>
      <c r="G235" s="3"/>
      <c r="H235" s="3"/>
    </row>
    <row r="236" spans="5:8" hidden="1">
      <c r="E236" s="3"/>
      <c r="F236" s="3"/>
      <c r="G236" s="3"/>
      <c r="H236" s="3"/>
    </row>
    <row r="237" spans="5:8" hidden="1">
      <c r="E237" s="3"/>
      <c r="F237" s="3"/>
      <c r="G237" s="3"/>
      <c r="H237" s="3"/>
    </row>
    <row r="238" spans="5:8" hidden="1">
      <c r="E238" s="3"/>
      <c r="F238" s="3"/>
      <c r="G238" s="3"/>
      <c r="H238" s="3"/>
    </row>
    <row r="239" spans="5:8" hidden="1">
      <c r="E239" s="3"/>
      <c r="F239" s="3"/>
      <c r="G239" s="3"/>
      <c r="H239" s="3"/>
    </row>
    <row r="240" spans="5:8" hidden="1">
      <c r="E240" s="3"/>
      <c r="F240" s="3"/>
      <c r="G240" s="3"/>
      <c r="H240" s="3"/>
    </row>
    <row r="241" spans="5:8" hidden="1">
      <c r="E241" s="3"/>
      <c r="F241" s="3"/>
      <c r="G241" s="3"/>
      <c r="H241" s="3"/>
    </row>
    <row r="242" spans="5:8" hidden="1">
      <c r="E242" s="3"/>
      <c r="F242" s="3"/>
      <c r="G242" s="3"/>
      <c r="H242" s="3"/>
    </row>
    <row r="243" spans="5:8" hidden="1">
      <c r="E243" s="3"/>
      <c r="F243" s="3"/>
      <c r="G243" s="3"/>
      <c r="H243" s="3"/>
    </row>
    <row r="244" spans="5:8" hidden="1">
      <c r="E244" s="3"/>
      <c r="F244" s="3"/>
      <c r="G244" s="3"/>
      <c r="H244" s="3"/>
    </row>
    <row r="245" spans="5:8" hidden="1">
      <c r="E245" s="3"/>
      <c r="F245" s="3"/>
      <c r="G245" s="3"/>
      <c r="H245" s="3"/>
    </row>
    <row r="246" spans="5:8" hidden="1">
      <c r="E246" s="3"/>
      <c r="F246" s="3"/>
      <c r="G246" s="3"/>
      <c r="H246" s="3"/>
    </row>
    <row r="247" spans="5:8" hidden="1">
      <c r="E247" s="3"/>
      <c r="F247" s="3"/>
      <c r="G247" s="3"/>
      <c r="H247" s="3"/>
    </row>
    <row r="248" spans="5:8" hidden="1">
      <c r="E248" s="3"/>
      <c r="F248" s="3"/>
      <c r="G248" s="3"/>
      <c r="H248" s="3"/>
    </row>
    <row r="249" spans="5:8" hidden="1">
      <c r="E249" s="3"/>
      <c r="F249" s="3"/>
      <c r="G249" s="3"/>
      <c r="H249" s="3"/>
    </row>
    <row r="250" spans="5:8" hidden="1">
      <c r="E250" s="3"/>
      <c r="F250" s="3"/>
      <c r="G250" s="3"/>
      <c r="H250" s="3"/>
    </row>
    <row r="251" spans="5:8" hidden="1">
      <c r="E251" s="3"/>
      <c r="F251" s="3"/>
      <c r="G251" s="3"/>
      <c r="H251" s="3"/>
    </row>
    <row r="252" spans="5:8" hidden="1">
      <c r="E252" s="3"/>
      <c r="F252" s="3"/>
      <c r="G252" s="3"/>
      <c r="H252" s="3"/>
    </row>
    <row r="253" spans="5:8" hidden="1">
      <c r="E253" s="3"/>
      <c r="F253" s="3"/>
      <c r="G253" s="3"/>
      <c r="H253" s="3"/>
    </row>
    <row r="254" spans="5:8" hidden="1">
      <c r="E254" s="3"/>
      <c r="F254" s="3"/>
      <c r="G254" s="3"/>
      <c r="H254" s="3"/>
    </row>
    <row r="255" spans="5:8" hidden="1">
      <c r="E255" s="3"/>
      <c r="F255" s="3"/>
      <c r="G255" s="3"/>
      <c r="H255" s="3"/>
    </row>
    <row r="256" spans="5:8" hidden="1">
      <c r="E256" s="3"/>
      <c r="F256" s="3"/>
      <c r="G256" s="3"/>
      <c r="H256" s="3"/>
    </row>
    <row r="257" spans="5:8" hidden="1">
      <c r="E257" s="3"/>
      <c r="F257" s="3"/>
      <c r="G257" s="3"/>
      <c r="H257" s="3"/>
    </row>
    <row r="258" spans="5:8" hidden="1">
      <c r="E258" s="3"/>
      <c r="F258" s="3"/>
      <c r="G258" s="3"/>
      <c r="H258" s="3"/>
    </row>
    <row r="259" spans="5:8" hidden="1">
      <c r="E259" s="3"/>
      <c r="F259" s="3"/>
      <c r="G259" s="3"/>
      <c r="H259" s="3"/>
    </row>
    <row r="260" spans="5:8" hidden="1">
      <c r="E260" s="3"/>
      <c r="F260" s="3"/>
      <c r="G260" s="3"/>
      <c r="H260" s="3"/>
    </row>
    <row r="261" spans="5:8" hidden="1">
      <c r="E261" s="3"/>
      <c r="F261" s="3"/>
      <c r="G261" s="3"/>
      <c r="H261" s="3"/>
    </row>
    <row r="262" spans="5:8" hidden="1">
      <c r="E262" s="3"/>
      <c r="F262" s="3"/>
      <c r="G262" s="3"/>
      <c r="H262" s="3"/>
    </row>
    <row r="263" spans="5:8" hidden="1">
      <c r="E263" s="3"/>
      <c r="F263" s="3"/>
      <c r="G263" s="3"/>
      <c r="H263" s="3"/>
    </row>
    <row r="264" spans="5:8" hidden="1">
      <c r="E264" s="3"/>
      <c r="F264" s="3"/>
      <c r="G264" s="3"/>
      <c r="H264" s="3"/>
    </row>
    <row r="265" spans="5:8" hidden="1">
      <c r="E265" s="3"/>
      <c r="F265" s="3"/>
      <c r="G265" s="3"/>
      <c r="H265" s="3"/>
    </row>
    <row r="266" spans="5:8" hidden="1">
      <c r="E266" s="3"/>
      <c r="F266" s="3"/>
      <c r="G266" s="3"/>
      <c r="H266" s="3"/>
    </row>
    <row r="267" spans="5:8" hidden="1">
      <c r="E267" s="3"/>
      <c r="F267" s="3"/>
      <c r="G267" s="3"/>
      <c r="H267" s="3"/>
    </row>
    <row r="268" spans="5:8" hidden="1">
      <c r="E268" s="3"/>
      <c r="F268" s="3"/>
      <c r="G268" s="3"/>
      <c r="H268" s="3"/>
    </row>
    <row r="269" spans="5:8" hidden="1">
      <c r="E269" s="3"/>
      <c r="F269" s="3"/>
      <c r="G269" s="3"/>
      <c r="H269" s="3"/>
    </row>
    <row r="270" spans="5:8" hidden="1">
      <c r="E270" s="3"/>
      <c r="F270" s="3"/>
      <c r="G270" s="3"/>
      <c r="H270" s="3"/>
    </row>
    <row r="271" spans="5:8" hidden="1">
      <c r="E271" s="3"/>
      <c r="F271" s="3"/>
      <c r="G271" s="3"/>
      <c r="H271" s="3"/>
    </row>
    <row r="272" spans="5:8" hidden="1">
      <c r="E272" s="3"/>
      <c r="F272" s="3"/>
      <c r="G272" s="3"/>
      <c r="H272" s="3"/>
    </row>
    <row r="273" spans="5:8" hidden="1">
      <c r="E273" s="3"/>
      <c r="F273" s="3"/>
      <c r="G273" s="3"/>
      <c r="H273" s="3"/>
    </row>
    <row r="274" spans="5:8" hidden="1">
      <c r="E274" s="3"/>
      <c r="F274" s="3"/>
      <c r="G274" s="3"/>
      <c r="H274" s="3"/>
    </row>
    <row r="275" spans="5:8" hidden="1">
      <c r="E275" s="3"/>
      <c r="F275" s="3"/>
      <c r="G275" s="3"/>
      <c r="H275" s="3"/>
    </row>
    <row r="276" spans="5:8" hidden="1">
      <c r="E276" s="3"/>
      <c r="F276" s="3"/>
      <c r="G276" s="3"/>
      <c r="H276" s="3"/>
    </row>
    <row r="277" spans="5:8" hidden="1">
      <c r="E277" s="3"/>
      <c r="F277" s="3"/>
      <c r="G277" s="3"/>
      <c r="H277" s="3"/>
    </row>
    <row r="278" spans="5:8" hidden="1">
      <c r="E278" s="3"/>
      <c r="F278" s="3"/>
      <c r="G278" s="3"/>
      <c r="H278" s="3"/>
    </row>
    <row r="279" spans="5:8" hidden="1">
      <c r="E279" s="3"/>
      <c r="F279" s="3"/>
      <c r="G279" s="3"/>
      <c r="H279" s="3"/>
    </row>
    <row r="280" spans="5:8" hidden="1">
      <c r="E280" s="3"/>
      <c r="F280" s="3"/>
      <c r="G280" s="3"/>
      <c r="H280" s="3"/>
    </row>
    <row r="281" spans="5:8" hidden="1">
      <c r="E281" s="3"/>
      <c r="F281" s="3"/>
      <c r="G281" s="3"/>
      <c r="H281" s="3"/>
    </row>
    <row r="282" spans="5:8" hidden="1">
      <c r="E282" s="3"/>
      <c r="F282" s="3"/>
      <c r="G282" s="3"/>
      <c r="H282" s="3"/>
    </row>
    <row r="283" spans="5:8" hidden="1">
      <c r="E283" s="3"/>
      <c r="F283" s="3"/>
      <c r="G283" s="3"/>
      <c r="H283" s="3"/>
    </row>
    <row r="284" spans="5:8" hidden="1">
      <c r="E284" s="3"/>
      <c r="F284" s="3"/>
      <c r="G284" s="3"/>
      <c r="H284" s="3"/>
    </row>
    <row r="285" spans="5:8" hidden="1">
      <c r="E285" s="3"/>
      <c r="F285" s="3"/>
      <c r="G285" s="3"/>
      <c r="H285" s="3"/>
    </row>
    <row r="286" spans="5:8" hidden="1">
      <c r="E286" s="3"/>
      <c r="F286" s="3"/>
      <c r="G286" s="3"/>
      <c r="H286" s="3"/>
    </row>
    <row r="287" spans="5:8" hidden="1">
      <c r="E287" s="3"/>
      <c r="F287" s="3"/>
      <c r="G287" s="3"/>
      <c r="H287" s="3"/>
    </row>
    <row r="288" spans="5:8" hidden="1">
      <c r="E288" s="3"/>
      <c r="F288" s="3"/>
      <c r="G288" s="3"/>
      <c r="H288" s="3"/>
    </row>
    <row r="289" spans="5:8" hidden="1">
      <c r="E289" s="3"/>
      <c r="F289" s="3"/>
      <c r="G289" s="3"/>
      <c r="H289" s="3"/>
    </row>
    <row r="290" spans="5:8" hidden="1">
      <c r="E290" s="3"/>
      <c r="F290" s="3"/>
      <c r="G290" s="3"/>
      <c r="H290" s="3"/>
    </row>
    <row r="291" spans="5:8" hidden="1">
      <c r="E291" s="3"/>
      <c r="F291" s="3"/>
      <c r="G291" s="3"/>
      <c r="H291" s="3"/>
    </row>
    <row r="292" spans="5:8" hidden="1">
      <c r="E292" s="3"/>
      <c r="F292" s="3"/>
      <c r="G292" s="3"/>
      <c r="H292" s="3"/>
    </row>
    <row r="293" spans="5:8" hidden="1">
      <c r="E293" s="3"/>
      <c r="F293" s="3"/>
      <c r="G293" s="3"/>
      <c r="H293" s="3"/>
    </row>
    <row r="294" spans="5:8" hidden="1">
      <c r="E294" s="3"/>
      <c r="F294" s="3"/>
      <c r="G294" s="3"/>
      <c r="H294" s="3"/>
    </row>
    <row r="295" spans="5:8" hidden="1">
      <c r="E295" s="3"/>
      <c r="F295" s="3"/>
      <c r="G295" s="3"/>
      <c r="H295" s="3"/>
    </row>
    <row r="296" spans="5:8" hidden="1">
      <c r="E296" s="3"/>
      <c r="F296" s="3"/>
      <c r="G296" s="3"/>
      <c r="H296" s="3"/>
    </row>
    <row r="297" spans="5:8" hidden="1">
      <c r="E297" s="3"/>
      <c r="F297" s="3"/>
      <c r="G297" s="3"/>
      <c r="H297" s="3"/>
    </row>
    <row r="298" spans="5:8" hidden="1">
      <c r="E298" s="3"/>
      <c r="F298" s="3"/>
      <c r="G298" s="3"/>
      <c r="H298" s="3"/>
    </row>
    <row r="299" spans="5:8" hidden="1">
      <c r="E299" s="3"/>
      <c r="F299" s="3"/>
      <c r="G299" s="3"/>
      <c r="H299" s="3"/>
    </row>
    <row r="300" spans="5:8" hidden="1">
      <c r="E300" s="3"/>
      <c r="F300" s="3"/>
      <c r="G300" s="3"/>
      <c r="H300" s="3"/>
    </row>
    <row r="301" spans="5:8" hidden="1">
      <c r="E301" s="3"/>
      <c r="F301" s="3"/>
      <c r="G301" s="3"/>
      <c r="H301" s="3"/>
    </row>
    <row r="302" spans="5:8" hidden="1">
      <c r="E302" s="3"/>
      <c r="F302" s="3"/>
      <c r="G302" s="3"/>
      <c r="H302" s="3"/>
    </row>
    <row r="303" spans="5:8" hidden="1">
      <c r="E303" s="3"/>
      <c r="F303" s="3"/>
      <c r="G303" s="3"/>
      <c r="H303" s="3"/>
    </row>
    <row r="304" spans="5:8" hidden="1">
      <c r="E304" s="3"/>
      <c r="F304" s="3"/>
      <c r="G304" s="3"/>
      <c r="H304" s="3"/>
    </row>
    <row r="305" spans="5:8" hidden="1">
      <c r="E305" s="3"/>
      <c r="F305" s="3"/>
      <c r="G305" s="3"/>
      <c r="H305" s="3"/>
    </row>
    <row r="306" spans="5:8" hidden="1">
      <c r="E306" s="3"/>
      <c r="F306" s="3"/>
      <c r="G306" s="3"/>
      <c r="H306" s="3"/>
    </row>
    <row r="307" spans="5:8" hidden="1">
      <c r="E307" s="3"/>
      <c r="F307" s="3"/>
      <c r="G307" s="3"/>
      <c r="H307" s="3"/>
    </row>
    <row r="308" spans="5:8" hidden="1">
      <c r="E308" s="3"/>
      <c r="F308" s="3"/>
      <c r="G308" s="3"/>
      <c r="H308" s="3"/>
    </row>
    <row r="309" spans="5:8" hidden="1">
      <c r="E309" s="3"/>
      <c r="F309" s="3"/>
      <c r="G309" s="3"/>
      <c r="H309" s="3"/>
    </row>
    <row r="310" spans="5:8" hidden="1">
      <c r="E310" s="3"/>
      <c r="F310" s="3"/>
      <c r="G310" s="3"/>
      <c r="H310" s="3"/>
    </row>
    <row r="311" spans="5:8" hidden="1">
      <c r="E311" s="3"/>
      <c r="F311" s="3"/>
      <c r="G311" s="3"/>
      <c r="H311" s="3"/>
    </row>
    <row r="312" spans="5:8" hidden="1">
      <c r="E312" s="3"/>
      <c r="F312" s="3"/>
      <c r="G312" s="3"/>
      <c r="H312" s="3"/>
    </row>
    <row r="313" spans="5:8" hidden="1">
      <c r="E313" s="3"/>
      <c r="F313" s="3"/>
      <c r="G313" s="3"/>
      <c r="H313" s="3"/>
    </row>
    <row r="314" spans="5:8" hidden="1">
      <c r="E314" s="3"/>
      <c r="F314" s="3"/>
      <c r="G314" s="3"/>
      <c r="H314" s="3"/>
    </row>
    <row r="315" spans="5:8" hidden="1">
      <c r="E315" s="3"/>
      <c r="F315" s="3"/>
      <c r="G315" s="3"/>
      <c r="H315" s="3"/>
    </row>
    <row r="316" spans="5:8" hidden="1">
      <c r="E316" s="3"/>
      <c r="F316" s="3"/>
      <c r="G316" s="3"/>
      <c r="H316" s="3"/>
    </row>
    <row r="317" spans="5:8" hidden="1">
      <c r="E317" s="3"/>
      <c r="F317" s="3"/>
      <c r="G317" s="3"/>
      <c r="H317" s="3"/>
    </row>
    <row r="318" spans="5:8" hidden="1">
      <c r="E318" s="3"/>
      <c r="F318" s="3"/>
      <c r="G318" s="3"/>
      <c r="H318" s="3"/>
    </row>
    <row r="319" spans="5:8" hidden="1">
      <c r="E319" s="3"/>
      <c r="F319" s="3"/>
      <c r="G319" s="3"/>
      <c r="H319" s="3"/>
    </row>
    <row r="320" spans="5:8" hidden="1">
      <c r="E320" s="3"/>
      <c r="F320" s="3"/>
      <c r="G320" s="3"/>
      <c r="H320" s="3"/>
    </row>
    <row r="321" spans="5:8" hidden="1">
      <c r="E321" s="3"/>
      <c r="F321" s="3"/>
      <c r="G321" s="3"/>
      <c r="H321" s="3"/>
    </row>
    <row r="322" spans="5:8" hidden="1">
      <c r="E322" s="3"/>
      <c r="F322" s="3"/>
      <c r="G322" s="3"/>
      <c r="H322" s="3"/>
    </row>
    <row r="323" spans="5:8" hidden="1">
      <c r="E323" s="3"/>
      <c r="F323" s="3"/>
      <c r="G323" s="3"/>
      <c r="H323" s="3"/>
    </row>
    <row r="324" spans="5:8" hidden="1">
      <c r="E324" s="3"/>
      <c r="F324" s="3"/>
      <c r="G324" s="3"/>
      <c r="H324" s="3"/>
    </row>
    <row r="325" spans="5:8" hidden="1">
      <c r="E325" s="3"/>
      <c r="F325" s="3"/>
      <c r="G325" s="3"/>
      <c r="H325" s="3"/>
    </row>
    <row r="326" spans="5:8" hidden="1">
      <c r="E326" s="3"/>
      <c r="F326" s="3"/>
      <c r="G326" s="3"/>
      <c r="H326" s="3"/>
    </row>
    <row r="327" spans="5:8" hidden="1">
      <c r="E327" s="3"/>
      <c r="F327" s="3"/>
      <c r="G327" s="3"/>
      <c r="H327" s="3"/>
    </row>
    <row r="328" spans="5:8" hidden="1">
      <c r="E328" s="3"/>
      <c r="F328" s="3"/>
      <c r="G328" s="3"/>
      <c r="H328" s="3"/>
    </row>
    <row r="329" spans="5:8" hidden="1">
      <c r="E329" s="3"/>
      <c r="F329" s="3"/>
      <c r="G329" s="3"/>
      <c r="H329" s="3"/>
    </row>
    <row r="330" spans="5:8" hidden="1">
      <c r="E330" s="3"/>
      <c r="F330" s="3"/>
      <c r="G330" s="3"/>
      <c r="H330" s="3"/>
    </row>
    <row r="331" spans="5:8" hidden="1">
      <c r="E331" s="3"/>
      <c r="F331" s="3"/>
      <c r="G331" s="3"/>
      <c r="H331" s="3"/>
    </row>
    <row r="332" spans="5:8" hidden="1">
      <c r="E332" s="3"/>
      <c r="F332" s="3"/>
      <c r="G332" s="3"/>
      <c r="H332" s="3"/>
    </row>
    <row r="333" spans="5:8" hidden="1">
      <c r="E333" s="3"/>
      <c r="F333" s="3"/>
      <c r="G333" s="3"/>
      <c r="H333" s="3"/>
    </row>
    <row r="334" spans="5:8" hidden="1">
      <c r="E334" s="3"/>
      <c r="F334" s="3"/>
      <c r="G334" s="3"/>
      <c r="H334" s="3"/>
    </row>
    <row r="335" spans="5:8" hidden="1">
      <c r="E335" s="3"/>
      <c r="F335" s="3"/>
      <c r="G335" s="3"/>
      <c r="H335" s="3"/>
    </row>
    <row r="336" spans="5:8" hidden="1">
      <c r="E336" s="3"/>
      <c r="F336" s="3"/>
      <c r="G336" s="3"/>
      <c r="H336" s="3"/>
    </row>
    <row r="337" spans="5:8" hidden="1">
      <c r="E337" s="3"/>
      <c r="F337" s="3"/>
      <c r="G337" s="3"/>
      <c r="H337" s="3"/>
    </row>
    <row r="338" spans="5:8" hidden="1">
      <c r="E338" s="3"/>
      <c r="F338" s="3"/>
      <c r="G338" s="3"/>
      <c r="H338" s="3"/>
    </row>
    <row r="339" spans="5:8" hidden="1">
      <c r="E339" s="3"/>
      <c r="F339" s="3"/>
      <c r="G339" s="3"/>
      <c r="H339" s="3"/>
    </row>
    <row r="340" spans="5:8" hidden="1">
      <c r="E340" s="3"/>
      <c r="F340" s="3"/>
      <c r="G340" s="3"/>
      <c r="H340" s="3"/>
    </row>
    <row r="341" spans="5:8" hidden="1">
      <c r="E341" s="3"/>
      <c r="F341" s="3"/>
      <c r="G341" s="3"/>
      <c r="H341" s="3"/>
    </row>
    <row r="342" spans="5:8" hidden="1">
      <c r="E342" s="3"/>
      <c r="F342" s="3"/>
      <c r="G342" s="3"/>
      <c r="H342" s="3"/>
    </row>
    <row r="343" spans="5:8" hidden="1">
      <c r="E343" s="3"/>
      <c r="F343" s="3"/>
      <c r="G343" s="3"/>
      <c r="H343" s="3"/>
    </row>
    <row r="344" spans="5:8" hidden="1">
      <c r="E344" s="3"/>
      <c r="F344" s="3"/>
      <c r="G344" s="3"/>
      <c r="H344" s="3"/>
    </row>
    <row r="345" spans="5:8" hidden="1">
      <c r="E345" s="3"/>
      <c r="F345" s="3"/>
      <c r="G345" s="3"/>
      <c r="H345" s="3"/>
    </row>
    <row r="346" spans="5:8" hidden="1">
      <c r="E346" s="3"/>
      <c r="F346" s="3"/>
      <c r="G346" s="3"/>
      <c r="H346" s="3"/>
    </row>
    <row r="347" spans="5:8" hidden="1">
      <c r="E347" s="3"/>
      <c r="F347" s="3"/>
      <c r="G347" s="3"/>
      <c r="H347" s="3"/>
    </row>
    <row r="348" spans="5:8" hidden="1">
      <c r="E348" s="3"/>
      <c r="F348" s="3"/>
      <c r="G348" s="3"/>
      <c r="H348" s="3"/>
    </row>
    <row r="349" spans="5:8" hidden="1">
      <c r="E349" s="3"/>
      <c r="F349" s="3"/>
      <c r="G349" s="3"/>
      <c r="H349" s="3"/>
    </row>
    <row r="350" spans="5:8" hidden="1">
      <c r="E350" s="3"/>
      <c r="F350" s="3"/>
      <c r="G350" s="3"/>
      <c r="H350" s="3"/>
    </row>
    <row r="351" spans="5:8" hidden="1">
      <c r="E351" s="3"/>
      <c r="F351" s="3"/>
      <c r="G351" s="3"/>
      <c r="H351" s="3"/>
    </row>
    <row r="352" spans="5:8" hidden="1">
      <c r="E352" s="3"/>
      <c r="F352" s="3"/>
      <c r="G352" s="3"/>
      <c r="H352" s="3"/>
    </row>
    <row r="353" spans="5:8" hidden="1">
      <c r="E353" s="3"/>
      <c r="F353" s="3"/>
      <c r="G353" s="3"/>
      <c r="H353" s="3"/>
    </row>
    <row r="354" spans="5:8" hidden="1">
      <c r="E354" s="3"/>
      <c r="F354" s="3"/>
      <c r="G354" s="3"/>
      <c r="H354" s="3"/>
    </row>
    <row r="355" spans="5:8" hidden="1">
      <c r="E355" s="3"/>
      <c r="F355" s="3"/>
      <c r="G355" s="3"/>
      <c r="H355" s="3"/>
    </row>
    <row r="356" spans="5:8" hidden="1">
      <c r="E356" s="3"/>
      <c r="F356" s="3"/>
      <c r="G356" s="3"/>
      <c r="H356" s="3"/>
    </row>
    <row r="357" spans="5:8" hidden="1">
      <c r="E357" s="3"/>
      <c r="F357" s="3"/>
      <c r="G357" s="3"/>
      <c r="H357" s="3"/>
    </row>
    <row r="358" spans="5:8" hidden="1">
      <c r="E358" s="3"/>
      <c r="F358" s="3"/>
      <c r="G358" s="3"/>
      <c r="H358" s="3"/>
    </row>
    <row r="359" spans="5:8" hidden="1">
      <c r="E359" s="3"/>
      <c r="F359" s="3"/>
      <c r="G359" s="3"/>
      <c r="H359" s="3"/>
    </row>
    <row r="360" spans="5:8" hidden="1">
      <c r="E360" s="3"/>
      <c r="F360" s="3"/>
      <c r="G360" s="3"/>
      <c r="H360" s="3"/>
    </row>
    <row r="361" spans="5:8" hidden="1">
      <c r="E361" s="3"/>
      <c r="F361" s="3"/>
      <c r="G361" s="3"/>
      <c r="H361" s="3"/>
    </row>
    <row r="362" spans="5:8" hidden="1">
      <c r="E362" s="3"/>
      <c r="F362" s="3"/>
      <c r="G362" s="3"/>
      <c r="H362" s="3"/>
    </row>
    <row r="363" spans="5:8" hidden="1">
      <c r="E363" s="3"/>
      <c r="F363" s="3"/>
      <c r="G363" s="3"/>
      <c r="H363" s="3"/>
    </row>
    <row r="364" spans="5:8" hidden="1">
      <c r="E364" s="3"/>
      <c r="F364" s="3"/>
      <c r="G364" s="3"/>
      <c r="H364" s="3"/>
    </row>
    <row r="365" spans="5:8" hidden="1">
      <c r="E365" s="3"/>
      <c r="F365" s="3"/>
      <c r="G365" s="3"/>
      <c r="H365" s="3"/>
    </row>
    <row r="366" spans="5:8" hidden="1">
      <c r="E366" s="3"/>
      <c r="F366" s="3"/>
      <c r="G366" s="3"/>
      <c r="H366" s="3"/>
    </row>
    <row r="367" spans="5:8" hidden="1">
      <c r="E367" s="3"/>
      <c r="F367" s="3"/>
      <c r="G367" s="3"/>
      <c r="H367" s="3"/>
    </row>
    <row r="368" spans="5:8" hidden="1">
      <c r="E368" s="3"/>
      <c r="F368" s="3"/>
      <c r="G368" s="3"/>
      <c r="H368" s="3"/>
    </row>
    <row r="369" spans="5:8" hidden="1">
      <c r="E369" s="3"/>
      <c r="F369" s="3"/>
      <c r="G369" s="3"/>
      <c r="H369" s="3"/>
    </row>
    <row r="370" spans="5:8" hidden="1">
      <c r="E370" s="3"/>
      <c r="F370" s="3"/>
      <c r="G370" s="3"/>
      <c r="H370" s="3"/>
    </row>
    <row r="371" spans="5:8" hidden="1">
      <c r="E371" s="3"/>
      <c r="F371" s="3"/>
      <c r="G371" s="3"/>
      <c r="H371" s="3"/>
    </row>
    <row r="372" spans="5:8" hidden="1">
      <c r="E372" s="3"/>
      <c r="F372" s="3"/>
      <c r="G372" s="3"/>
      <c r="H372" s="3"/>
    </row>
    <row r="373" spans="5:8" hidden="1">
      <c r="E373" s="3"/>
      <c r="F373" s="3"/>
      <c r="G373" s="3"/>
      <c r="H373" s="3"/>
    </row>
    <row r="374" spans="5:8" hidden="1">
      <c r="E374" s="3"/>
      <c r="F374" s="3"/>
      <c r="G374" s="3"/>
      <c r="H374" s="3"/>
    </row>
    <row r="375" spans="5:8" hidden="1">
      <c r="E375" s="3"/>
      <c r="F375" s="3"/>
      <c r="G375" s="3"/>
      <c r="H375" s="3"/>
    </row>
    <row r="376" spans="5:8" hidden="1">
      <c r="E376" s="3"/>
      <c r="F376" s="3"/>
      <c r="G376" s="3"/>
      <c r="H376" s="3"/>
    </row>
    <row r="377" spans="5:8" hidden="1">
      <c r="E377" s="3"/>
      <c r="F377" s="3"/>
      <c r="G377" s="3"/>
      <c r="H377" s="3"/>
    </row>
    <row r="378" spans="5:8" hidden="1">
      <c r="E378" s="3"/>
      <c r="F378" s="3"/>
      <c r="G378" s="3"/>
      <c r="H378" s="3"/>
    </row>
    <row r="379" spans="5:8" hidden="1">
      <c r="E379" s="3"/>
      <c r="F379" s="3"/>
      <c r="G379" s="3"/>
      <c r="H379" s="3"/>
    </row>
    <row r="380" spans="5:8" hidden="1">
      <c r="E380" s="3"/>
      <c r="F380" s="3"/>
      <c r="G380" s="3"/>
      <c r="H380" s="3"/>
    </row>
    <row r="381" spans="5:8" hidden="1">
      <c r="E381" s="3"/>
      <c r="F381" s="3"/>
      <c r="G381" s="3"/>
      <c r="H381" s="3"/>
    </row>
    <row r="382" spans="5:8" hidden="1">
      <c r="E382" s="3"/>
      <c r="F382" s="3"/>
      <c r="G382" s="3"/>
      <c r="H382" s="3"/>
    </row>
    <row r="383" spans="5:8" hidden="1">
      <c r="E383" s="3"/>
      <c r="F383" s="3"/>
      <c r="G383" s="3"/>
      <c r="H383" s="3"/>
    </row>
    <row r="384" spans="5:8" hidden="1">
      <c r="E384" s="3"/>
      <c r="F384" s="3"/>
      <c r="G384" s="3"/>
      <c r="H384" s="3"/>
    </row>
    <row r="385" spans="5:8" hidden="1">
      <c r="E385" s="3"/>
      <c r="F385" s="3"/>
      <c r="G385" s="3"/>
      <c r="H385" s="3"/>
    </row>
    <row r="386" spans="5:8" hidden="1">
      <c r="E386" s="3"/>
      <c r="F386" s="3"/>
      <c r="G386" s="3"/>
      <c r="H386" s="3"/>
    </row>
    <row r="387" spans="5:8" hidden="1">
      <c r="E387" s="3"/>
      <c r="F387" s="3"/>
      <c r="G387" s="3"/>
      <c r="H387" s="3"/>
    </row>
    <row r="388" spans="5:8" hidden="1">
      <c r="E388" s="3"/>
      <c r="F388" s="3"/>
      <c r="G388" s="3"/>
      <c r="H388" s="3"/>
    </row>
    <row r="389" spans="5:8" hidden="1">
      <c r="E389" s="3"/>
      <c r="F389" s="3"/>
      <c r="G389" s="3"/>
      <c r="H389" s="3"/>
    </row>
    <row r="390" spans="5:8" hidden="1">
      <c r="E390" s="3"/>
      <c r="F390" s="3"/>
      <c r="G390" s="3"/>
      <c r="H390" s="3"/>
    </row>
    <row r="391" spans="5:8" hidden="1">
      <c r="E391" s="3"/>
      <c r="F391" s="3"/>
      <c r="G391" s="3"/>
      <c r="H391" s="3"/>
    </row>
    <row r="392" spans="5:8" hidden="1">
      <c r="E392" s="3"/>
      <c r="F392" s="3"/>
      <c r="G392" s="3"/>
      <c r="H392" s="3"/>
    </row>
    <row r="393" spans="5:8" hidden="1">
      <c r="E393" s="3"/>
      <c r="F393" s="3"/>
      <c r="G393" s="3"/>
      <c r="H393" s="3"/>
    </row>
    <row r="394" spans="5:8" hidden="1">
      <c r="E394" s="3"/>
      <c r="F394" s="3"/>
      <c r="G394" s="3"/>
      <c r="H394" s="3"/>
    </row>
    <row r="395" spans="5:8" hidden="1">
      <c r="E395" s="3"/>
      <c r="F395" s="3"/>
      <c r="G395" s="3"/>
      <c r="H395" s="3"/>
    </row>
    <row r="396" spans="5:8" hidden="1">
      <c r="E396" s="3"/>
      <c r="F396" s="3"/>
      <c r="G396" s="3"/>
      <c r="H396" s="3"/>
    </row>
    <row r="397" spans="5:8" hidden="1">
      <c r="E397" s="3"/>
      <c r="F397" s="3"/>
      <c r="G397" s="3"/>
      <c r="H397" s="3"/>
    </row>
    <row r="398" spans="5:8" hidden="1">
      <c r="E398" s="3"/>
      <c r="F398" s="3"/>
      <c r="G398" s="3"/>
      <c r="H398" s="3"/>
    </row>
    <row r="399" spans="5:8" hidden="1">
      <c r="E399" s="3"/>
      <c r="F399" s="3"/>
      <c r="G399" s="3"/>
      <c r="H399" s="3"/>
    </row>
    <row r="400" spans="5:8" hidden="1">
      <c r="E400" s="3"/>
      <c r="F400" s="3"/>
      <c r="G400" s="3"/>
      <c r="H400" s="3"/>
    </row>
    <row r="401" spans="5:8" hidden="1">
      <c r="E401" s="3"/>
      <c r="F401" s="3"/>
      <c r="G401" s="3"/>
      <c r="H401" s="3"/>
    </row>
    <row r="402" spans="5:8" hidden="1">
      <c r="E402" s="3"/>
      <c r="F402" s="3"/>
      <c r="G402" s="3"/>
      <c r="H402" s="3"/>
    </row>
    <row r="403" spans="5:8" hidden="1">
      <c r="E403" s="3"/>
      <c r="F403" s="3"/>
      <c r="G403" s="3"/>
      <c r="H403" s="3"/>
    </row>
    <row r="404" spans="5:8" hidden="1">
      <c r="E404" s="3"/>
      <c r="F404" s="3"/>
      <c r="G404" s="3"/>
      <c r="H404" s="3"/>
    </row>
    <row r="405" spans="5:8" hidden="1">
      <c r="E405" s="3"/>
      <c r="F405" s="3"/>
      <c r="G405" s="3"/>
      <c r="H405" s="3"/>
    </row>
    <row r="406" spans="5:8" hidden="1">
      <c r="E406" s="3"/>
      <c r="F406" s="3"/>
      <c r="G406" s="3"/>
      <c r="H406" s="3"/>
    </row>
    <row r="407" spans="5:8" hidden="1">
      <c r="E407" s="3"/>
      <c r="F407" s="3"/>
      <c r="G407" s="3"/>
      <c r="H407" s="3"/>
    </row>
    <row r="408" spans="5:8" hidden="1">
      <c r="E408" s="3"/>
      <c r="F408" s="3"/>
      <c r="G408" s="3"/>
      <c r="H408" s="3"/>
    </row>
    <row r="409" spans="5:8" hidden="1">
      <c r="E409" s="3"/>
      <c r="F409" s="3"/>
      <c r="G409" s="3"/>
      <c r="H409" s="3"/>
    </row>
    <row r="410" spans="5:8" hidden="1">
      <c r="E410" s="3"/>
      <c r="F410" s="3"/>
      <c r="G410" s="3"/>
      <c r="H410" s="3"/>
    </row>
    <row r="411" spans="5:8" hidden="1">
      <c r="E411" s="3"/>
      <c r="F411" s="3"/>
      <c r="G411" s="3"/>
      <c r="H411" s="3"/>
    </row>
    <row r="412" spans="5:8" hidden="1">
      <c r="E412" s="3"/>
      <c r="F412" s="3"/>
      <c r="G412" s="3"/>
      <c r="H412" s="3"/>
    </row>
    <row r="413" spans="5:8" hidden="1">
      <c r="E413" s="3"/>
      <c r="F413" s="3"/>
      <c r="G413" s="3"/>
      <c r="H413" s="3"/>
    </row>
    <row r="414" spans="5:8" hidden="1">
      <c r="E414" s="3"/>
      <c r="F414" s="3"/>
      <c r="G414" s="3"/>
      <c r="H414" s="3"/>
    </row>
    <row r="415" spans="5:8" hidden="1">
      <c r="E415" s="3"/>
      <c r="F415" s="3"/>
      <c r="G415" s="3"/>
      <c r="H415" s="3"/>
    </row>
    <row r="416" spans="5:8" hidden="1">
      <c r="E416" s="3"/>
      <c r="F416" s="3"/>
      <c r="G416" s="3"/>
      <c r="H416" s="3"/>
    </row>
    <row r="417" spans="5:8" hidden="1">
      <c r="E417" s="3"/>
      <c r="F417" s="3"/>
      <c r="G417" s="3"/>
      <c r="H417" s="3"/>
    </row>
    <row r="418" spans="5:8" hidden="1">
      <c r="E418" s="3"/>
      <c r="F418" s="3"/>
      <c r="G418" s="3"/>
      <c r="H418" s="3"/>
    </row>
    <row r="419" spans="5:8" hidden="1">
      <c r="E419" s="3"/>
      <c r="F419" s="3"/>
      <c r="G419" s="3"/>
      <c r="H419" s="3"/>
    </row>
    <row r="420" spans="5:8" hidden="1">
      <c r="E420" s="3"/>
      <c r="F420" s="3"/>
      <c r="G420" s="3"/>
      <c r="H420" s="3"/>
    </row>
    <row r="421" spans="5:8" hidden="1">
      <c r="E421" s="3"/>
      <c r="F421" s="3"/>
      <c r="G421" s="3"/>
      <c r="H421" s="3"/>
    </row>
    <row r="422" spans="5:8" hidden="1">
      <c r="E422" s="3"/>
      <c r="F422" s="3"/>
      <c r="G422" s="3"/>
      <c r="H422" s="3"/>
    </row>
    <row r="423" spans="5:8" hidden="1">
      <c r="E423" s="3"/>
      <c r="F423" s="3"/>
      <c r="G423" s="3"/>
      <c r="H423" s="3"/>
    </row>
    <row r="424" spans="5:8" hidden="1">
      <c r="E424" s="3"/>
      <c r="F424" s="3"/>
      <c r="G424" s="3"/>
      <c r="H424" s="3"/>
    </row>
    <row r="425" spans="5:8" hidden="1">
      <c r="E425" s="3"/>
      <c r="F425" s="3"/>
      <c r="G425" s="3"/>
      <c r="H425" s="3"/>
    </row>
    <row r="426" spans="5:8" hidden="1">
      <c r="E426" s="3"/>
      <c r="F426" s="3"/>
      <c r="G426" s="3"/>
      <c r="H426" s="3"/>
    </row>
    <row r="427" spans="5:8" hidden="1">
      <c r="E427" s="3"/>
      <c r="F427" s="3"/>
      <c r="G427" s="3"/>
      <c r="H427" s="3"/>
    </row>
    <row r="428" spans="5:8" hidden="1">
      <c r="E428" s="3"/>
      <c r="F428" s="3"/>
      <c r="G428" s="3"/>
      <c r="H428" s="3"/>
    </row>
    <row r="429" spans="5:8" hidden="1">
      <c r="E429" s="3"/>
      <c r="F429" s="3"/>
      <c r="G429" s="3"/>
      <c r="H429" s="3"/>
    </row>
    <row r="430" spans="5:8" hidden="1">
      <c r="E430" s="3"/>
      <c r="F430" s="3"/>
      <c r="G430" s="3"/>
      <c r="H430" s="3"/>
    </row>
    <row r="431" spans="5:8" hidden="1">
      <c r="E431" s="3"/>
      <c r="F431" s="3"/>
      <c r="G431" s="3"/>
      <c r="H431" s="3"/>
    </row>
    <row r="432" spans="5:8" hidden="1">
      <c r="E432" s="3"/>
      <c r="F432" s="3"/>
      <c r="G432" s="3"/>
      <c r="H432" s="3"/>
    </row>
    <row r="433" spans="5:8" hidden="1">
      <c r="E433" s="3"/>
      <c r="F433" s="3"/>
      <c r="G433" s="3"/>
      <c r="H433" s="3"/>
    </row>
    <row r="434" spans="5:8" hidden="1">
      <c r="E434" s="3"/>
      <c r="F434" s="3"/>
      <c r="G434" s="3"/>
      <c r="H434" s="3"/>
    </row>
    <row r="435" spans="5:8" hidden="1">
      <c r="E435" s="3"/>
      <c r="F435" s="3"/>
      <c r="G435" s="3"/>
      <c r="H435" s="3"/>
    </row>
    <row r="436" spans="5:8" hidden="1">
      <c r="E436" s="3"/>
      <c r="F436" s="3"/>
      <c r="G436" s="3"/>
      <c r="H436" s="3"/>
    </row>
    <row r="437" spans="5:8" hidden="1">
      <c r="E437" s="3"/>
      <c r="F437" s="3"/>
      <c r="G437" s="3"/>
      <c r="H437" s="3"/>
    </row>
    <row r="438" spans="5:8" hidden="1">
      <c r="E438" s="3"/>
      <c r="F438" s="3"/>
      <c r="G438" s="3"/>
      <c r="H438" s="3"/>
    </row>
    <row r="439" spans="5:8" hidden="1">
      <c r="E439" s="3"/>
      <c r="F439" s="3"/>
      <c r="G439" s="3"/>
      <c r="H439" s="3"/>
    </row>
    <row r="440" spans="5:8" hidden="1">
      <c r="E440" s="3"/>
      <c r="F440" s="3"/>
      <c r="G440" s="3"/>
      <c r="H440" s="3"/>
    </row>
    <row r="441" spans="5:8" hidden="1">
      <c r="E441" s="3"/>
      <c r="F441" s="3"/>
      <c r="G441" s="3"/>
      <c r="H441" s="3"/>
    </row>
    <row r="442" spans="5:8" hidden="1">
      <c r="E442" s="3"/>
      <c r="F442" s="3"/>
      <c r="G442" s="3"/>
      <c r="H442" s="3"/>
    </row>
    <row r="443" spans="5:8" hidden="1">
      <c r="E443" s="3"/>
      <c r="F443" s="3"/>
      <c r="G443" s="3"/>
      <c r="H443" s="3"/>
    </row>
    <row r="444" spans="5:8" hidden="1">
      <c r="E444" s="3"/>
      <c r="F444" s="3"/>
      <c r="G444" s="3"/>
      <c r="H444" s="3"/>
    </row>
    <row r="445" spans="5:8" hidden="1">
      <c r="E445" s="3"/>
      <c r="F445" s="3"/>
      <c r="G445" s="3"/>
      <c r="H445" s="3"/>
    </row>
    <row r="446" spans="5:8" hidden="1">
      <c r="E446" s="3"/>
      <c r="F446" s="3"/>
      <c r="G446" s="3"/>
      <c r="H446" s="3"/>
    </row>
    <row r="447" spans="5:8" hidden="1">
      <c r="E447" s="3"/>
      <c r="F447" s="3"/>
      <c r="G447" s="3"/>
      <c r="H447" s="3"/>
    </row>
    <row r="448" spans="5:8" hidden="1">
      <c r="E448" s="3"/>
      <c r="F448" s="3"/>
      <c r="G448" s="3"/>
      <c r="H448" s="3"/>
    </row>
    <row r="449" spans="5:8" hidden="1">
      <c r="E449" s="3"/>
      <c r="F449" s="3"/>
      <c r="G449" s="3"/>
      <c r="H449" s="3"/>
    </row>
    <row r="450" spans="5:8" hidden="1">
      <c r="E450" s="3"/>
      <c r="F450" s="3"/>
      <c r="G450" s="3"/>
      <c r="H450" s="3"/>
    </row>
    <row r="451" spans="5:8" hidden="1">
      <c r="E451" s="3"/>
      <c r="F451" s="3"/>
      <c r="G451" s="3"/>
      <c r="H451" s="3"/>
    </row>
    <row r="452" spans="5:8" hidden="1">
      <c r="E452" s="3"/>
      <c r="F452" s="3"/>
      <c r="G452" s="3"/>
      <c r="H452" s="3"/>
    </row>
    <row r="453" spans="5:8" hidden="1">
      <c r="E453" s="3"/>
      <c r="F453" s="3"/>
      <c r="G453" s="3"/>
      <c r="H453" s="3"/>
    </row>
    <row r="454" spans="5:8" hidden="1">
      <c r="E454" s="3"/>
      <c r="F454" s="3"/>
      <c r="G454" s="3"/>
      <c r="H454" s="3"/>
    </row>
    <row r="455" spans="5:8" hidden="1">
      <c r="E455" s="3"/>
      <c r="F455" s="3"/>
      <c r="G455" s="3"/>
      <c r="H455" s="3"/>
    </row>
    <row r="456" spans="5:8" hidden="1">
      <c r="E456" s="3"/>
      <c r="F456" s="3"/>
      <c r="G456" s="3"/>
      <c r="H456" s="3"/>
    </row>
    <row r="457" spans="5:8" hidden="1">
      <c r="E457" s="3"/>
      <c r="F457" s="3"/>
      <c r="G457" s="3"/>
      <c r="H457" s="3"/>
    </row>
    <row r="458" spans="5:8" hidden="1">
      <c r="E458" s="3"/>
      <c r="F458" s="3"/>
      <c r="G458" s="3"/>
      <c r="H458" s="3"/>
    </row>
    <row r="459" spans="5:8" hidden="1">
      <c r="E459" s="3"/>
      <c r="F459" s="3"/>
      <c r="G459" s="3"/>
      <c r="H459" s="3"/>
    </row>
    <row r="460" spans="5:8" hidden="1">
      <c r="E460" s="3"/>
      <c r="F460" s="3"/>
      <c r="G460" s="3"/>
      <c r="H460" s="3"/>
    </row>
    <row r="461" spans="5:8" hidden="1">
      <c r="E461" s="3"/>
      <c r="F461" s="3"/>
      <c r="G461" s="3"/>
      <c r="H461" s="3"/>
    </row>
    <row r="462" spans="5:8" hidden="1">
      <c r="E462" s="3"/>
      <c r="F462" s="3"/>
      <c r="G462" s="3"/>
      <c r="H462" s="3"/>
    </row>
    <row r="463" spans="5:8" hidden="1">
      <c r="E463" s="3"/>
      <c r="F463" s="3"/>
      <c r="G463" s="3"/>
      <c r="H463" s="3"/>
    </row>
    <row r="464" spans="5:8" hidden="1">
      <c r="E464" s="3"/>
      <c r="F464" s="3"/>
      <c r="G464" s="3"/>
      <c r="H464" s="3"/>
    </row>
    <row r="465" spans="5:8" hidden="1">
      <c r="E465" s="3"/>
      <c r="F465" s="3"/>
      <c r="G465" s="3"/>
      <c r="H465" s="3"/>
    </row>
    <row r="466" spans="5:8" hidden="1">
      <c r="E466" s="3"/>
      <c r="F466" s="3"/>
      <c r="G466" s="3"/>
      <c r="H466" s="3"/>
    </row>
    <row r="467" spans="5:8" hidden="1">
      <c r="E467" s="3"/>
      <c r="F467" s="3"/>
      <c r="G467" s="3"/>
      <c r="H467" s="3"/>
    </row>
    <row r="468" spans="5:8" hidden="1">
      <c r="E468" s="3"/>
      <c r="F468" s="3"/>
      <c r="G468" s="3"/>
      <c r="H468" s="3"/>
    </row>
    <row r="469" spans="5:8" hidden="1">
      <c r="E469" s="3"/>
      <c r="F469" s="3"/>
      <c r="G469" s="3"/>
      <c r="H469" s="3"/>
    </row>
    <row r="470" spans="5:8" hidden="1">
      <c r="E470" s="3"/>
      <c r="F470" s="3"/>
      <c r="G470" s="3"/>
      <c r="H470" s="3"/>
    </row>
    <row r="471" spans="5:8" hidden="1">
      <c r="E471" s="3"/>
      <c r="F471" s="3"/>
      <c r="G471" s="3"/>
      <c r="H471" s="3"/>
    </row>
    <row r="472" spans="5:8" hidden="1">
      <c r="E472" s="3"/>
      <c r="F472" s="3"/>
      <c r="G472" s="3"/>
      <c r="H472" s="3"/>
    </row>
    <row r="473" spans="5:8" hidden="1">
      <c r="E473" s="3"/>
      <c r="F473" s="3"/>
      <c r="G473" s="3"/>
      <c r="H473" s="3"/>
    </row>
    <row r="474" spans="5:8" hidden="1">
      <c r="E474" s="3"/>
      <c r="F474" s="3"/>
      <c r="G474" s="3"/>
      <c r="H474" s="3"/>
    </row>
    <row r="475" spans="5:8" hidden="1">
      <c r="E475" s="3"/>
      <c r="F475" s="3"/>
      <c r="G475" s="3"/>
      <c r="H475" s="3"/>
    </row>
    <row r="476" spans="5:8" hidden="1">
      <c r="E476" s="3"/>
      <c r="F476" s="3"/>
      <c r="G476" s="3"/>
      <c r="H476" s="3"/>
    </row>
    <row r="477" spans="5:8" hidden="1">
      <c r="E477" s="3"/>
      <c r="F477" s="3"/>
      <c r="G477" s="3"/>
      <c r="H477" s="3"/>
    </row>
    <row r="478" spans="5:8" hidden="1">
      <c r="E478" s="3"/>
      <c r="F478" s="3"/>
      <c r="G478" s="3"/>
      <c r="H478" s="3"/>
    </row>
    <row r="479" spans="5:8" hidden="1">
      <c r="E479" s="3"/>
      <c r="F479" s="3"/>
      <c r="G479" s="3"/>
      <c r="H479" s="3"/>
    </row>
    <row r="480" spans="5:8" hidden="1">
      <c r="E480" s="3"/>
      <c r="F480" s="3"/>
      <c r="G480" s="3"/>
      <c r="H480" s="3"/>
    </row>
    <row r="481" spans="5:8" hidden="1">
      <c r="E481" s="3"/>
      <c r="F481" s="3"/>
      <c r="G481" s="3"/>
      <c r="H481" s="3"/>
    </row>
    <row r="482" spans="5:8" hidden="1">
      <c r="E482" s="3"/>
      <c r="F482" s="3"/>
      <c r="G482" s="3"/>
      <c r="H482" s="3"/>
    </row>
    <row r="483" spans="5:8" hidden="1">
      <c r="E483" s="3"/>
      <c r="F483" s="3"/>
      <c r="G483" s="3"/>
      <c r="H483" s="3"/>
    </row>
    <row r="484" spans="5:8" hidden="1">
      <c r="E484" s="3"/>
      <c r="F484" s="3"/>
      <c r="G484" s="3"/>
      <c r="H484" s="3"/>
    </row>
    <row r="485" spans="5:8" hidden="1">
      <c r="E485" s="3"/>
      <c r="F485" s="3"/>
      <c r="G485" s="3"/>
      <c r="H485" s="3"/>
    </row>
    <row r="486" spans="5:8" hidden="1">
      <c r="E486" s="3"/>
      <c r="F486" s="3"/>
      <c r="G486" s="3"/>
      <c r="H486" s="3"/>
    </row>
    <row r="487" spans="5:8" hidden="1">
      <c r="E487" s="3"/>
      <c r="F487" s="3"/>
      <c r="G487" s="3"/>
      <c r="H487" s="3"/>
    </row>
    <row r="488" spans="5:8" hidden="1">
      <c r="E488" s="3"/>
      <c r="F488" s="3"/>
      <c r="G488" s="3"/>
      <c r="H488" s="3"/>
    </row>
    <row r="489" spans="5:8" hidden="1">
      <c r="E489" s="3"/>
      <c r="F489" s="3"/>
      <c r="G489" s="3"/>
      <c r="H489" s="3"/>
    </row>
    <row r="490" spans="5:8" hidden="1">
      <c r="E490" s="3"/>
      <c r="F490" s="3"/>
      <c r="G490" s="3"/>
      <c r="H490" s="3"/>
    </row>
    <row r="491" spans="5:8" hidden="1">
      <c r="E491" s="3"/>
      <c r="F491" s="3"/>
      <c r="G491" s="3"/>
      <c r="H491" s="3"/>
    </row>
    <row r="492" spans="5:8" hidden="1">
      <c r="E492" s="3"/>
      <c r="F492" s="3"/>
      <c r="G492" s="3"/>
      <c r="H492" s="3"/>
    </row>
    <row r="493" spans="5:8" hidden="1">
      <c r="E493" s="3"/>
      <c r="F493" s="3"/>
      <c r="G493" s="3"/>
      <c r="H493" s="3"/>
    </row>
    <row r="494" spans="5:8" hidden="1">
      <c r="E494" s="3"/>
      <c r="F494" s="3"/>
      <c r="G494" s="3"/>
      <c r="H494" s="3"/>
    </row>
    <row r="495" spans="5:8" hidden="1">
      <c r="E495" s="3"/>
      <c r="F495" s="3"/>
      <c r="G495" s="3"/>
      <c r="H495" s="3"/>
    </row>
    <row r="496" spans="5:8" hidden="1">
      <c r="E496" s="3"/>
      <c r="F496" s="3"/>
      <c r="G496" s="3"/>
      <c r="H496" s="3"/>
    </row>
    <row r="497" spans="5:8" hidden="1">
      <c r="E497" s="3"/>
      <c r="F497" s="3"/>
      <c r="G497" s="3"/>
      <c r="H497" s="3"/>
    </row>
    <row r="498" spans="5:8" hidden="1">
      <c r="E498" s="3"/>
      <c r="F498" s="3"/>
      <c r="G498" s="3"/>
      <c r="H498" s="3"/>
    </row>
    <row r="499" spans="5:8" hidden="1">
      <c r="E499" s="3"/>
      <c r="F499" s="3"/>
      <c r="G499" s="3"/>
      <c r="H499" s="3"/>
    </row>
    <row r="500" spans="5:8" hidden="1">
      <c r="E500" s="3"/>
      <c r="F500" s="3"/>
      <c r="G500" s="3"/>
      <c r="H500" s="3"/>
    </row>
    <row r="501" spans="5:8" hidden="1">
      <c r="E501" s="3"/>
      <c r="F501" s="3"/>
      <c r="G501" s="3"/>
      <c r="H501" s="3"/>
    </row>
    <row r="502" spans="5:8" hidden="1">
      <c r="E502" s="3"/>
      <c r="F502" s="3"/>
      <c r="G502" s="3"/>
      <c r="H502" s="3"/>
    </row>
    <row r="503" spans="5:8" hidden="1">
      <c r="E503" s="3"/>
      <c r="F503" s="3"/>
      <c r="G503" s="3"/>
      <c r="H503" s="3"/>
    </row>
    <row r="504" spans="5:8" hidden="1">
      <c r="E504" s="3"/>
      <c r="F504" s="3"/>
      <c r="G504" s="3"/>
      <c r="H504" s="3"/>
    </row>
    <row r="505" spans="5:8" hidden="1">
      <c r="E505" s="3"/>
      <c r="F505" s="3"/>
      <c r="G505" s="3"/>
      <c r="H505" s="3"/>
    </row>
    <row r="506" spans="5:8" hidden="1">
      <c r="E506" s="3"/>
      <c r="F506" s="3"/>
      <c r="G506" s="3"/>
      <c r="H506" s="3"/>
    </row>
    <row r="507" spans="5:8" hidden="1">
      <c r="E507" s="3"/>
      <c r="F507" s="3"/>
      <c r="G507" s="3"/>
      <c r="H507" s="3"/>
    </row>
    <row r="508" spans="5:8" hidden="1">
      <c r="E508" s="3"/>
      <c r="F508" s="3"/>
      <c r="G508" s="3"/>
      <c r="H508" s="3"/>
    </row>
    <row r="509" spans="5:8" hidden="1">
      <c r="E509" s="3"/>
      <c r="F509" s="3"/>
      <c r="G509" s="3"/>
      <c r="H509" s="3"/>
    </row>
    <row r="510" spans="5:8" hidden="1">
      <c r="E510" s="3"/>
      <c r="F510" s="3"/>
      <c r="G510" s="3"/>
      <c r="H510" s="3"/>
    </row>
    <row r="511" spans="5:8" hidden="1">
      <c r="E511" s="3"/>
      <c r="F511" s="3"/>
      <c r="G511" s="3"/>
      <c r="H511" s="3"/>
    </row>
    <row r="512" spans="5:8" hidden="1">
      <c r="E512" s="3"/>
      <c r="F512" s="3"/>
      <c r="G512" s="3"/>
      <c r="H512" s="3"/>
    </row>
    <row r="513" spans="5:8" hidden="1">
      <c r="E513" s="3"/>
      <c r="F513" s="3"/>
      <c r="G513" s="3"/>
      <c r="H513" s="3"/>
    </row>
    <row r="514" spans="5:8" hidden="1">
      <c r="E514" s="3"/>
      <c r="F514" s="3"/>
      <c r="G514" s="3"/>
      <c r="H514" s="3"/>
    </row>
    <row r="515" spans="5:8" hidden="1">
      <c r="E515" s="3"/>
      <c r="F515" s="3"/>
      <c r="G515" s="3"/>
      <c r="H515" s="3"/>
    </row>
    <row r="516" spans="5:8" hidden="1">
      <c r="E516" s="3"/>
      <c r="F516" s="3"/>
      <c r="G516" s="3"/>
      <c r="H516" s="3"/>
    </row>
    <row r="517" spans="5:8" hidden="1">
      <c r="E517" s="3"/>
      <c r="F517" s="3"/>
      <c r="G517" s="3"/>
      <c r="H517" s="3"/>
    </row>
    <row r="518" spans="5:8" hidden="1">
      <c r="E518" s="3"/>
      <c r="F518" s="3"/>
      <c r="G518" s="3"/>
      <c r="H518" s="3"/>
    </row>
    <row r="519" spans="5:8" hidden="1">
      <c r="E519" s="3"/>
      <c r="F519" s="3"/>
      <c r="G519" s="3"/>
      <c r="H519" s="3"/>
    </row>
    <row r="520" spans="5:8" hidden="1">
      <c r="E520" s="3"/>
      <c r="F520" s="3"/>
      <c r="G520" s="3"/>
      <c r="H520" s="3"/>
    </row>
    <row r="521" spans="5:8" hidden="1">
      <c r="E521" s="3"/>
      <c r="F521" s="3"/>
      <c r="G521" s="3"/>
      <c r="H521" s="3"/>
    </row>
    <row r="522" spans="5:8" hidden="1">
      <c r="E522" s="3"/>
      <c r="F522" s="3"/>
      <c r="G522" s="3"/>
      <c r="H522" s="3"/>
    </row>
    <row r="523" spans="5:8" hidden="1">
      <c r="E523" s="3"/>
      <c r="F523" s="3"/>
      <c r="G523" s="3"/>
      <c r="H523" s="3"/>
    </row>
    <row r="524" spans="5:8" hidden="1">
      <c r="E524" s="3"/>
      <c r="F524" s="3"/>
      <c r="G524" s="3"/>
      <c r="H524" s="3"/>
    </row>
    <row r="525" spans="5:8" hidden="1">
      <c r="E525" s="3"/>
      <c r="F525" s="3"/>
      <c r="G525" s="3"/>
      <c r="H525" s="3"/>
    </row>
    <row r="526" spans="5:8" hidden="1">
      <c r="E526" s="3"/>
      <c r="F526" s="3"/>
      <c r="G526" s="3"/>
      <c r="H526" s="3"/>
    </row>
    <row r="527" spans="5:8" hidden="1">
      <c r="E527" s="3"/>
      <c r="F527" s="3"/>
      <c r="G527" s="3"/>
      <c r="H527" s="3"/>
    </row>
    <row r="528" spans="5:8" hidden="1">
      <c r="E528" s="3"/>
      <c r="F528" s="3"/>
      <c r="G528" s="3"/>
      <c r="H528" s="3"/>
    </row>
    <row r="529" spans="5:8" hidden="1">
      <c r="E529" s="3"/>
      <c r="F529" s="3"/>
      <c r="G529" s="3"/>
      <c r="H529" s="3"/>
    </row>
    <row r="530" spans="5:8" hidden="1">
      <c r="E530" s="3"/>
      <c r="F530" s="3"/>
      <c r="G530" s="3"/>
      <c r="H530" s="3"/>
    </row>
    <row r="531" spans="5:8" hidden="1">
      <c r="E531" s="3"/>
      <c r="F531" s="3"/>
      <c r="G531" s="3"/>
      <c r="H531" s="3"/>
    </row>
    <row r="532" spans="5:8" hidden="1">
      <c r="E532" s="3"/>
      <c r="F532" s="3"/>
      <c r="G532" s="3"/>
      <c r="H532" s="3"/>
    </row>
    <row r="533" spans="5:8" hidden="1">
      <c r="E533" s="3"/>
      <c r="F533" s="3"/>
      <c r="G533" s="3"/>
      <c r="H533" s="3"/>
    </row>
    <row r="534" spans="5:8" hidden="1">
      <c r="E534" s="3"/>
      <c r="F534" s="3"/>
      <c r="G534" s="3"/>
      <c r="H534" s="3"/>
    </row>
    <row r="535" spans="5:8" hidden="1">
      <c r="E535" s="3"/>
      <c r="F535" s="3"/>
      <c r="G535" s="3"/>
      <c r="H535" s="3"/>
    </row>
    <row r="536" spans="5:8" hidden="1">
      <c r="E536" s="3"/>
      <c r="F536" s="3"/>
      <c r="G536" s="3"/>
      <c r="H536" s="3"/>
    </row>
    <row r="537" spans="5:8" hidden="1">
      <c r="E537" s="3"/>
      <c r="F537" s="3"/>
      <c r="G537" s="3"/>
      <c r="H537" s="3"/>
    </row>
    <row r="538" spans="5:8" hidden="1">
      <c r="E538" s="3"/>
      <c r="F538" s="3"/>
      <c r="G538" s="3"/>
      <c r="H538" s="3"/>
    </row>
    <row r="539" spans="5:8" hidden="1">
      <c r="E539" s="3"/>
      <c r="F539" s="3"/>
      <c r="G539" s="3"/>
      <c r="H539" s="3"/>
    </row>
    <row r="540" spans="5:8" hidden="1">
      <c r="E540" s="3"/>
      <c r="F540" s="3"/>
      <c r="G540" s="3"/>
      <c r="H540" s="3"/>
    </row>
    <row r="541" spans="5:8" hidden="1">
      <c r="E541" s="3"/>
      <c r="F541" s="3"/>
      <c r="G541" s="3"/>
      <c r="H541" s="3"/>
    </row>
    <row r="542" spans="5:8" hidden="1">
      <c r="E542" s="3"/>
      <c r="F542" s="3"/>
      <c r="G542" s="3"/>
      <c r="H542" s="3"/>
    </row>
    <row r="543" spans="5:8" hidden="1">
      <c r="E543" s="3"/>
      <c r="F543" s="3"/>
      <c r="G543" s="3"/>
      <c r="H543" s="3"/>
    </row>
    <row r="544" spans="5:8" hidden="1">
      <c r="E544" s="3"/>
      <c r="F544" s="3"/>
      <c r="G544" s="3"/>
      <c r="H544" s="3"/>
    </row>
    <row r="545" spans="5:8" hidden="1">
      <c r="E545" s="3"/>
      <c r="F545" s="3"/>
      <c r="G545" s="3"/>
      <c r="H545" s="3"/>
    </row>
    <row r="546" spans="5:8" hidden="1">
      <c r="E546" s="3"/>
      <c r="F546" s="3"/>
      <c r="G546" s="3"/>
      <c r="H546" s="3"/>
    </row>
    <row r="547" spans="5:8" hidden="1">
      <c r="E547" s="3"/>
      <c r="F547" s="3"/>
      <c r="G547" s="3"/>
      <c r="H547" s="3"/>
    </row>
    <row r="548" spans="5:8" hidden="1">
      <c r="E548" s="3"/>
      <c r="F548" s="3"/>
      <c r="G548" s="3"/>
      <c r="H548" s="3"/>
    </row>
    <row r="549" spans="5:8" hidden="1">
      <c r="E549" s="3"/>
      <c r="F549" s="3"/>
      <c r="G549" s="3"/>
      <c r="H549" s="3"/>
    </row>
    <row r="550" spans="5:8" hidden="1">
      <c r="E550" s="3"/>
      <c r="F550" s="3"/>
      <c r="G550" s="3"/>
      <c r="H550" s="3"/>
    </row>
    <row r="551" spans="5:8" hidden="1">
      <c r="E551" s="3"/>
      <c r="F551" s="3"/>
      <c r="G551" s="3"/>
      <c r="H551" s="3"/>
    </row>
    <row r="552" spans="5:8" hidden="1">
      <c r="E552" s="3"/>
      <c r="F552" s="3"/>
      <c r="G552" s="3"/>
      <c r="H552" s="3"/>
    </row>
    <row r="553" spans="5:8" hidden="1">
      <c r="E553" s="3"/>
      <c r="F553" s="3"/>
      <c r="G553" s="3"/>
      <c r="H553" s="3"/>
    </row>
    <row r="554" spans="5:8" hidden="1">
      <c r="E554" s="3"/>
      <c r="F554" s="3"/>
      <c r="G554" s="3"/>
      <c r="H554" s="3"/>
    </row>
    <row r="555" spans="5:8" hidden="1">
      <c r="E555" s="3"/>
      <c r="F555" s="3"/>
      <c r="G555" s="3"/>
      <c r="H555" s="3"/>
    </row>
    <row r="556" spans="5:8" hidden="1">
      <c r="E556" s="3"/>
      <c r="F556" s="3"/>
      <c r="G556" s="3"/>
      <c r="H556" s="3"/>
    </row>
    <row r="557" spans="5:8" hidden="1">
      <c r="E557" s="3"/>
      <c r="F557" s="3"/>
      <c r="G557" s="3"/>
      <c r="H557" s="3"/>
    </row>
    <row r="558" spans="5:8" hidden="1">
      <c r="E558" s="3"/>
      <c r="F558" s="3"/>
      <c r="G558" s="3"/>
      <c r="H558" s="3"/>
    </row>
    <row r="559" spans="5:8" hidden="1">
      <c r="E559" s="3"/>
      <c r="F559" s="3"/>
      <c r="G559" s="3"/>
      <c r="H559" s="3"/>
    </row>
    <row r="560" spans="5:8" hidden="1">
      <c r="E560" s="3"/>
      <c r="F560" s="3"/>
      <c r="G560" s="3"/>
      <c r="H560" s="3"/>
    </row>
    <row r="561" spans="5:8" hidden="1">
      <c r="E561" s="3"/>
      <c r="F561" s="3"/>
      <c r="G561" s="3"/>
      <c r="H561" s="3"/>
    </row>
    <row r="562" spans="5:8" hidden="1">
      <c r="E562" s="3"/>
      <c r="F562" s="3"/>
      <c r="G562" s="3"/>
      <c r="H562" s="3"/>
    </row>
    <row r="563" spans="5:8" hidden="1">
      <c r="E563" s="3"/>
      <c r="F563" s="3"/>
      <c r="G563" s="3"/>
      <c r="H563" s="3"/>
    </row>
    <row r="564" spans="5:8" hidden="1">
      <c r="E564" s="3"/>
      <c r="F564" s="3"/>
      <c r="G564" s="3"/>
      <c r="H564" s="3"/>
    </row>
    <row r="565" spans="5:8" hidden="1">
      <c r="E565" s="3"/>
      <c r="F565" s="3"/>
      <c r="G565" s="3"/>
      <c r="H565" s="3"/>
    </row>
    <row r="566" spans="5:8" hidden="1">
      <c r="E566" s="3"/>
      <c r="F566" s="3"/>
      <c r="G566" s="3"/>
      <c r="H566" s="3"/>
    </row>
    <row r="567" spans="5:8" hidden="1">
      <c r="E567" s="3"/>
      <c r="F567" s="3"/>
      <c r="G567" s="3"/>
      <c r="H567" s="3"/>
    </row>
    <row r="568" spans="5:8" hidden="1">
      <c r="E568" s="3"/>
      <c r="F568" s="3"/>
      <c r="G568" s="3"/>
      <c r="H568" s="3"/>
    </row>
    <row r="569" spans="5:8" hidden="1">
      <c r="E569" s="3"/>
      <c r="F569" s="3"/>
      <c r="G569" s="3"/>
      <c r="H569" s="3"/>
    </row>
    <row r="570" spans="5:8" hidden="1">
      <c r="E570" s="3"/>
      <c r="F570" s="3"/>
      <c r="G570" s="3"/>
      <c r="H570" s="3"/>
    </row>
    <row r="571" spans="5:8" hidden="1">
      <c r="E571" s="3"/>
      <c r="F571" s="3"/>
      <c r="G571" s="3"/>
      <c r="H571" s="3"/>
    </row>
    <row r="572" spans="5:8" hidden="1">
      <c r="E572" s="3"/>
      <c r="F572" s="3"/>
      <c r="G572" s="3"/>
      <c r="H572" s="3"/>
    </row>
    <row r="573" spans="5:8" hidden="1">
      <c r="E573" s="3"/>
      <c r="F573" s="3"/>
      <c r="G573" s="3"/>
      <c r="H573" s="3"/>
    </row>
    <row r="574" spans="5:8" hidden="1">
      <c r="E574" s="3"/>
      <c r="F574" s="3"/>
      <c r="G574" s="3"/>
      <c r="H574" s="3"/>
    </row>
    <row r="575" spans="5:8" hidden="1">
      <c r="E575" s="3"/>
      <c r="F575" s="3"/>
      <c r="G575" s="3"/>
      <c r="H575" s="3"/>
    </row>
    <row r="576" spans="5:8" hidden="1">
      <c r="E576" s="3"/>
      <c r="F576" s="3"/>
      <c r="G576" s="3"/>
      <c r="H576" s="3"/>
    </row>
    <row r="577" spans="5:8" hidden="1">
      <c r="E577" s="3"/>
      <c r="F577" s="3"/>
      <c r="G577" s="3"/>
      <c r="H577" s="3"/>
    </row>
    <row r="578" spans="5:8" hidden="1">
      <c r="E578" s="3"/>
      <c r="F578" s="3"/>
      <c r="G578" s="3"/>
      <c r="H578" s="3"/>
    </row>
    <row r="579" spans="5:8" hidden="1">
      <c r="E579" s="3"/>
      <c r="F579" s="3"/>
      <c r="G579" s="3"/>
      <c r="H579" s="3"/>
    </row>
    <row r="580" spans="5:8" hidden="1">
      <c r="E580" s="3"/>
      <c r="F580" s="3"/>
      <c r="G580" s="3"/>
      <c r="H580" s="3"/>
    </row>
    <row r="581" spans="5:8" hidden="1">
      <c r="E581" s="3"/>
      <c r="F581" s="3"/>
      <c r="G581" s="3"/>
      <c r="H581" s="3"/>
    </row>
    <row r="582" spans="5:8" hidden="1">
      <c r="E582" s="3"/>
      <c r="F582" s="3"/>
      <c r="G582" s="3"/>
      <c r="H582" s="3"/>
    </row>
    <row r="583" spans="5:8" hidden="1">
      <c r="E583" s="3"/>
      <c r="F583" s="3"/>
      <c r="G583" s="3"/>
      <c r="H583" s="3"/>
    </row>
    <row r="584" spans="5:8" hidden="1">
      <c r="E584" s="3"/>
      <c r="F584" s="3"/>
      <c r="G584" s="3"/>
      <c r="H584" s="3"/>
    </row>
    <row r="585" spans="5:8" hidden="1">
      <c r="E585" s="3"/>
      <c r="F585" s="3"/>
      <c r="G585" s="3"/>
      <c r="H585" s="3"/>
    </row>
    <row r="586" spans="5:8" hidden="1">
      <c r="E586" s="3"/>
      <c r="F586" s="3"/>
      <c r="G586" s="3"/>
      <c r="H586" s="3"/>
    </row>
    <row r="587" spans="5:8" hidden="1">
      <c r="E587" s="3"/>
      <c r="F587" s="3"/>
      <c r="G587" s="3"/>
      <c r="H587" s="3"/>
    </row>
    <row r="588" spans="5:8" hidden="1">
      <c r="E588" s="3"/>
      <c r="F588" s="3"/>
      <c r="G588" s="3"/>
      <c r="H588" s="3"/>
    </row>
    <row r="589" spans="5:8" hidden="1">
      <c r="E589" s="3"/>
      <c r="F589" s="3"/>
      <c r="G589" s="3"/>
      <c r="H589" s="3"/>
    </row>
    <row r="590" spans="5:8" hidden="1">
      <c r="E590" s="3"/>
      <c r="F590" s="3"/>
      <c r="G590" s="3"/>
      <c r="H590" s="3"/>
    </row>
    <row r="591" spans="5:8" hidden="1">
      <c r="E591" s="3"/>
      <c r="F591" s="3"/>
      <c r="G591" s="3"/>
      <c r="H591" s="3"/>
    </row>
    <row r="592" spans="5:8" hidden="1">
      <c r="E592" s="3"/>
      <c r="F592" s="3"/>
      <c r="G592" s="3"/>
      <c r="H592" s="3"/>
    </row>
    <row r="593" spans="5:8" hidden="1">
      <c r="E593" s="3"/>
      <c r="F593" s="3"/>
      <c r="G593" s="3"/>
      <c r="H593" s="3"/>
    </row>
    <row r="594" spans="5:8" hidden="1">
      <c r="E594" s="3"/>
      <c r="F594" s="3"/>
      <c r="G594" s="3"/>
      <c r="H594" s="3"/>
    </row>
    <row r="595" spans="5:8" hidden="1">
      <c r="E595" s="3"/>
      <c r="F595" s="3"/>
      <c r="G595" s="3"/>
      <c r="H595" s="3"/>
    </row>
    <row r="596" spans="5:8" hidden="1">
      <c r="E596" s="3"/>
      <c r="F596" s="3"/>
      <c r="G596" s="3"/>
      <c r="H596" s="3"/>
    </row>
    <row r="597" spans="5:8" hidden="1">
      <c r="E597" s="3"/>
      <c r="F597" s="3"/>
      <c r="G597" s="3"/>
      <c r="H597" s="3"/>
    </row>
    <row r="598" spans="5:8" hidden="1">
      <c r="E598" s="3"/>
      <c r="F598" s="3"/>
      <c r="G598" s="3"/>
      <c r="H598" s="3"/>
    </row>
    <row r="599" spans="5:8" hidden="1">
      <c r="E599" s="3"/>
      <c r="F599" s="3"/>
      <c r="G599" s="3"/>
      <c r="H599" s="3"/>
    </row>
    <row r="600" spans="5:8" hidden="1">
      <c r="E600" s="3"/>
      <c r="F600" s="3"/>
      <c r="G600" s="3"/>
      <c r="H600" s="3"/>
    </row>
    <row r="601" spans="5:8" hidden="1">
      <c r="E601" s="3"/>
      <c r="F601" s="3"/>
      <c r="G601" s="3"/>
      <c r="H601" s="3"/>
    </row>
    <row r="602" spans="5:8" hidden="1">
      <c r="E602" s="3"/>
      <c r="F602" s="3"/>
      <c r="G602" s="3"/>
      <c r="H602" s="3"/>
    </row>
    <row r="603" spans="5:8" hidden="1">
      <c r="E603" s="3"/>
      <c r="F603" s="3"/>
      <c r="G603" s="3"/>
      <c r="H603" s="3"/>
    </row>
    <row r="604" spans="5:8" hidden="1">
      <c r="E604" s="3"/>
      <c r="F604" s="3"/>
      <c r="G604" s="3"/>
      <c r="H604" s="3"/>
    </row>
    <row r="605" spans="5:8" hidden="1">
      <c r="E605" s="3"/>
      <c r="F605" s="3"/>
      <c r="G605" s="3"/>
      <c r="H605" s="3"/>
    </row>
    <row r="606" spans="5:8" hidden="1">
      <c r="E606" s="3"/>
      <c r="F606" s="3"/>
      <c r="G606" s="3"/>
      <c r="H606" s="3"/>
    </row>
    <row r="607" spans="5:8" hidden="1">
      <c r="E607" s="3"/>
      <c r="F607" s="3"/>
      <c r="G607" s="3"/>
      <c r="H607" s="3"/>
    </row>
    <row r="608" spans="5:8" hidden="1">
      <c r="E608" s="3"/>
      <c r="F608" s="3"/>
      <c r="G608" s="3"/>
      <c r="H608" s="3"/>
    </row>
    <row r="609" spans="5:8" hidden="1">
      <c r="E609" s="3"/>
      <c r="F609" s="3"/>
      <c r="G609" s="3"/>
      <c r="H609" s="3"/>
    </row>
    <row r="610" spans="5:8" hidden="1">
      <c r="E610" s="3"/>
      <c r="F610" s="3"/>
      <c r="G610" s="3"/>
      <c r="H610" s="3"/>
    </row>
    <row r="611" spans="5:8" hidden="1">
      <c r="E611" s="3"/>
      <c r="F611" s="3"/>
      <c r="G611" s="3"/>
      <c r="H611" s="3"/>
    </row>
    <row r="612" spans="5:8" hidden="1">
      <c r="E612" s="3"/>
      <c r="F612" s="3"/>
      <c r="G612" s="3"/>
      <c r="H612" s="3"/>
    </row>
    <row r="613" spans="5:8" hidden="1">
      <c r="E613" s="3"/>
      <c r="F613" s="3"/>
      <c r="G613" s="3"/>
      <c r="H613" s="3"/>
    </row>
    <row r="614" spans="5:8" hidden="1">
      <c r="E614" s="3"/>
      <c r="F614" s="3"/>
      <c r="G614" s="3"/>
      <c r="H614" s="3"/>
    </row>
    <row r="615" spans="5:8" hidden="1">
      <c r="E615" s="3"/>
      <c r="F615" s="3"/>
      <c r="G615" s="3"/>
      <c r="H615" s="3"/>
    </row>
    <row r="616" spans="5:8" hidden="1">
      <c r="E616" s="3"/>
      <c r="F616" s="3"/>
      <c r="G616" s="3"/>
      <c r="H616" s="3"/>
    </row>
    <row r="617" spans="5:8" hidden="1">
      <c r="E617" s="3"/>
      <c r="F617" s="3"/>
      <c r="G617" s="3"/>
      <c r="H617" s="3"/>
    </row>
    <row r="618" spans="5:8" hidden="1">
      <c r="E618" s="3"/>
      <c r="F618" s="3"/>
      <c r="G618" s="3"/>
      <c r="H618" s="3"/>
    </row>
    <row r="619" spans="5:8" hidden="1">
      <c r="E619" s="3"/>
      <c r="F619" s="3"/>
      <c r="G619" s="3"/>
      <c r="H619" s="3"/>
    </row>
    <row r="620" spans="5:8" hidden="1">
      <c r="E620" s="3"/>
      <c r="F620" s="3"/>
      <c r="G620" s="3"/>
      <c r="H620" s="3"/>
    </row>
    <row r="621" spans="5:8" hidden="1">
      <c r="E621" s="3"/>
      <c r="F621" s="3"/>
      <c r="G621" s="3"/>
      <c r="H621" s="3"/>
    </row>
    <row r="622" spans="5:8" hidden="1">
      <c r="E622" s="3"/>
      <c r="F622" s="3"/>
      <c r="G622" s="3"/>
      <c r="H622" s="3"/>
    </row>
    <row r="623" spans="5:8" hidden="1">
      <c r="E623" s="3"/>
      <c r="F623" s="3"/>
      <c r="G623" s="3"/>
      <c r="H623" s="3"/>
    </row>
    <row r="624" spans="5:8" hidden="1">
      <c r="E624" s="3"/>
      <c r="F624" s="3"/>
      <c r="G624" s="3"/>
      <c r="H624" s="3"/>
    </row>
    <row r="625" spans="5:8" hidden="1">
      <c r="E625" s="3"/>
      <c r="F625" s="3"/>
      <c r="G625" s="3"/>
      <c r="H625" s="3"/>
    </row>
    <row r="626" spans="5:8" hidden="1">
      <c r="E626" s="3"/>
      <c r="F626" s="3"/>
      <c r="G626" s="3"/>
      <c r="H626" s="3"/>
    </row>
    <row r="627" spans="5:8" hidden="1">
      <c r="E627" s="3"/>
      <c r="F627" s="3"/>
      <c r="G627" s="3"/>
      <c r="H627" s="3"/>
    </row>
    <row r="628" spans="5:8" hidden="1">
      <c r="E628" s="3"/>
      <c r="F628" s="3"/>
      <c r="G628" s="3"/>
      <c r="H628" s="3"/>
    </row>
    <row r="629" spans="5:8" hidden="1">
      <c r="E629" s="3"/>
      <c r="F629" s="3"/>
      <c r="G629" s="3"/>
      <c r="H629" s="3"/>
    </row>
    <row r="630" spans="5:8" hidden="1">
      <c r="E630" s="3"/>
      <c r="F630" s="3"/>
      <c r="G630" s="3"/>
      <c r="H630" s="3"/>
    </row>
    <row r="631" spans="5:8" hidden="1">
      <c r="E631" s="3"/>
      <c r="F631" s="3"/>
      <c r="G631" s="3"/>
      <c r="H631" s="3"/>
    </row>
    <row r="632" spans="5:8" hidden="1">
      <c r="E632" s="3"/>
      <c r="F632" s="3"/>
      <c r="G632" s="3"/>
      <c r="H632" s="3"/>
    </row>
    <row r="633" spans="5:8" hidden="1">
      <c r="E633" s="3"/>
      <c r="F633" s="3"/>
      <c r="G633" s="3"/>
      <c r="H633" s="3"/>
    </row>
    <row r="634" spans="5:8" hidden="1">
      <c r="E634" s="3"/>
      <c r="F634" s="3"/>
      <c r="G634" s="3"/>
      <c r="H634" s="3"/>
    </row>
    <row r="635" spans="5:8" hidden="1">
      <c r="E635" s="3"/>
      <c r="F635" s="3"/>
      <c r="G635" s="3"/>
      <c r="H635" s="3"/>
    </row>
    <row r="636" spans="5:8" hidden="1">
      <c r="E636" s="3"/>
      <c r="F636" s="3"/>
      <c r="G636" s="3"/>
      <c r="H636" s="3"/>
    </row>
    <row r="637" spans="5:8" hidden="1">
      <c r="E637" s="3"/>
      <c r="F637" s="3"/>
      <c r="G637" s="3"/>
      <c r="H637" s="3"/>
    </row>
    <row r="638" spans="5:8" hidden="1">
      <c r="E638" s="3"/>
      <c r="F638" s="3"/>
      <c r="G638" s="3"/>
      <c r="H638" s="3"/>
    </row>
    <row r="639" spans="5:8" hidden="1">
      <c r="E639" s="3"/>
      <c r="F639" s="3"/>
      <c r="G639" s="3"/>
      <c r="H639" s="3"/>
    </row>
    <row r="640" spans="5:8" hidden="1">
      <c r="E640" s="3"/>
      <c r="F640" s="3"/>
      <c r="G640" s="3"/>
      <c r="H640" s="3"/>
    </row>
    <row r="641" spans="5:8" hidden="1">
      <c r="E641" s="3"/>
      <c r="F641" s="3"/>
      <c r="G641" s="3"/>
      <c r="H641" s="3"/>
    </row>
    <row r="642" spans="5:8" hidden="1">
      <c r="E642" s="3"/>
      <c r="F642" s="3"/>
      <c r="G642" s="3"/>
      <c r="H642" s="3"/>
    </row>
    <row r="643" spans="5:8" hidden="1">
      <c r="E643" s="3"/>
      <c r="F643" s="3"/>
      <c r="G643" s="3"/>
      <c r="H643" s="3"/>
    </row>
    <row r="644" spans="5:8" hidden="1">
      <c r="E644" s="3"/>
      <c r="F644" s="3"/>
      <c r="G644" s="3"/>
      <c r="H644" s="3"/>
    </row>
    <row r="645" spans="5:8" hidden="1">
      <c r="E645" s="3"/>
      <c r="F645" s="3"/>
      <c r="G645" s="3"/>
      <c r="H645" s="3"/>
    </row>
    <row r="646" spans="5:8" hidden="1">
      <c r="E646" s="3"/>
      <c r="F646" s="3"/>
      <c r="G646" s="3"/>
      <c r="H646" s="3"/>
    </row>
    <row r="647" spans="5:8" hidden="1">
      <c r="E647" s="3"/>
      <c r="F647" s="3"/>
      <c r="G647" s="3"/>
      <c r="H647" s="3"/>
    </row>
    <row r="648" spans="5:8" hidden="1">
      <c r="E648" s="3"/>
      <c r="F648" s="3"/>
      <c r="G648" s="3"/>
      <c r="H648" s="3"/>
    </row>
    <row r="649" spans="5:8" hidden="1">
      <c r="E649" s="3"/>
      <c r="F649" s="3"/>
      <c r="G649" s="3"/>
      <c r="H649" s="3"/>
    </row>
    <row r="650" spans="5:8" hidden="1">
      <c r="E650" s="3"/>
      <c r="F650" s="3"/>
      <c r="G650" s="3"/>
      <c r="H650" s="3"/>
    </row>
    <row r="651" spans="5:8" hidden="1">
      <c r="E651" s="3"/>
      <c r="F651" s="3"/>
      <c r="G651" s="3"/>
      <c r="H651" s="3"/>
    </row>
    <row r="652" spans="5:8" hidden="1">
      <c r="E652" s="3"/>
      <c r="F652" s="3"/>
      <c r="G652" s="3"/>
      <c r="H652" s="3"/>
    </row>
    <row r="653" spans="5:8" hidden="1">
      <c r="E653" s="3"/>
      <c r="F653" s="3"/>
      <c r="G653" s="3"/>
      <c r="H653" s="3"/>
    </row>
    <row r="654" spans="5:8" hidden="1">
      <c r="E654" s="3"/>
      <c r="F654" s="3"/>
      <c r="G654" s="3"/>
      <c r="H654" s="3"/>
    </row>
    <row r="655" spans="5:8" hidden="1">
      <c r="E655" s="3"/>
      <c r="F655" s="3"/>
      <c r="G655" s="3"/>
      <c r="H655" s="3"/>
    </row>
    <row r="656" spans="5:8" hidden="1">
      <c r="E656" s="3"/>
      <c r="F656" s="3"/>
      <c r="G656" s="3"/>
      <c r="H656" s="3"/>
    </row>
    <row r="657" spans="5:8" hidden="1">
      <c r="E657" s="3"/>
      <c r="F657" s="3"/>
      <c r="G657" s="3"/>
      <c r="H657" s="3"/>
    </row>
    <row r="658" spans="5:8" hidden="1">
      <c r="E658" s="3"/>
      <c r="F658" s="3"/>
      <c r="G658" s="3"/>
      <c r="H658" s="3"/>
    </row>
    <row r="659" spans="5:8" hidden="1">
      <c r="E659" s="3"/>
      <c r="F659" s="3"/>
      <c r="G659" s="3"/>
      <c r="H659" s="3"/>
    </row>
    <row r="660" spans="5:8" hidden="1">
      <c r="E660" s="3"/>
      <c r="F660" s="3"/>
      <c r="G660" s="3"/>
      <c r="H660" s="3"/>
    </row>
    <row r="661" spans="5:8" hidden="1">
      <c r="E661" s="3"/>
      <c r="F661" s="3"/>
      <c r="G661" s="3"/>
      <c r="H661" s="3"/>
    </row>
    <row r="662" spans="5:8" hidden="1">
      <c r="E662" s="3"/>
      <c r="F662" s="3"/>
      <c r="G662" s="3"/>
      <c r="H662" s="3"/>
    </row>
    <row r="663" spans="5:8" hidden="1">
      <c r="E663" s="3"/>
      <c r="F663" s="3"/>
      <c r="G663" s="3"/>
      <c r="H663" s="3"/>
    </row>
    <row r="664" spans="5:8" hidden="1">
      <c r="E664" s="3"/>
      <c r="F664" s="3"/>
      <c r="G664" s="3"/>
      <c r="H664" s="3"/>
    </row>
    <row r="665" spans="5:8" hidden="1">
      <c r="E665" s="3"/>
      <c r="F665" s="3"/>
      <c r="G665" s="3"/>
      <c r="H665" s="3"/>
    </row>
    <row r="666" spans="5:8" hidden="1">
      <c r="E666" s="3"/>
      <c r="F666" s="3"/>
      <c r="G666" s="3"/>
      <c r="H666" s="3"/>
    </row>
    <row r="667" spans="5:8" hidden="1">
      <c r="E667" s="3"/>
      <c r="F667" s="3"/>
      <c r="G667" s="3"/>
      <c r="H667" s="3"/>
    </row>
    <row r="668" spans="5:8" hidden="1">
      <c r="E668" s="3"/>
      <c r="F668" s="3"/>
      <c r="G668" s="3"/>
      <c r="H668" s="3"/>
    </row>
    <row r="669" spans="5:8" hidden="1">
      <c r="E669" s="3"/>
      <c r="F669" s="3"/>
      <c r="G669" s="3"/>
      <c r="H669" s="3"/>
    </row>
    <row r="670" spans="5:8" hidden="1">
      <c r="E670" s="3"/>
      <c r="F670" s="3"/>
      <c r="G670" s="3"/>
      <c r="H670" s="3"/>
    </row>
    <row r="671" spans="5:8" hidden="1">
      <c r="E671" s="3"/>
      <c r="F671" s="3"/>
      <c r="G671" s="3"/>
      <c r="H671" s="3"/>
    </row>
    <row r="672" spans="5:8" hidden="1">
      <c r="E672" s="3"/>
      <c r="F672" s="3"/>
      <c r="G672" s="3"/>
      <c r="H672" s="3"/>
    </row>
    <row r="673" spans="5:8" hidden="1">
      <c r="E673" s="3"/>
      <c r="F673" s="3"/>
      <c r="G673" s="3"/>
      <c r="H673" s="3"/>
    </row>
    <row r="674" spans="5:8" hidden="1">
      <c r="E674" s="3"/>
      <c r="F674" s="3"/>
      <c r="G674" s="3"/>
      <c r="H674" s="3"/>
    </row>
    <row r="675" spans="5:8" hidden="1">
      <c r="E675" s="3"/>
      <c r="F675" s="3"/>
      <c r="G675" s="3"/>
      <c r="H675" s="3"/>
    </row>
    <row r="676" spans="5:8" hidden="1">
      <c r="E676" s="3"/>
      <c r="F676" s="3"/>
      <c r="G676" s="3"/>
      <c r="H676" s="3"/>
    </row>
    <row r="677" spans="5:8" hidden="1">
      <c r="E677" s="3"/>
      <c r="F677" s="3"/>
      <c r="G677" s="3"/>
      <c r="H677" s="3"/>
    </row>
    <row r="678" spans="5:8" hidden="1">
      <c r="E678" s="3"/>
      <c r="F678" s="3"/>
      <c r="G678" s="3"/>
      <c r="H678" s="3"/>
    </row>
    <row r="679" spans="5:8" hidden="1">
      <c r="E679" s="3"/>
      <c r="F679" s="3"/>
      <c r="G679" s="3"/>
      <c r="H679" s="3"/>
    </row>
    <row r="680" spans="5:8" hidden="1">
      <c r="E680" s="3"/>
      <c r="F680" s="3"/>
      <c r="G680" s="3"/>
      <c r="H680" s="3"/>
    </row>
    <row r="681" spans="5:8" hidden="1">
      <c r="E681" s="3"/>
      <c r="F681" s="3"/>
      <c r="G681" s="3"/>
      <c r="H681" s="3"/>
    </row>
    <row r="682" spans="5:8" hidden="1">
      <c r="E682" s="3"/>
      <c r="F682" s="3"/>
      <c r="G682" s="3"/>
      <c r="H682" s="3"/>
    </row>
    <row r="683" spans="5:8" hidden="1">
      <c r="E683" s="3"/>
      <c r="F683" s="3"/>
      <c r="G683" s="3"/>
      <c r="H683" s="3"/>
    </row>
    <row r="684" spans="5:8" hidden="1">
      <c r="E684" s="3"/>
      <c r="F684" s="3"/>
      <c r="G684" s="3"/>
      <c r="H684" s="3"/>
    </row>
    <row r="685" spans="5:8" hidden="1">
      <c r="E685" s="3"/>
      <c r="F685" s="3"/>
      <c r="G685" s="3"/>
      <c r="H685" s="3"/>
    </row>
    <row r="686" spans="5:8" hidden="1">
      <c r="E686" s="3"/>
      <c r="F686" s="3"/>
      <c r="G686" s="3"/>
      <c r="H686" s="3"/>
    </row>
    <row r="687" spans="5:8" hidden="1">
      <c r="E687" s="3"/>
      <c r="F687" s="3"/>
      <c r="G687" s="3"/>
      <c r="H687" s="3"/>
    </row>
    <row r="688" spans="5:8" hidden="1">
      <c r="E688" s="3"/>
      <c r="F688" s="3"/>
      <c r="G688" s="3"/>
      <c r="H688" s="3"/>
    </row>
    <row r="689" spans="5:8" hidden="1">
      <c r="E689" s="3"/>
      <c r="F689" s="3"/>
      <c r="G689" s="3"/>
      <c r="H689" s="3"/>
    </row>
    <row r="690" spans="5:8" hidden="1">
      <c r="E690" s="3"/>
      <c r="F690" s="3"/>
      <c r="G690" s="3"/>
      <c r="H690" s="3"/>
    </row>
    <row r="691" spans="5:8" hidden="1">
      <c r="E691" s="3"/>
      <c r="F691" s="3"/>
      <c r="G691" s="3"/>
      <c r="H691" s="3"/>
    </row>
    <row r="692" spans="5:8" hidden="1">
      <c r="E692" s="3"/>
      <c r="F692" s="3"/>
      <c r="G692" s="3"/>
      <c r="H692" s="3"/>
    </row>
    <row r="693" spans="5:8" hidden="1">
      <c r="E693" s="3"/>
      <c r="F693" s="3"/>
      <c r="G693" s="3"/>
      <c r="H693" s="3"/>
    </row>
    <row r="694" spans="5:8" hidden="1">
      <c r="E694" s="3"/>
      <c r="F694" s="3"/>
      <c r="G694" s="3"/>
      <c r="H694" s="3"/>
    </row>
    <row r="695" spans="5:8" hidden="1">
      <c r="E695" s="3"/>
      <c r="F695" s="3"/>
      <c r="G695" s="3"/>
      <c r="H695" s="3"/>
    </row>
    <row r="696" spans="5:8" hidden="1">
      <c r="E696" s="3"/>
      <c r="F696" s="3"/>
      <c r="G696" s="3"/>
      <c r="H696" s="3"/>
    </row>
    <row r="697" spans="5:8" hidden="1">
      <c r="E697" s="3"/>
      <c r="F697" s="3"/>
      <c r="G697" s="3"/>
      <c r="H697" s="3"/>
    </row>
    <row r="698" spans="5:8" hidden="1">
      <c r="E698" s="3"/>
      <c r="F698" s="3"/>
      <c r="G698" s="3"/>
      <c r="H698" s="3"/>
    </row>
    <row r="699" spans="5:8" hidden="1">
      <c r="E699" s="3"/>
      <c r="F699" s="3"/>
      <c r="G699" s="3"/>
      <c r="H699" s="3"/>
    </row>
    <row r="700" spans="5:8" hidden="1">
      <c r="E700" s="3"/>
      <c r="F700" s="3"/>
      <c r="G700" s="3"/>
      <c r="H700" s="3"/>
    </row>
    <row r="701" spans="5:8" hidden="1">
      <c r="E701" s="3"/>
      <c r="F701" s="3"/>
      <c r="G701" s="3"/>
      <c r="H701" s="3"/>
    </row>
    <row r="702" spans="5:8" hidden="1">
      <c r="E702" s="3"/>
      <c r="F702" s="3"/>
      <c r="G702" s="3"/>
      <c r="H702" s="3"/>
    </row>
    <row r="703" spans="5:8" hidden="1">
      <c r="E703" s="3"/>
      <c r="F703" s="3"/>
      <c r="G703" s="3"/>
      <c r="H703" s="3"/>
    </row>
    <row r="704" spans="5:8" hidden="1">
      <c r="E704" s="3"/>
      <c r="F704" s="3"/>
      <c r="G704" s="3"/>
      <c r="H704" s="3"/>
    </row>
    <row r="705" spans="5:8" hidden="1">
      <c r="E705" s="3"/>
      <c r="F705" s="3"/>
      <c r="G705" s="3"/>
      <c r="H705" s="3"/>
    </row>
    <row r="706" spans="5:8" hidden="1">
      <c r="E706" s="3"/>
      <c r="F706" s="3"/>
      <c r="G706" s="3"/>
      <c r="H706" s="3"/>
    </row>
    <row r="707" spans="5:8" hidden="1">
      <c r="E707" s="3"/>
      <c r="F707" s="3"/>
      <c r="G707" s="3"/>
      <c r="H707" s="3"/>
    </row>
    <row r="708" spans="5:8" hidden="1">
      <c r="E708" s="3"/>
      <c r="F708" s="3"/>
      <c r="G708" s="3"/>
      <c r="H708" s="3"/>
    </row>
    <row r="709" spans="5:8" hidden="1">
      <c r="E709" s="3"/>
      <c r="F709" s="3"/>
      <c r="G709" s="3"/>
      <c r="H709" s="3"/>
    </row>
    <row r="710" spans="5:8" hidden="1">
      <c r="E710" s="3"/>
      <c r="F710" s="3"/>
      <c r="G710" s="3"/>
      <c r="H710" s="3"/>
    </row>
    <row r="711" spans="5:8" hidden="1">
      <c r="E711" s="3"/>
      <c r="F711" s="3"/>
      <c r="G711" s="3"/>
      <c r="H711" s="3"/>
    </row>
    <row r="712" spans="5:8" hidden="1">
      <c r="E712" s="3"/>
      <c r="F712" s="3"/>
      <c r="G712" s="3"/>
      <c r="H712" s="3"/>
    </row>
    <row r="713" spans="5:8" hidden="1">
      <c r="E713" s="3"/>
      <c r="F713" s="3"/>
      <c r="G713" s="3"/>
      <c r="H713" s="3"/>
    </row>
    <row r="714" spans="5:8" hidden="1">
      <c r="E714" s="3"/>
      <c r="F714" s="3"/>
      <c r="G714" s="3"/>
      <c r="H714" s="3"/>
    </row>
    <row r="715" spans="5:8" hidden="1">
      <c r="E715" s="3"/>
      <c r="F715" s="3"/>
      <c r="G715" s="3"/>
      <c r="H715" s="3"/>
    </row>
    <row r="716" spans="5:8" hidden="1">
      <c r="E716" s="3"/>
      <c r="F716" s="3"/>
      <c r="G716" s="3"/>
      <c r="H716" s="3"/>
    </row>
    <row r="717" spans="5:8" hidden="1">
      <c r="E717" s="3"/>
      <c r="F717" s="3"/>
      <c r="G717" s="3"/>
      <c r="H717" s="3"/>
    </row>
    <row r="718" spans="5:8" hidden="1">
      <c r="E718" s="3"/>
      <c r="F718" s="3"/>
      <c r="G718" s="3"/>
      <c r="H718" s="3"/>
    </row>
    <row r="719" spans="5:8" hidden="1">
      <c r="E719" s="3"/>
      <c r="F719" s="3"/>
      <c r="G719" s="3"/>
      <c r="H719" s="3"/>
    </row>
    <row r="720" spans="5:8" hidden="1">
      <c r="E720" s="3"/>
      <c r="F720" s="3"/>
      <c r="G720" s="3"/>
      <c r="H720" s="3"/>
    </row>
    <row r="721" spans="5:8" hidden="1">
      <c r="E721" s="3"/>
      <c r="F721" s="3"/>
      <c r="G721" s="3"/>
      <c r="H721" s="3"/>
    </row>
    <row r="722" spans="5:8" hidden="1">
      <c r="E722" s="3"/>
      <c r="F722" s="3"/>
      <c r="G722" s="3"/>
      <c r="H722" s="3"/>
    </row>
    <row r="723" spans="5:8" hidden="1">
      <c r="E723" s="3"/>
      <c r="F723" s="3"/>
      <c r="G723" s="3"/>
      <c r="H723" s="3"/>
    </row>
    <row r="724" spans="5:8" hidden="1">
      <c r="E724" s="3"/>
      <c r="F724" s="3"/>
      <c r="G724" s="3"/>
      <c r="H724" s="3"/>
    </row>
    <row r="725" spans="5:8" hidden="1">
      <c r="E725" s="3"/>
      <c r="F725" s="3"/>
      <c r="G725" s="3"/>
      <c r="H725" s="3"/>
    </row>
    <row r="726" spans="5:8" hidden="1">
      <c r="E726" s="3"/>
      <c r="F726" s="3"/>
      <c r="G726" s="3"/>
      <c r="H726" s="3"/>
    </row>
    <row r="727" spans="5:8" hidden="1">
      <c r="E727" s="3"/>
      <c r="F727" s="3"/>
      <c r="G727" s="3"/>
      <c r="H727" s="3"/>
    </row>
    <row r="728" spans="5:8" hidden="1">
      <c r="E728" s="3"/>
      <c r="F728" s="3"/>
      <c r="G728" s="3"/>
      <c r="H728" s="3"/>
    </row>
    <row r="729" spans="5:8" hidden="1">
      <c r="E729" s="3"/>
      <c r="F729" s="3"/>
      <c r="G729" s="3"/>
      <c r="H729" s="3"/>
    </row>
    <row r="730" spans="5:8" hidden="1">
      <c r="E730" s="3"/>
      <c r="F730" s="3"/>
      <c r="G730" s="3"/>
      <c r="H730" s="3"/>
    </row>
    <row r="731" spans="5:8" hidden="1">
      <c r="E731" s="3"/>
      <c r="F731" s="3"/>
      <c r="G731" s="3"/>
      <c r="H731" s="3"/>
    </row>
    <row r="732" spans="5:8" hidden="1">
      <c r="E732" s="3"/>
      <c r="F732" s="3"/>
      <c r="G732" s="3"/>
      <c r="H732" s="3"/>
    </row>
    <row r="733" spans="5:8" hidden="1">
      <c r="E733" s="3"/>
      <c r="F733" s="3"/>
      <c r="G733" s="3"/>
      <c r="H733" s="3"/>
    </row>
    <row r="734" spans="5:8" hidden="1">
      <c r="E734" s="3"/>
      <c r="F734" s="3"/>
      <c r="G734" s="3"/>
      <c r="H734" s="3"/>
    </row>
    <row r="735" spans="5:8" hidden="1">
      <c r="E735" s="3"/>
      <c r="F735" s="3"/>
      <c r="G735" s="3"/>
      <c r="H735" s="3"/>
    </row>
    <row r="736" spans="5:8" hidden="1">
      <c r="E736" s="3"/>
      <c r="F736" s="3"/>
      <c r="G736" s="3"/>
      <c r="H736" s="3"/>
    </row>
    <row r="737" spans="5:8" hidden="1">
      <c r="E737" s="3"/>
      <c r="F737" s="3"/>
      <c r="G737" s="3"/>
      <c r="H737" s="3"/>
    </row>
    <row r="738" spans="5:8" hidden="1">
      <c r="E738" s="3"/>
      <c r="F738" s="3"/>
      <c r="G738" s="3"/>
      <c r="H738" s="3"/>
    </row>
    <row r="739" spans="5:8" hidden="1">
      <c r="E739" s="3"/>
      <c r="F739" s="3"/>
      <c r="G739" s="3"/>
      <c r="H739" s="3"/>
    </row>
    <row r="740" spans="5:8" hidden="1">
      <c r="E740" s="3"/>
      <c r="F740" s="3"/>
      <c r="G740" s="3"/>
      <c r="H740" s="3"/>
    </row>
    <row r="741" spans="5:8" hidden="1">
      <c r="E741" s="3"/>
      <c r="F741" s="3"/>
      <c r="G741" s="3"/>
      <c r="H741" s="3"/>
    </row>
    <row r="742" spans="5:8" hidden="1">
      <c r="E742" s="3"/>
      <c r="F742" s="3"/>
      <c r="G742" s="3"/>
      <c r="H742" s="3"/>
    </row>
    <row r="743" spans="5:8" hidden="1">
      <c r="E743" s="3"/>
      <c r="F743" s="3"/>
      <c r="G743" s="3"/>
      <c r="H743" s="3"/>
    </row>
    <row r="744" spans="5:8" hidden="1">
      <c r="E744" s="3"/>
      <c r="F744" s="3"/>
      <c r="G744" s="3"/>
      <c r="H744" s="3"/>
    </row>
    <row r="745" spans="5:8" hidden="1">
      <c r="E745" s="3"/>
      <c r="F745" s="3"/>
      <c r="G745" s="3"/>
      <c r="H745" s="3"/>
    </row>
    <row r="746" spans="5:8" hidden="1">
      <c r="E746" s="3"/>
      <c r="F746" s="3"/>
      <c r="G746" s="3"/>
      <c r="H746" s="3"/>
    </row>
    <row r="747" spans="5:8" hidden="1">
      <c r="E747" s="3"/>
      <c r="F747" s="3"/>
      <c r="G747" s="3"/>
      <c r="H747" s="3"/>
    </row>
    <row r="748" spans="5:8" hidden="1">
      <c r="E748" s="3"/>
      <c r="F748" s="3"/>
      <c r="G748" s="3"/>
      <c r="H748" s="3"/>
    </row>
    <row r="749" spans="5:8" hidden="1">
      <c r="E749" s="3"/>
      <c r="F749" s="3"/>
      <c r="G749" s="3"/>
      <c r="H749" s="3"/>
    </row>
    <row r="750" spans="5:8" hidden="1">
      <c r="E750" s="3"/>
      <c r="F750" s="3"/>
      <c r="G750" s="3"/>
      <c r="H750" s="3"/>
    </row>
    <row r="751" spans="5:8" hidden="1">
      <c r="E751" s="3"/>
      <c r="F751" s="3"/>
      <c r="G751" s="3"/>
      <c r="H751" s="3"/>
    </row>
    <row r="752" spans="5:8" hidden="1">
      <c r="E752" s="3"/>
      <c r="F752" s="3"/>
      <c r="G752" s="3"/>
      <c r="H752" s="3"/>
    </row>
    <row r="753" spans="5:8" hidden="1">
      <c r="E753" s="3"/>
      <c r="F753" s="3"/>
      <c r="G753" s="3"/>
      <c r="H753" s="3"/>
    </row>
    <row r="754" spans="5:8" hidden="1">
      <c r="E754" s="3"/>
      <c r="F754" s="3"/>
      <c r="G754" s="3"/>
      <c r="H754" s="3"/>
    </row>
    <row r="755" spans="5:8" hidden="1">
      <c r="E755" s="3"/>
      <c r="F755" s="3"/>
      <c r="G755" s="3"/>
      <c r="H755" s="3"/>
    </row>
    <row r="756" spans="5:8" hidden="1">
      <c r="E756" s="3"/>
      <c r="F756" s="3"/>
      <c r="G756" s="3"/>
      <c r="H756" s="3"/>
    </row>
    <row r="757" spans="5:8" hidden="1">
      <c r="E757" s="3"/>
      <c r="F757" s="3"/>
      <c r="G757" s="3"/>
      <c r="H757" s="3"/>
    </row>
    <row r="758" spans="5:8" hidden="1">
      <c r="E758" s="3"/>
      <c r="F758" s="3"/>
      <c r="G758" s="3"/>
      <c r="H758" s="3"/>
    </row>
    <row r="759" spans="5:8" hidden="1">
      <c r="E759" s="3"/>
      <c r="F759" s="3"/>
      <c r="G759" s="3"/>
      <c r="H759" s="3"/>
    </row>
    <row r="760" spans="5:8" hidden="1">
      <c r="E760" s="3"/>
      <c r="F760" s="3"/>
      <c r="G760" s="3"/>
      <c r="H760" s="3"/>
    </row>
    <row r="761" spans="5:8" hidden="1">
      <c r="E761" s="3"/>
      <c r="F761" s="3"/>
      <c r="G761" s="3"/>
      <c r="H761" s="3"/>
    </row>
    <row r="762" spans="5:8" hidden="1">
      <c r="E762" s="3"/>
      <c r="F762" s="3"/>
      <c r="G762" s="3"/>
      <c r="H762" s="3"/>
    </row>
    <row r="763" spans="5:8" hidden="1">
      <c r="E763" s="3"/>
      <c r="F763" s="3"/>
      <c r="G763" s="3"/>
      <c r="H763" s="3"/>
    </row>
    <row r="764" spans="5:8" hidden="1">
      <c r="E764" s="3"/>
      <c r="F764" s="3"/>
      <c r="G764" s="3"/>
      <c r="H764" s="3"/>
    </row>
    <row r="765" spans="5:8" hidden="1">
      <c r="E765" s="3"/>
      <c r="F765" s="3"/>
      <c r="G765" s="3"/>
      <c r="H765" s="3"/>
    </row>
    <row r="766" spans="5:8" hidden="1">
      <c r="E766" s="3"/>
      <c r="F766" s="3"/>
      <c r="G766" s="3"/>
      <c r="H766" s="3"/>
    </row>
    <row r="767" spans="5:8" hidden="1">
      <c r="E767" s="3"/>
      <c r="F767" s="3"/>
      <c r="G767" s="3"/>
      <c r="H767" s="3"/>
    </row>
    <row r="768" spans="5:8" hidden="1">
      <c r="E768" s="3"/>
      <c r="F768" s="3"/>
      <c r="G768" s="3"/>
      <c r="H768" s="3"/>
    </row>
    <row r="769" spans="5:8" hidden="1">
      <c r="E769" s="3"/>
      <c r="F769" s="3"/>
      <c r="G769" s="3"/>
      <c r="H769" s="3"/>
    </row>
    <row r="770" spans="5:8" hidden="1">
      <c r="E770" s="3"/>
      <c r="F770" s="3"/>
      <c r="G770" s="3"/>
      <c r="H770" s="3"/>
    </row>
    <row r="771" spans="5:8" hidden="1">
      <c r="E771" s="3"/>
      <c r="F771" s="3"/>
      <c r="G771" s="3"/>
      <c r="H771" s="3"/>
    </row>
    <row r="772" spans="5:8" hidden="1">
      <c r="E772" s="3"/>
      <c r="F772" s="3"/>
      <c r="G772" s="3"/>
      <c r="H772" s="3"/>
    </row>
    <row r="773" spans="5:8" hidden="1">
      <c r="E773" s="3"/>
      <c r="F773" s="3"/>
      <c r="G773" s="3"/>
      <c r="H773" s="3"/>
    </row>
    <row r="774" spans="5:8" hidden="1">
      <c r="E774" s="3"/>
      <c r="F774" s="3"/>
      <c r="G774" s="3"/>
      <c r="H774" s="3"/>
    </row>
    <row r="775" spans="5:8" hidden="1">
      <c r="E775" s="3"/>
      <c r="F775" s="3"/>
      <c r="G775" s="3"/>
      <c r="H775" s="3"/>
    </row>
    <row r="776" spans="5:8" hidden="1">
      <c r="E776" s="3"/>
      <c r="F776" s="3"/>
      <c r="G776" s="3"/>
      <c r="H776" s="3"/>
    </row>
    <row r="777" spans="5:8" hidden="1">
      <c r="E777" s="3"/>
      <c r="F777" s="3"/>
      <c r="G777" s="3"/>
      <c r="H777" s="3"/>
    </row>
    <row r="778" spans="5:8" hidden="1">
      <c r="E778" s="3"/>
      <c r="F778" s="3"/>
      <c r="G778" s="3"/>
      <c r="H778" s="3"/>
    </row>
    <row r="779" spans="5:8" hidden="1">
      <c r="E779" s="3"/>
      <c r="F779" s="3"/>
      <c r="G779" s="3"/>
      <c r="H779" s="3"/>
    </row>
    <row r="780" spans="5:8" hidden="1">
      <c r="E780" s="3"/>
      <c r="F780" s="3"/>
      <c r="G780" s="3"/>
      <c r="H780" s="3"/>
    </row>
    <row r="781" spans="5:8" hidden="1">
      <c r="E781" s="3"/>
      <c r="F781" s="3"/>
      <c r="G781" s="3"/>
      <c r="H781" s="3"/>
    </row>
    <row r="782" spans="5:8" hidden="1">
      <c r="E782" s="3"/>
      <c r="F782" s="3"/>
      <c r="G782" s="3"/>
      <c r="H782" s="3"/>
    </row>
    <row r="783" spans="5:8" hidden="1">
      <c r="E783" s="3"/>
      <c r="F783" s="3"/>
      <c r="G783" s="3"/>
      <c r="H783" s="3"/>
    </row>
    <row r="784" spans="5:8" hidden="1">
      <c r="E784" s="3"/>
      <c r="F784" s="3"/>
      <c r="G784" s="3"/>
      <c r="H784" s="3"/>
    </row>
    <row r="785" spans="5:8" hidden="1">
      <c r="E785" s="3"/>
      <c r="F785" s="3"/>
      <c r="G785" s="3"/>
      <c r="H785" s="3"/>
    </row>
    <row r="786" spans="5:8" hidden="1">
      <c r="E786" s="3"/>
      <c r="F786" s="3"/>
      <c r="G786" s="3"/>
      <c r="H786" s="3"/>
    </row>
    <row r="787" spans="5:8" hidden="1">
      <c r="E787" s="3"/>
      <c r="F787" s="3"/>
      <c r="G787" s="3"/>
      <c r="H787" s="3"/>
    </row>
    <row r="788" spans="5:8" hidden="1">
      <c r="E788" s="3"/>
      <c r="F788" s="3"/>
      <c r="G788" s="3"/>
      <c r="H788" s="3"/>
    </row>
    <row r="789" spans="5:8" hidden="1">
      <c r="E789" s="3"/>
      <c r="F789" s="3"/>
      <c r="G789" s="3"/>
      <c r="H789" s="3"/>
    </row>
    <row r="790" spans="5:8" hidden="1">
      <c r="E790" s="3"/>
      <c r="F790" s="3"/>
      <c r="G790" s="3"/>
      <c r="H790" s="3"/>
    </row>
    <row r="791" spans="5:8" hidden="1">
      <c r="E791" s="3"/>
      <c r="F791" s="3"/>
      <c r="G791" s="3"/>
      <c r="H791" s="3"/>
    </row>
    <row r="792" spans="5:8" hidden="1">
      <c r="E792" s="3"/>
      <c r="F792" s="3"/>
      <c r="G792" s="3"/>
      <c r="H792" s="3"/>
    </row>
    <row r="793" spans="5:8" hidden="1">
      <c r="E793" s="3"/>
      <c r="F793" s="3"/>
      <c r="G793" s="3"/>
      <c r="H793" s="3"/>
    </row>
    <row r="794" spans="5:8" hidden="1">
      <c r="E794" s="3"/>
      <c r="F794" s="3"/>
      <c r="G794" s="3"/>
      <c r="H794" s="3"/>
    </row>
    <row r="795" spans="5:8" hidden="1">
      <c r="E795" s="3"/>
      <c r="F795" s="3"/>
      <c r="G795" s="3"/>
      <c r="H795" s="3"/>
    </row>
    <row r="796" spans="5:8" hidden="1">
      <c r="E796" s="3"/>
      <c r="F796" s="3"/>
      <c r="G796" s="3"/>
      <c r="H796" s="3"/>
    </row>
    <row r="797" spans="5:8" hidden="1">
      <c r="E797" s="3"/>
      <c r="F797" s="3"/>
      <c r="G797" s="3"/>
      <c r="H797" s="3"/>
    </row>
    <row r="798" spans="5:8" hidden="1">
      <c r="E798" s="3"/>
      <c r="F798" s="3"/>
      <c r="G798" s="3"/>
      <c r="H798" s="3"/>
    </row>
    <row r="799" spans="5:8" hidden="1">
      <c r="E799" s="3"/>
      <c r="F799" s="3"/>
      <c r="G799" s="3"/>
      <c r="H799" s="3"/>
    </row>
    <row r="800" spans="5:8" hidden="1">
      <c r="E800" s="3"/>
      <c r="F800" s="3"/>
      <c r="G800" s="3"/>
      <c r="H800" s="3"/>
    </row>
    <row r="801" spans="5:8" hidden="1">
      <c r="E801" s="3"/>
      <c r="F801" s="3"/>
      <c r="G801" s="3"/>
      <c r="H801" s="3"/>
    </row>
    <row r="802" spans="5:8" hidden="1">
      <c r="E802" s="3"/>
      <c r="F802" s="3"/>
      <c r="G802" s="3"/>
      <c r="H802" s="3"/>
    </row>
    <row r="803" spans="5:8" hidden="1">
      <c r="E803" s="3"/>
      <c r="F803" s="3"/>
      <c r="G803" s="3"/>
      <c r="H803" s="3"/>
    </row>
    <row r="804" spans="5:8" hidden="1">
      <c r="E804" s="3"/>
      <c r="F804" s="3"/>
      <c r="G804" s="3"/>
      <c r="H804" s="3"/>
    </row>
    <row r="805" spans="5:8" hidden="1">
      <c r="E805" s="3"/>
      <c r="F805" s="3"/>
      <c r="G805" s="3"/>
      <c r="H805" s="3"/>
    </row>
    <row r="806" spans="5:8" hidden="1">
      <c r="E806" s="3"/>
      <c r="F806" s="3"/>
      <c r="G806" s="3"/>
      <c r="H806" s="3"/>
    </row>
    <row r="807" spans="5:8" hidden="1">
      <c r="E807" s="3"/>
      <c r="F807" s="3"/>
      <c r="G807" s="3"/>
      <c r="H807" s="3"/>
    </row>
    <row r="808" spans="5:8" hidden="1">
      <c r="E808" s="3"/>
      <c r="F808" s="3"/>
      <c r="G808" s="3"/>
      <c r="H808" s="3"/>
    </row>
    <row r="809" spans="5:8" hidden="1">
      <c r="E809" s="3"/>
      <c r="F809" s="3"/>
      <c r="G809" s="3"/>
      <c r="H809" s="3"/>
    </row>
    <row r="810" spans="5:8" hidden="1">
      <c r="E810" s="3"/>
      <c r="F810" s="3"/>
      <c r="G810" s="3"/>
      <c r="H810" s="3"/>
    </row>
    <row r="811" spans="5:8" hidden="1">
      <c r="E811" s="3"/>
      <c r="F811" s="3"/>
      <c r="G811" s="3"/>
      <c r="H811" s="3"/>
    </row>
    <row r="812" spans="5:8" hidden="1">
      <c r="E812" s="3"/>
      <c r="F812" s="3"/>
      <c r="G812" s="3"/>
      <c r="H812" s="3"/>
    </row>
    <row r="813" spans="5:8" hidden="1">
      <c r="E813" s="3"/>
      <c r="F813" s="3"/>
      <c r="G813" s="3"/>
      <c r="H813" s="3"/>
    </row>
    <row r="814" spans="5:8" hidden="1">
      <c r="E814" s="3"/>
      <c r="F814" s="3"/>
      <c r="G814" s="3"/>
      <c r="H814" s="3"/>
    </row>
    <row r="815" spans="5:8" hidden="1">
      <c r="E815" s="3"/>
      <c r="F815" s="3"/>
      <c r="G815" s="3"/>
      <c r="H815" s="3"/>
    </row>
    <row r="816" spans="5:8" hidden="1">
      <c r="E816" s="3"/>
      <c r="F816" s="3"/>
      <c r="G816" s="3"/>
      <c r="H816" s="3"/>
    </row>
    <row r="817" spans="5:8" hidden="1">
      <c r="E817" s="3"/>
      <c r="F817" s="3"/>
      <c r="G817" s="3"/>
      <c r="H817" s="3"/>
    </row>
    <row r="818" spans="5:8" hidden="1">
      <c r="E818" s="3"/>
      <c r="F818" s="3"/>
      <c r="G818" s="3"/>
      <c r="H818" s="3"/>
    </row>
    <row r="819" spans="5:8" hidden="1">
      <c r="E819" s="3"/>
      <c r="F819" s="3"/>
      <c r="G819" s="3"/>
      <c r="H819" s="3"/>
    </row>
    <row r="820" spans="5:8" hidden="1">
      <c r="E820" s="3"/>
      <c r="F820" s="3"/>
      <c r="G820" s="3"/>
      <c r="H820" s="3"/>
    </row>
    <row r="821" spans="5:8" hidden="1">
      <c r="E821" s="3"/>
      <c r="F821" s="3"/>
      <c r="G821" s="3"/>
      <c r="H821" s="3"/>
    </row>
    <row r="822" spans="5:8" hidden="1">
      <c r="E822" s="3"/>
      <c r="F822" s="3"/>
      <c r="G822" s="3"/>
      <c r="H822" s="3"/>
    </row>
    <row r="823" spans="5:8" hidden="1">
      <c r="E823" s="3"/>
      <c r="F823" s="3"/>
      <c r="G823" s="3"/>
      <c r="H823" s="3"/>
    </row>
    <row r="824" spans="5:8" hidden="1">
      <c r="E824" s="3"/>
      <c r="F824" s="3"/>
      <c r="G824" s="3"/>
      <c r="H824" s="3"/>
    </row>
    <row r="825" spans="5:8" hidden="1">
      <c r="E825" s="3"/>
      <c r="F825" s="3"/>
      <c r="G825" s="3"/>
      <c r="H825" s="3"/>
    </row>
    <row r="826" spans="5:8" hidden="1">
      <c r="E826" s="3"/>
      <c r="F826" s="3"/>
      <c r="G826" s="3"/>
      <c r="H826" s="3"/>
    </row>
    <row r="827" spans="5:8" hidden="1">
      <c r="E827" s="3"/>
      <c r="F827" s="3"/>
      <c r="G827" s="3"/>
      <c r="H827" s="3"/>
    </row>
    <row r="828" spans="5:8" hidden="1">
      <c r="E828" s="3"/>
      <c r="F828" s="3"/>
      <c r="G828" s="3"/>
      <c r="H828" s="3"/>
    </row>
    <row r="829" spans="5:8" hidden="1">
      <c r="E829" s="3"/>
      <c r="F829" s="3"/>
      <c r="G829" s="3"/>
      <c r="H829" s="3"/>
    </row>
    <row r="830" spans="5:8" hidden="1">
      <c r="E830" s="3"/>
      <c r="F830" s="3"/>
      <c r="G830" s="3"/>
      <c r="H830" s="3"/>
    </row>
    <row r="831" spans="5:8" hidden="1">
      <c r="E831" s="3"/>
      <c r="F831" s="3"/>
      <c r="G831" s="3"/>
      <c r="H831" s="3"/>
    </row>
    <row r="832" spans="5:8" hidden="1">
      <c r="E832" s="3"/>
      <c r="F832" s="3"/>
      <c r="G832" s="3"/>
      <c r="H832" s="3"/>
    </row>
    <row r="833" spans="5:8" hidden="1">
      <c r="E833" s="3"/>
      <c r="F833" s="3"/>
      <c r="G833" s="3"/>
      <c r="H833" s="3"/>
    </row>
    <row r="834" spans="5:8" hidden="1">
      <c r="E834" s="3"/>
      <c r="F834" s="3"/>
      <c r="G834" s="3"/>
      <c r="H834" s="3"/>
    </row>
    <row r="835" spans="5:8" hidden="1">
      <c r="E835" s="3"/>
      <c r="F835" s="3"/>
      <c r="G835" s="3"/>
      <c r="H835" s="3"/>
    </row>
    <row r="836" spans="5:8" hidden="1">
      <c r="E836" s="3"/>
      <c r="F836" s="3"/>
      <c r="G836" s="3"/>
      <c r="H836" s="3"/>
    </row>
    <row r="837" spans="5:8" hidden="1">
      <c r="E837" s="3"/>
      <c r="F837" s="3"/>
      <c r="G837" s="3"/>
      <c r="H837" s="3"/>
    </row>
    <row r="838" spans="5:8" hidden="1">
      <c r="E838" s="3"/>
      <c r="F838" s="3"/>
      <c r="G838" s="3"/>
      <c r="H838" s="3"/>
    </row>
    <row r="839" spans="5:8" hidden="1">
      <c r="E839" s="3"/>
      <c r="F839" s="3"/>
      <c r="G839" s="3"/>
      <c r="H839" s="3"/>
    </row>
    <row r="840" spans="5:8" hidden="1">
      <c r="E840" s="3"/>
      <c r="F840" s="3"/>
      <c r="G840" s="3"/>
      <c r="H840" s="3"/>
    </row>
    <row r="841" spans="5:8" hidden="1">
      <c r="E841" s="3"/>
      <c r="F841" s="3"/>
      <c r="G841" s="3"/>
      <c r="H841" s="3"/>
    </row>
    <row r="842" spans="5:8" hidden="1">
      <c r="E842" s="3"/>
      <c r="F842" s="3"/>
      <c r="G842" s="3"/>
      <c r="H842" s="3"/>
    </row>
    <row r="843" spans="5:8" hidden="1">
      <c r="E843" s="3"/>
      <c r="F843" s="3"/>
      <c r="G843" s="3"/>
      <c r="H843" s="3"/>
    </row>
    <row r="844" spans="5:8" hidden="1">
      <c r="E844" s="3"/>
      <c r="F844" s="3"/>
      <c r="G844" s="3"/>
      <c r="H844" s="3"/>
    </row>
    <row r="845" spans="5:8" hidden="1">
      <c r="E845" s="3"/>
      <c r="F845" s="3"/>
      <c r="G845" s="3"/>
      <c r="H845" s="3"/>
    </row>
    <row r="846" spans="5:8" hidden="1">
      <c r="E846" s="3"/>
      <c r="F846" s="3"/>
      <c r="G846" s="3"/>
      <c r="H846" s="3"/>
    </row>
    <row r="847" spans="5:8" hidden="1">
      <c r="E847" s="3"/>
      <c r="F847" s="3"/>
      <c r="G847" s="3"/>
      <c r="H847" s="3"/>
    </row>
    <row r="848" spans="5:8" hidden="1">
      <c r="E848" s="3"/>
      <c r="F848" s="3"/>
      <c r="G848" s="3"/>
      <c r="H848" s="3"/>
    </row>
    <row r="849" spans="5:8" hidden="1">
      <c r="E849" s="3"/>
      <c r="F849" s="3"/>
      <c r="G849" s="3"/>
      <c r="H849" s="3"/>
    </row>
    <row r="850" spans="5:8" hidden="1">
      <c r="E850" s="3"/>
      <c r="F850" s="3"/>
      <c r="G850" s="3"/>
      <c r="H850" s="3"/>
    </row>
    <row r="851" spans="5:8" hidden="1">
      <c r="E851" s="3"/>
      <c r="F851" s="3"/>
      <c r="G851" s="3"/>
      <c r="H851" s="3"/>
    </row>
    <row r="852" spans="5:8" hidden="1">
      <c r="E852" s="3"/>
      <c r="F852" s="3"/>
      <c r="G852" s="3"/>
      <c r="H852" s="3"/>
    </row>
    <row r="853" spans="5:8" hidden="1">
      <c r="E853" s="3"/>
      <c r="F853" s="3"/>
      <c r="G853" s="3"/>
      <c r="H853" s="3"/>
    </row>
    <row r="854" spans="5:8" hidden="1">
      <c r="E854" s="3"/>
      <c r="F854" s="3"/>
      <c r="G854" s="3"/>
      <c r="H854" s="3"/>
    </row>
    <row r="855" spans="5:8" hidden="1">
      <c r="E855" s="3"/>
      <c r="F855" s="3"/>
      <c r="G855" s="3"/>
      <c r="H855" s="3"/>
    </row>
    <row r="856" spans="5:8" hidden="1">
      <c r="E856" s="3"/>
      <c r="F856" s="3"/>
      <c r="G856" s="3"/>
      <c r="H856" s="3"/>
    </row>
    <row r="857" spans="5:8" hidden="1">
      <c r="E857" s="3"/>
      <c r="F857" s="3"/>
      <c r="G857" s="3"/>
      <c r="H857" s="3"/>
    </row>
    <row r="858" spans="5:8" hidden="1">
      <c r="E858" s="3"/>
      <c r="F858" s="3"/>
      <c r="G858" s="3"/>
      <c r="H858" s="3"/>
    </row>
    <row r="859" spans="5:8" hidden="1">
      <c r="E859" s="3"/>
      <c r="F859" s="3"/>
      <c r="G859" s="3"/>
      <c r="H859" s="3"/>
    </row>
    <row r="860" spans="5:8" hidden="1">
      <c r="E860" s="3"/>
      <c r="F860" s="3"/>
      <c r="G860" s="3"/>
      <c r="H860" s="3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A15:A16 A1:A4 C1:I4 A5:I7 A112:I1048576 J1:AY1048576 BA1:XFD1048576 AZ1:AZ9999 AZ10001:AZ1048576" xr:uid="{00000000-0002-0000-17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22" style="2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145</v>
      </c>
      <c r="B1" s="36" t="s" vm="1">
        <v>216</v>
      </c>
    </row>
    <row r="2" spans="1:10">
      <c r="A2" s="36" t="s">
        <v>144</v>
      </c>
      <c r="B2" s="36" t="s">
        <v>2867</v>
      </c>
    </row>
    <row r="3" spans="1:10">
      <c r="A3" s="36" t="s">
        <v>146</v>
      </c>
      <c r="B3" s="36" t="s">
        <v>2868</v>
      </c>
    </row>
    <row r="4" spans="1:10">
      <c r="A4" s="36" t="s">
        <v>147</v>
      </c>
      <c r="B4" s="36" t="s">
        <v>2869</v>
      </c>
    </row>
    <row r="5" spans="1:10" s="3" customFormat="1">
      <c r="A5" s="37" t="s">
        <v>116</v>
      </c>
      <c r="B5" s="39" t="s">
        <v>117</v>
      </c>
      <c r="C5" s="39" t="s">
        <v>14</v>
      </c>
      <c r="D5" s="39" t="s">
        <v>15</v>
      </c>
      <c r="E5" s="39" t="s">
        <v>60</v>
      </c>
      <c r="F5" s="39" t="s">
        <v>103</v>
      </c>
      <c r="G5" s="39" t="s">
        <v>56</v>
      </c>
      <c r="H5" s="39" t="s">
        <v>111</v>
      </c>
      <c r="I5" s="39" t="s">
        <v>148</v>
      </c>
      <c r="J5" s="51" t="s">
        <v>149</v>
      </c>
    </row>
    <row r="6" spans="1:10" s="3" customFormat="1">
      <c r="A6" s="124" t="s">
        <v>3065</v>
      </c>
      <c r="B6" s="148" t="s">
        <v>3065</v>
      </c>
      <c r="C6" s="125" t="s">
        <v>3065</v>
      </c>
      <c r="D6" s="125" t="s">
        <v>3065</v>
      </c>
      <c r="E6" s="12" t="s">
        <v>19</v>
      </c>
      <c r="F6" s="125" t="s">
        <v>3065</v>
      </c>
      <c r="G6" s="12" t="s">
        <v>19</v>
      </c>
      <c r="H6" s="12" t="s">
        <v>196</v>
      </c>
      <c r="I6" s="26" t="s">
        <v>19</v>
      </c>
      <c r="J6" s="13" t="s">
        <v>19</v>
      </c>
    </row>
    <row r="7" spans="1:10" s="4" customFormat="1" ht="20.25">
      <c r="A7" s="126" t="s">
        <v>3065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7</v>
      </c>
    </row>
    <row r="8" spans="1:10" s="4" customFormat="1" ht="20.25">
      <c r="A8" s="95" t="s">
        <v>2872</v>
      </c>
      <c r="B8" s="129" t="s">
        <v>3065</v>
      </c>
      <c r="C8" s="129" t="s">
        <v>3065</v>
      </c>
      <c r="D8" s="129" t="s">
        <v>3065</v>
      </c>
      <c r="E8" s="129" t="s">
        <v>3065</v>
      </c>
      <c r="F8" s="129" t="s">
        <v>3065</v>
      </c>
      <c r="G8" s="129" t="s">
        <v>3065</v>
      </c>
      <c r="H8" s="96">
        <v>0</v>
      </c>
      <c r="I8" s="56">
        <v>0</v>
      </c>
      <c r="J8" s="56">
        <v>0</v>
      </c>
    </row>
    <row r="9" spans="1:10" hidden="1">
      <c r="A9" s="109"/>
      <c r="B9" s="54"/>
      <c r="C9" s="54"/>
      <c r="D9" s="54"/>
      <c r="E9" s="54"/>
      <c r="F9" s="54"/>
      <c r="G9" s="54"/>
      <c r="H9" s="54"/>
      <c r="I9" s="54"/>
      <c r="J9" s="54"/>
    </row>
    <row r="10" spans="1:10" hidden="1">
      <c r="A10" s="109"/>
      <c r="B10" s="54"/>
      <c r="C10" s="54"/>
      <c r="D10" s="54"/>
      <c r="E10" s="54"/>
      <c r="F10" s="54"/>
      <c r="G10" s="54"/>
      <c r="H10" s="54"/>
      <c r="I10" s="54"/>
      <c r="J10" s="54"/>
    </row>
    <row r="11" spans="1:10" hidden="1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pans="1:10" hidden="1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0" hidden="1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C1:XFD4 A1:A4 A5:AY1048576 BA5:XFD1048576 AZ5:AZ9999 AZ10001:AZ1048576" xr:uid="{00000000-0002-0000-18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1.28515625" style="2" bestFit="1" customWidth="1"/>
    <col min="2" max="2" width="22" style="1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4">
      <c r="A1" s="36" t="s">
        <v>145</v>
      </c>
      <c r="B1" s="36" t="s" vm="1">
        <v>216</v>
      </c>
    </row>
    <row r="2" spans="1:14">
      <c r="A2" s="36" t="s">
        <v>144</v>
      </c>
      <c r="B2" s="36" t="s">
        <v>2867</v>
      </c>
    </row>
    <row r="3" spans="1:14">
      <c r="A3" s="36" t="s">
        <v>146</v>
      </c>
      <c r="B3" s="36" t="s">
        <v>2868</v>
      </c>
    </row>
    <row r="4" spans="1:14">
      <c r="A4" s="36" t="s">
        <v>147</v>
      </c>
      <c r="B4" s="36" t="s">
        <v>2869</v>
      </c>
    </row>
    <row r="5" spans="1:14" s="3" customFormat="1">
      <c r="A5" s="37" t="s">
        <v>116</v>
      </c>
      <c r="B5" s="39" t="s">
        <v>46</v>
      </c>
      <c r="C5" s="39" t="s">
        <v>14</v>
      </c>
      <c r="D5" s="39" t="s">
        <v>15</v>
      </c>
      <c r="E5" s="39" t="s">
        <v>60</v>
      </c>
      <c r="F5" s="39" t="s">
        <v>103</v>
      </c>
      <c r="G5" s="39" t="s">
        <v>56</v>
      </c>
      <c r="H5" s="39" t="s">
        <v>111</v>
      </c>
      <c r="I5" s="39" t="s">
        <v>148</v>
      </c>
      <c r="J5" s="41" t="s">
        <v>149</v>
      </c>
    </row>
    <row r="6" spans="1:14" s="3" customFormat="1">
      <c r="A6" s="124" t="s">
        <v>3065</v>
      </c>
      <c r="B6" s="125" t="s">
        <v>3065</v>
      </c>
      <c r="C6" s="125" t="s">
        <v>3065</v>
      </c>
      <c r="D6" s="125" t="s">
        <v>3065</v>
      </c>
      <c r="E6" s="12" t="s">
        <v>19</v>
      </c>
      <c r="F6" s="125" t="s">
        <v>3065</v>
      </c>
      <c r="G6" s="12" t="s">
        <v>19</v>
      </c>
      <c r="H6" s="12" t="s">
        <v>196</v>
      </c>
      <c r="I6" s="26" t="s">
        <v>19</v>
      </c>
      <c r="J6" s="13" t="s">
        <v>19</v>
      </c>
    </row>
    <row r="7" spans="1:14" s="4" customFormat="1" ht="20.25">
      <c r="A7" s="126" t="s">
        <v>3065</v>
      </c>
      <c r="B7" s="15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8</v>
      </c>
    </row>
    <row r="8" spans="1:14" s="4" customFormat="1" ht="20.25">
      <c r="A8" s="91" t="s">
        <v>59</v>
      </c>
      <c r="B8" s="145" t="s">
        <v>3065</v>
      </c>
      <c r="C8" s="145" t="s">
        <v>3065</v>
      </c>
      <c r="D8" s="145" t="s">
        <v>3065</v>
      </c>
      <c r="E8" s="145" t="s">
        <v>3065</v>
      </c>
      <c r="F8" s="145" t="s">
        <v>3065</v>
      </c>
      <c r="G8" s="145" t="s">
        <v>3065</v>
      </c>
      <c r="H8" s="92">
        <f>H9+H15</f>
        <v>-429.3264601875029</v>
      </c>
      <c r="I8" s="93">
        <f>IFERROR(H8/$H$8,0)</f>
        <v>1</v>
      </c>
      <c r="J8" s="93">
        <f>H8/'סכום נכסי הקרן'!$C$41</f>
        <v>-1.3798528230899069E-4</v>
      </c>
      <c r="N8" s="1"/>
    </row>
    <row r="9" spans="1:14">
      <c r="A9" s="94" t="s">
        <v>186</v>
      </c>
      <c r="B9" s="145" t="s">
        <v>3065</v>
      </c>
      <c r="C9" s="145" t="s">
        <v>3065</v>
      </c>
      <c r="D9" s="145" t="s">
        <v>3065</v>
      </c>
      <c r="E9" s="145" t="s">
        <v>3065</v>
      </c>
      <c r="F9" s="145" t="s">
        <v>3065</v>
      </c>
      <c r="G9" s="145" t="s">
        <v>3065</v>
      </c>
      <c r="H9" s="92">
        <f>SUM(H10:H14)</f>
        <v>-586.35345815447693</v>
      </c>
      <c r="I9" s="93">
        <f t="shared" ref="I9:I11" si="0">IFERROR(H9/$H$8,0)</f>
        <v>1.3657519685565023</v>
      </c>
      <c r="J9" s="93">
        <f>H9/'סכום נכסי הקרן'!$C$41</f>
        <v>-1.8845367094532878E-4</v>
      </c>
    </row>
    <row r="10" spans="1:14">
      <c r="A10" s="80" t="s">
        <v>2863</v>
      </c>
      <c r="B10" s="54" t="s">
        <v>2864</v>
      </c>
      <c r="C10" s="54" t="s">
        <v>617</v>
      </c>
      <c r="D10" s="129" t="s">
        <v>3065</v>
      </c>
      <c r="E10" s="77">
        <v>0</v>
      </c>
      <c r="F10" s="76" t="s">
        <v>132</v>
      </c>
      <c r="G10" s="77">
        <v>0</v>
      </c>
      <c r="H10" s="78">
        <v>-140.85003980299999</v>
      </c>
      <c r="I10" s="79">
        <f t="shared" si="0"/>
        <v>0.32807211496231914</v>
      </c>
      <c r="J10" s="79">
        <f>H10/'סכום נכסי הקרן'!$C$41</f>
        <v>-4.5269123400783261E-5</v>
      </c>
    </row>
    <row r="11" spans="1:14">
      <c r="A11" s="80" t="s">
        <v>2865</v>
      </c>
      <c r="B11" s="54" t="s">
        <v>2866</v>
      </c>
      <c r="C11" s="54" t="s">
        <v>617</v>
      </c>
      <c r="D11" s="129" t="s">
        <v>3065</v>
      </c>
      <c r="E11" s="77">
        <v>0</v>
      </c>
      <c r="F11" s="76" t="s">
        <v>132</v>
      </c>
      <c r="G11" s="77">
        <v>0</v>
      </c>
      <c r="H11" s="78">
        <v>-220.92588065300001</v>
      </c>
      <c r="I11" s="79">
        <f t="shared" si="0"/>
        <v>0.5145871525284359</v>
      </c>
      <c r="J11" s="79">
        <f>H11/'סכום נכסי הקרן'!$C$41</f>
        <v>-7.1005453514215875E-5</v>
      </c>
    </row>
    <row r="12" spans="1:14">
      <c r="A12" s="80" t="s">
        <v>3033</v>
      </c>
      <c r="B12" s="54">
        <v>7562</v>
      </c>
      <c r="C12" s="54" t="s">
        <v>617</v>
      </c>
      <c r="D12" s="129" t="s">
        <v>3065</v>
      </c>
      <c r="E12" s="77">
        <v>0</v>
      </c>
      <c r="F12" s="76" t="s">
        <v>132</v>
      </c>
      <c r="G12" s="77">
        <v>0</v>
      </c>
      <c r="H12" s="78">
        <v>-115.06196037093216</v>
      </c>
      <c r="I12" s="79">
        <f t="shared" ref="I12:I15" si="1">IFERROR(H12/$H$8,0)</f>
        <v>0.26800575096321877</v>
      </c>
      <c r="J12" s="79">
        <f>H12/'סכום נכסי הקרן'!$C$41</f>
        <v>-3.6980849207092797E-5</v>
      </c>
    </row>
    <row r="13" spans="1:14">
      <c r="A13" s="80" t="s">
        <v>3034</v>
      </c>
      <c r="B13" s="54">
        <v>9483</v>
      </c>
      <c r="C13" s="54" t="s">
        <v>617</v>
      </c>
      <c r="D13" s="129" t="s">
        <v>3065</v>
      </c>
      <c r="E13" s="77">
        <v>0</v>
      </c>
      <c r="F13" s="76" t="s">
        <v>131</v>
      </c>
      <c r="G13" s="77">
        <v>0</v>
      </c>
      <c r="H13" s="78">
        <v>13.027989777646402</v>
      </c>
      <c r="I13" s="79">
        <f t="shared" si="1"/>
        <v>-3.0345182479450703E-2</v>
      </c>
      <c r="J13" s="79">
        <f>H13/'סכום נכסי הקרן'!$C$41</f>
        <v>4.1871885711448431E-6</v>
      </c>
    </row>
    <row r="14" spans="1:14">
      <c r="A14" s="80" t="s">
        <v>3035</v>
      </c>
      <c r="B14" s="54">
        <v>9724</v>
      </c>
      <c r="C14" s="54" t="s">
        <v>617</v>
      </c>
      <c r="D14" s="129" t="s">
        <v>3065</v>
      </c>
      <c r="E14" s="77">
        <v>0</v>
      </c>
      <c r="F14" s="76" t="s">
        <v>132</v>
      </c>
      <c r="G14" s="77">
        <v>0</v>
      </c>
      <c r="H14" s="78">
        <v>-122.54356710519113</v>
      </c>
      <c r="I14" s="79">
        <f t="shared" si="1"/>
        <v>0.28543213258197919</v>
      </c>
      <c r="J14" s="79">
        <f>H14/'סכום נכסי הקרן'!$C$41</f>
        <v>-3.9385433394381658E-5</v>
      </c>
    </row>
    <row r="15" spans="1:14">
      <c r="A15" s="94" t="s">
        <v>185</v>
      </c>
      <c r="B15" s="145" t="s">
        <v>3065</v>
      </c>
      <c r="C15" s="145" t="s">
        <v>3065</v>
      </c>
      <c r="D15" s="145" t="s">
        <v>3065</v>
      </c>
      <c r="E15" s="145" t="s">
        <v>3065</v>
      </c>
      <c r="F15" s="145" t="s">
        <v>3065</v>
      </c>
      <c r="G15" s="145" t="s">
        <v>3065</v>
      </c>
      <c r="H15" s="92">
        <f>SUM(H16:H21)</f>
        <v>157.02699796697405</v>
      </c>
      <c r="I15" s="93">
        <f t="shared" si="1"/>
        <v>-0.36575196855650244</v>
      </c>
      <c r="J15" s="93">
        <f>H15/'סכום נכסי הקרן'!$C$41</f>
        <v>5.0468388636338076E-5</v>
      </c>
    </row>
    <row r="16" spans="1:14">
      <c r="A16" s="80" t="s">
        <v>3036</v>
      </c>
      <c r="B16" s="54">
        <v>7890</v>
      </c>
      <c r="C16" s="54" t="s">
        <v>617</v>
      </c>
      <c r="D16" s="129" t="s">
        <v>3065</v>
      </c>
      <c r="E16" s="77">
        <v>0</v>
      </c>
      <c r="F16" s="76" t="s">
        <v>131</v>
      </c>
      <c r="G16" s="77">
        <v>0</v>
      </c>
      <c r="H16" s="78">
        <v>18.766616607573841</v>
      </c>
      <c r="I16" s="79">
        <f t="shared" ref="I16:I21" si="2">IFERROR(H16/$H$8,0)</f>
        <v>-4.3711763303332755E-2</v>
      </c>
      <c r="J16" s="79">
        <f>H16/'סכום נכסי הקרן'!$C$41</f>
        <v>6.0315799996341507E-6</v>
      </c>
    </row>
    <row r="17" spans="1:10">
      <c r="A17" s="80" t="s">
        <v>3037</v>
      </c>
      <c r="B17" s="54">
        <v>8397</v>
      </c>
      <c r="C17" s="54" t="s">
        <v>617</v>
      </c>
      <c r="D17" s="129" t="s">
        <v>3065</v>
      </c>
      <c r="E17" s="77">
        <v>0</v>
      </c>
      <c r="F17" s="76" t="s">
        <v>131</v>
      </c>
      <c r="G17" s="77">
        <v>0</v>
      </c>
      <c r="H17" s="78">
        <v>150.51072886199998</v>
      </c>
      <c r="I17" s="79">
        <f t="shared" si="2"/>
        <v>-0.35057408014466734</v>
      </c>
      <c r="J17" s="79">
        <f>H17/'סכום נכסי הקרן'!$C$41</f>
        <v>4.8374063418976655E-5</v>
      </c>
    </row>
    <row r="18" spans="1:10">
      <c r="A18" s="80" t="s">
        <v>3036</v>
      </c>
      <c r="B18" s="54">
        <v>7760</v>
      </c>
      <c r="C18" s="54" t="s">
        <v>617</v>
      </c>
      <c r="D18" s="129" t="s">
        <v>3065</v>
      </c>
      <c r="E18" s="77">
        <v>0</v>
      </c>
      <c r="F18" s="76" t="s">
        <v>131</v>
      </c>
      <c r="G18" s="77">
        <v>0</v>
      </c>
      <c r="H18" s="78">
        <v>-0.4819868209980801</v>
      </c>
      <c r="I18" s="79">
        <f t="shared" si="2"/>
        <v>1.1226580835189577E-3</v>
      </c>
      <c r="J18" s="79">
        <f>H18/'סכום נכסי הקרן'!$C$41</f>
        <v>-1.5491029259083383E-7</v>
      </c>
    </row>
    <row r="19" spans="1:10">
      <c r="A19" s="80" t="s">
        <v>3038</v>
      </c>
      <c r="B19" s="54">
        <v>8295</v>
      </c>
      <c r="C19" s="54" t="s">
        <v>617</v>
      </c>
      <c r="D19" s="129" t="s">
        <v>3065</v>
      </c>
      <c r="E19" s="77">
        <v>0</v>
      </c>
      <c r="F19" s="76" t="s">
        <v>134</v>
      </c>
      <c r="G19" s="77">
        <v>0</v>
      </c>
      <c r="H19" s="78">
        <v>-6.1106926009829605</v>
      </c>
      <c r="I19" s="79">
        <f t="shared" si="2"/>
        <v>1.4233207518386342E-2</v>
      </c>
      <c r="J19" s="79">
        <f>H19/'סכום נכסי הקרן'!$C$41</f>
        <v>-1.9639731575869884E-6</v>
      </c>
    </row>
    <row r="20" spans="1:10">
      <c r="A20" s="80" t="s">
        <v>3039</v>
      </c>
      <c r="B20" s="54">
        <v>8770</v>
      </c>
      <c r="C20" s="54" t="s">
        <v>617</v>
      </c>
      <c r="D20" s="129" t="s">
        <v>3065</v>
      </c>
      <c r="E20" s="77">
        <v>0</v>
      </c>
      <c r="F20" s="76" t="s">
        <v>2606</v>
      </c>
      <c r="G20" s="77">
        <v>0</v>
      </c>
      <c r="H20" s="78">
        <v>-8.6448586015750415</v>
      </c>
      <c r="I20" s="79">
        <f t="shared" si="2"/>
        <v>2.0135862573668319E-2</v>
      </c>
      <c r="J20" s="79">
        <f>H20/'סכום נכסי הקרן'!$C$41</f>
        <v>-2.7784526817626633E-6</v>
      </c>
    </row>
    <row r="21" spans="1:10">
      <c r="A21" s="80" t="s">
        <v>3040</v>
      </c>
      <c r="B21" s="54">
        <v>8919</v>
      </c>
      <c r="C21" s="54" t="s">
        <v>617</v>
      </c>
      <c r="D21" s="129" t="s">
        <v>3065</v>
      </c>
      <c r="E21" s="77">
        <v>0</v>
      </c>
      <c r="F21" s="76" t="s">
        <v>133</v>
      </c>
      <c r="G21" s="77">
        <v>0</v>
      </c>
      <c r="H21" s="78">
        <v>2.9871905209563199</v>
      </c>
      <c r="I21" s="79">
        <f t="shared" si="2"/>
        <v>-6.9578532840759502E-3</v>
      </c>
      <c r="J21" s="79">
        <f>H21/'סכום נכסי הקרן'!$C$41</f>
        <v>9.6008134966775813E-7</v>
      </c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</row>
    <row r="110" spans="1:10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D605" s="16"/>
      <c r="F605" s="16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900-000000000000}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70.85546875" style="2" bestFit="1" customWidth="1"/>
    <col min="2" max="2" width="22" style="1" bestFit="1" customWidth="1"/>
    <col min="3" max="3" width="23.5703125" style="1" customWidth="1"/>
    <col min="4" max="4" width="9.140625" style="1" hidden="1" customWidth="1"/>
    <col min="5" max="52" width="0" style="1" hidden="1" customWidth="1"/>
    <col min="53" max="16384" width="9.140625" style="1" hidden="1"/>
  </cols>
  <sheetData>
    <row r="1" spans="1:5">
      <c r="A1" s="36" t="s">
        <v>145</v>
      </c>
      <c r="B1" s="36" t="s" vm="1">
        <v>216</v>
      </c>
    </row>
    <row r="2" spans="1:5">
      <c r="A2" s="36" t="s">
        <v>144</v>
      </c>
      <c r="B2" s="36" t="s">
        <v>2867</v>
      </c>
    </row>
    <row r="3" spans="1:5">
      <c r="A3" s="36" t="s">
        <v>146</v>
      </c>
      <c r="B3" s="36" t="s">
        <v>2868</v>
      </c>
    </row>
    <row r="4" spans="1:5">
      <c r="A4" s="36" t="s">
        <v>147</v>
      </c>
      <c r="B4" s="36" t="s">
        <v>2869</v>
      </c>
    </row>
    <row r="5" spans="1:5" s="3" customFormat="1">
      <c r="A5" s="37" t="s">
        <v>116</v>
      </c>
      <c r="B5" s="42" t="s">
        <v>108</v>
      </c>
      <c r="C5" s="43" t="s">
        <v>107</v>
      </c>
    </row>
    <row r="6" spans="1:5" s="3" customFormat="1">
      <c r="A6" s="124" t="s">
        <v>3065</v>
      </c>
      <c r="B6" s="26" t="s">
        <v>196</v>
      </c>
      <c r="C6" s="13" t="s">
        <v>21</v>
      </c>
    </row>
    <row r="7" spans="1:5" s="4" customFormat="1" ht="20.25">
      <c r="A7" s="126" t="s">
        <v>3065</v>
      </c>
      <c r="B7" s="14" t="s">
        <v>0</v>
      </c>
      <c r="C7" s="15" t="s">
        <v>1</v>
      </c>
    </row>
    <row r="8" spans="1:5" s="4" customFormat="1" ht="20.25">
      <c r="A8" s="70" t="s">
        <v>2873</v>
      </c>
      <c r="B8" s="72">
        <v>134119.22296047129</v>
      </c>
      <c r="C8" s="128" t="s">
        <v>3065</v>
      </c>
    </row>
    <row r="9" spans="1:5">
      <c r="A9" s="69" t="s">
        <v>25</v>
      </c>
      <c r="B9" s="72">
        <v>57891.62891302022</v>
      </c>
      <c r="C9" s="128" t="s">
        <v>3065</v>
      </c>
    </row>
    <row r="10" spans="1:5">
      <c r="A10" s="75" t="s">
        <v>2893</v>
      </c>
      <c r="B10" s="78">
        <v>28.510281043091663</v>
      </c>
      <c r="C10" s="85">
        <v>45640</v>
      </c>
      <c r="D10" s="3"/>
      <c r="E10" s="3"/>
    </row>
    <row r="11" spans="1:5">
      <c r="A11" s="75" t="s">
        <v>2894</v>
      </c>
      <c r="B11" s="78">
        <v>264.1239688778698</v>
      </c>
      <c r="C11" s="85">
        <v>46772</v>
      </c>
      <c r="D11" s="3"/>
      <c r="E11" s="3"/>
    </row>
    <row r="12" spans="1:5">
      <c r="A12" s="75" t="s">
        <v>3041</v>
      </c>
      <c r="B12" s="78">
        <v>3242.0924996929325</v>
      </c>
      <c r="C12" s="85">
        <v>46338</v>
      </c>
    </row>
    <row r="13" spans="1:5">
      <c r="A13" s="75" t="s">
        <v>1868</v>
      </c>
      <c r="B13" s="78">
        <v>162.51798262576733</v>
      </c>
      <c r="C13" s="85">
        <v>48274</v>
      </c>
      <c r="D13" s="3"/>
      <c r="E13" s="3"/>
    </row>
    <row r="14" spans="1:5">
      <c r="A14" s="75" t="s">
        <v>1869</v>
      </c>
      <c r="B14" s="78">
        <v>85.557851433751793</v>
      </c>
      <c r="C14" s="85">
        <v>48274</v>
      </c>
      <c r="D14" s="3"/>
      <c r="E14" s="3"/>
    </row>
    <row r="15" spans="1:5">
      <c r="A15" s="75" t="s">
        <v>2895</v>
      </c>
      <c r="B15" s="78">
        <v>38.185288689401958</v>
      </c>
      <c r="C15" s="85">
        <v>46054</v>
      </c>
    </row>
    <row r="16" spans="1:5">
      <c r="A16" s="75" t="s">
        <v>2896</v>
      </c>
      <c r="B16" s="78">
        <v>35.771189673470005</v>
      </c>
      <c r="C16" s="85">
        <v>47209</v>
      </c>
    </row>
    <row r="17" spans="1:3">
      <c r="A17" s="75" t="s">
        <v>1874</v>
      </c>
      <c r="B17" s="78">
        <v>432.58858793709504</v>
      </c>
      <c r="C17" s="85">
        <v>48297</v>
      </c>
    </row>
    <row r="18" spans="1:3">
      <c r="A18" s="75" t="s">
        <v>3042</v>
      </c>
      <c r="B18" s="78">
        <v>4349.0553792078299</v>
      </c>
      <c r="C18" s="85">
        <v>46022</v>
      </c>
    </row>
    <row r="19" spans="1:3">
      <c r="A19" s="75" t="s">
        <v>2897</v>
      </c>
      <c r="B19" s="78">
        <v>137.43429480480197</v>
      </c>
      <c r="C19" s="85">
        <v>47209</v>
      </c>
    </row>
    <row r="20" spans="1:3">
      <c r="A20" s="75" t="s">
        <v>2898</v>
      </c>
      <c r="B20" s="78">
        <v>375.41264385263401</v>
      </c>
      <c r="C20" s="85">
        <v>47308</v>
      </c>
    </row>
    <row r="21" spans="1:3">
      <c r="A21" s="75" t="s">
        <v>2899</v>
      </c>
      <c r="B21" s="78">
        <v>353.12267975167003</v>
      </c>
      <c r="C21" s="85">
        <v>50770</v>
      </c>
    </row>
    <row r="22" spans="1:3">
      <c r="A22" s="75" t="s">
        <v>1876</v>
      </c>
      <c r="B22" s="78">
        <v>43.424058022257555</v>
      </c>
      <c r="C22" s="85">
        <v>46752</v>
      </c>
    </row>
    <row r="23" spans="1:3">
      <c r="A23" s="75" t="s">
        <v>1877</v>
      </c>
      <c r="B23" s="78">
        <v>370.98284545419858</v>
      </c>
      <c r="C23" s="85">
        <v>48233</v>
      </c>
    </row>
    <row r="24" spans="1:3">
      <c r="A24" s="75" t="s">
        <v>1878</v>
      </c>
      <c r="B24" s="78">
        <v>24.645394999665367</v>
      </c>
      <c r="C24" s="85">
        <v>45322</v>
      </c>
    </row>
    <row r="25" spans="1:3">
      <c r="A25" s="75" t="s">
        <v>2900</v>
      </c>
      <c r="B25" s="78">
        <v>2.4612839140799405</v>
      </c>
      <c r="C25" s="85">
        <v>48944</v>
      </c>
    </row>
    <row r="26" spans="1:3">
      <c r="A26" s="75" t="s">
        <v>2901</v>
      </c>
      <c r="B26" s="78">
        <v>124.33023594959994</v>
      </c>
      <c r="C26" s="85">
        <v>48212</v>
      </c>
    </row>
    <row r="27" spans="1:3">
      <c r="A27" s="75" t="s">
        <v>2902</v>
      </c>
      <c r="B27" s="78">
        <v>92.11251420705554</v>
      </c>
      <c r="C27" s="85">
        <v>48212</v>
      </c>
    </row>
    <row r="28" spans="1:3">
      <c r="A28" s="75" t="s">
        <v>2903</v>
      </c>
      <c r="B28" s="78">
        <v>0.14820517427925023</v>
      </c>
      <c r="C28" s="85">
        <v>46234</v>
      </c>
    </row>
    <row r="29" spans="1:3">
      <c r="A29" s="75" t="s">
        <v>3043</v>
      </c>
      <c r="B29" s="78">
        <v>304.87707671545166</v>
      </c>
      <c r="C29" s="85">
        <v>45383</v>
      </c>
    </row>
    <row r="30" spans="1:3">
      <c r="A30" s="75" t="s">
        <v>3044</v>
      </c>
      <c r="B30" s="78">
        <v>7826.1039034691385</v>
      </c>
      <c r="C30" s="85">
        <v>46871</v>
      </c>
    </row>
    <row r="31" spans="1:3">
      <c r="A31" s="75" t="s">
        <v>3045</v>
      </c>
      <c r="B31" s="78">
        <v>276.73364379179179</v>
      </c>
      <c r="C31" s="85">
        <v>48482</v>
      </c>
    </row>
    <row r="32" spans="1:3">
      <c r="A32" s="75" t="s">
        <v>3046</v>
      </c>
      <c r="B32" s="78">
        <v>4910.0341624855164</v>
      </c>
      <c r="C32" s="85">
        <v>47525</v>
      </c>
    </row>
    <row r="33" spans="1:3">
      <c r="A33" s="75" t="s">
        <v>3047</v>
      </c>
      <c r="B33" s="78">
        <v>2403.4677975724385</v>
      </c>
      <c r="C33" s="85">
        <v>45473</v>
      </c>
    </row>
    <row r="34" spans="1:3">
      <c r="A34" s="75" t="s">
        <v>3048</v>
      </c>
      <c r="B34" s="78">
        <v>4487.6685891399902</v>
      </c>
      <c r="C34" s="85">
        <v>46022</v>
      </c>
    </row>
    <row r="35" spans="1:3">
      <c r="A35" s="75" t="s">
        <v>3049</v>
      </c>
      <c r="B35" s="78">
        <v>21.209125386830401</v>
      </c>
      <c r="C35" s="85">
        <v>48844</v>
      </c>
    </row>
    <row r="36" spans="1:3">
      <c r="A36" s="75" t="s">
        <v>3050</v>
      </c>
      <c r="B36" s="78">
        <v>20.540844487411199</v>
      </c>
      <c r="C36" s="85">
        <v>48844</v>
      </c>
    </row>
    <row r="37" spans="1:3">
      <c r="A37" s="75" t="s">
        <v>3051</v>
      </c>
      <c r="B37" s="78">
        <v>25.6716590243994</v>
      </c>
      <c r="C37" s="85">
        <v>48844</v>
      </c>
    </row>
    <row r="38" spans="1:3">
      <c r="A38" s="75" t="s">
        <v>3052</v>
      </c>
      <c r="B38" s="78">
        <v>17.5819428735354</v>
      </c>
      <c r="C38" s="85">
        <v>48844</v>
      </c>
    </row>
    <row r="39" spans="1:3">
      <c r="A39" s="75" t="s">
        <v>3053</v>
      </c>
      <c r="B39" s="78">
        <v>18.074360378370599</v>
      </c>
      <c r="C39" s="85">
        <v>48844</v>
      </c>
    </row>
    <row r="40" spans="1:3">
      <c r="A40" s="75" t="s">
        <v>3054</v>
      </c>
      <c r="B40" s="78">
        <v>196.59728295605944</v>
      </c>
      <c r="C40" s="85">
        <v>45340</v>
      </c>
    </row>
    <row r="41" spans="1:3">
      <c r="A41" s="75" t="s">
        <v>3055</v>
      </c>
      <c r="B41" s="78">
        <v>2410.7431975329805</v>
      </c>
      <c r="C41" s="85">
        <v>45838</v>
      </c>
    </row>
    <row r="42" spans="1:3">
      <c r="A42" s="75" t="s">
        <v>3056</v>
      </c>
      <c r="B42" s="78">
        <v>6342.4129505452656</v>
      </c>
      <c r="C42" s="85">
        <v>47191</v>
      </c>
    </row>
    <row r="43" spans="1:3">
      <c r="A43" s="75" t="s">
        <v>3057</v>
      </c>
      <c r="B43" s="78">
        <v>5470.9419503434992</v>
      </c>
      <c r="C43" s="85">
        <v>45935</v>
      </c>
    </row>
    <row r="44" spans="1:3">
      <c r="A44" s="75" t="s">
        <v>3058</v>
      </c>
      <c r="B44" s="78">
        <v>11524.22677751863</v>
      </c>
      <c r="C44" s="85">
        <v>47391</v>
      </c>
    </row>
    <row r="45" spans="1:3">
      <c r="A45" s="75" t="s">
        <v>3059</v>
      </c>
      <c r="B45" s="78">
        <v>420.11628848746307</v>
      </c>
      <c r="C45" s="85">
        <v>52047</v>
      </c>
    </row>
    <row r="46" spans="1:3">
      <c r="A46" s="75" t="s">
        <v>3060</v>
      </c>
      <c r="B46" s="78">
        <v>1052.150175</v>
      </c>
      <c r="C46" s="85">
        <v>45363</v>
      </c>
    </row>
    <row r="47" spans="1:3">
      <c r="A47" s="69" t="s">
        <v>41</v>
      </c>
      <c r="B47" s="72">
        <v>76227.594047451086</v>
      </c>
      <c r="C47" s="128" t="s">
        <v>3065</v>
      </c>
    </row>
    <row r="48" spans="1:3">
      <c r="A48" s="75" t="s">
        <v>2904</v>
      </c>
      <c r="B48" s="78">
        <v>472.07315378706181</v>
      </c>
      <c r="C48" s="85">
        <v>47201</v>
      </c>
    </row>
    <row r="49" spans="1:3">
      <c r="A49" s="75" t="s">
        <v>1903</v>
      </c>
      <c r="B49" s="78">
        <v>92.332191265032876</v>
      </c>
      <c r="C49" s="85">
        <v>47467</v>
      </c>
    </row>
    <row r="50" spans="1:3">
      <c r="A50" s="75" t="s">
        <v>1904</v>
      </c>
      <c r="B50" s="78">
        <v>159.33454622218224</v>
      </c>
      <c r="C50" s="85">
        <v>47848</v>
      </c>
    </row>
    <row r="51" spans="1:3">
      <c r="A51" s="75" t="s">
        <v>2905</v>
      </c>
      <c r="B51" s="78">
        <v>404.58296760490111</v>
      </c>
      <c r="C51" s="85">
        <v>45778</v>
      </c>
    </row>
    <row r="52" spans="1:3">
      <c r="A52" s="75" t="s">
        <v>2906</v>
      </c>
      <c r="B52" s="78">
        <v>908.06777005948345</v>
      </c>
      <c r="C52" s="85">
        <v>46997</v>
      </c>
    </row>
    <row r="53" spans="1:3">
      <c r="A53" s="75" t="s">
        <v>1908</v>
      </c>
      <c r="B53" s="78">
        <v>1429.4422209899781</v>
      </c>
      <c r="C53" s="85">
        <v>48304</v>
      </c>
    </row>
    <row r="54" spans="1:3">
      <c r="A54" s="75" t="s">
        <v>2907</v>
      </c>
      <c r="B54" s="78">
        <v>1623.5279086513419</v>
      </c>
      <c r="C54" s="85">
        <v>46997</v>
      </c>
    </row>
    <row r="55" spans="1:3">
      <c r="A55" s="75" t="s">
        <v>2908</v>
      </c>
      <c r="B55" s="78">
        <v>725.90029019669976</v>
      </c>
      <c r="C55" s="85">
        <v>45343</v>
      </c>
    </row>
    <row r="56" spans="1:3">
      <c r="A56" s="75" t="s">
        <v>2909</v>
      </c>
      <c r="B56" s="78">
        <v>905.55676558384164</v>
      </c>
      <c r="C56" s="85">
        <v>47082</v>
      </c>
    </row>
    <row r="57" spans="1:3">
      <c r="A57" s="75" t="s">
        <v>1880</v>
      </c>
      <c r="B57" s="78">
        <v>651.88050892346075</v>
      </c>
      <c r="C57" s="85">
        <v>47398</v>
      </c>
    </row>
    <row r="58" spans="1:3">
      <c r="A58" s="75" t="s">
        <v>1911</v>
      </c>
      <c r="B58" s="78">
        <v>318.47172747540458</v>
      </c>
      <c r="C58" s="85">
        <v>48757</v>
      </c>
    </row>
    <row r="59" spans="1:3">
      <c r="A59" s="75" t="s">
        <v>2910</v>
      </c>
      <c r="B59" s="78">
        <v>58.000755995354758</v>
      </c>
      <c r="C59" s="85">
        <v>46326</v>
      </c>
    </row>
    <row r="60" spans="1:3">
      <c r="A60" s="75" t="s">
        <v>2911</v>
      </c>
      <c r="B60" s="78">
        <v>1104.285697689261</v>
      </c>
      <c r="C60" s="85">
        <v>47301</v>
      </c>
    </row>
    <row r="61" spans="1:3">
      <c r="A61" s="75" t="s">
        <v>2912</v>
      </c>
      <c r="B61" s="78">
        <v>429.96846315549624</v>
      </c>
      <c r="C61" s="85">
        <v>47301</v>
      </c>
    </row>
    <row r="62" spans="1:3">
      <c r="A62" s="75" t="s">
        <v>2913</v>
      </c>
      <c r="B62" s="78">
        <v>1.443462456550721</v>
      </c>
      <c r="C62" s="85">
        <v>48122</v>
      </c>
    </row>
    <row r="63" spans="1:3">
      <c r="A63" s="75" t="s">
        <v>2914</v>
      </c>
      <c r="B63" s="78">
        <v>400.5450462924577</v>
      </c>
      <c r="C63" s="85">
        <v>48395</v>
      </c>
    </row>
    <row r="64" spans="1:3">
      <c r="A64" s="75" t="s">
        <v>2915</v>
      </c>
      <c r="B64" s="78">
        <v>28297.517506799995</v>
      </c>
      <c r="C64" s="85">
        <v>49396</v>
      </c>
    </row>
    <row r="65" spans="1:3">
      <c r="A65" s="75" t="s">
        <v>2916</v>
      </c>
      <c r="B65" s="78">
        <v>269.0640097529556</v>
      </c>
      <c r="C65" s="85">
        <v>45494</v>
      </c>
    </row>
    <row r="66" spans="1:3">
      <c r="A66" s="75" t="s">
        <v>1883</v>
      </c>
      <c r="B66" s="78">
        <v>129.64996903199184</v>
      </c>
      <c r="C66" s="85">
        <v>48395</v>
      </c>
    </row>
    <row r="67" spans="1:3">
      <c r="A67" s="75" t="s">
        <v>2917</v>
      </c>
      <c r="B67" s="78">
        <v>571.75399171430536</v>
      </c>
      <c r="C67" s="85">
        <v>48669</v>
      </c>
    </row>
    <row r="68" spans="1:3">
      <c r="A68" s="75" t="s">
        <v>1922</v>
      </c>
      <c r="B68" s="78">
        <v>113.51415595441553</v>
      </c>
      <c r="C68" s="85">
        <v>46753</v>
      </c>
    </row>
    <row r="69" spans="1:3">
      <c r="A69" s="75" t="s">
        <v>2918</v>
      </c>
      <c r="B69" s="78">
        <v>590.70786032532556</v>
      </c>
      <c r="C69" s="85">
        <v>46933</v>
      </c>
    </row>
    <row r="70" spans="1:3">
      <c r="A70" s="75" t="s">
        <v>2919</v>
      </c>
      <c r="B70" s="78">
        <v>1399.9497547951451</v>
      </c>
      <c r="C70" s="85">
        <v>45557</v>
      </c>
    </row>
    <row r="71" spans="1:3">
      <c r="A71" s="75" t="s">
        <v>1924</v>
      </c>
      <c r="B71" s="78">
        <v>1122.3106823545415</v>
      </c>
      <c r="C71" s="85">
        <v>46149</v>
      </c>
    </row>
    <row r="72" spans="1:3">
      <c r="A72" s="75" t="s">
        <v>2920</v>
      </c>
      <c r="B72" s="78">
        <v>463.84962915106678</v>
      </c>
      <c r="C72" s="85">
        <v>46012</v>
      </c>
    </row>
    <row r="73" spans="1:3">
      <c r="A73" s="75" t="s">
        <v>2921</v>
      </c>
      <c r="B73" s="78">
        <v>907.05039307774621</v>
      </c>
      <c r="C73" s="85">
        <v>48693</v>
      </c>
    </row>
    <row r="74" spans="1:3">
      <c r="A74" s="75" t="s">
        <v>1927</v>
      </c>
      <c r="B74" s="78">
        <v>48.179904153608682</v>
      </c>
      <c r="C74" s="85">
        <v>46752</v>
      </c>
    </row>
    <row r="75" spans="1:3">
      <c r="A75" s="75" t="s">
        <v>1928</v>
      </c>
      <c r="B75" s="78">
        <v>556.44812079242524</v>
      </c>
      <c r="C75" s="85">
        <v>49126</v>
      </c>
    </row>
    <row r="76" spans="1:3">
      <c r="A76" s="75" t="s">
        <v>2922</v>
      </c>
      <c r="B76" s="78">
        <v>4.9028623756154186</v>
      </c>
      <c r="C76" s="85">
        <v>49126</v>
      </c>
    </row>
    <row r="77" spans="1:3">
      <c r="A77" s="75" t="s">
        <v>3061</v>
      </c>
      <c r="B77" s="78">
        <v>278.07571762022201</v>
      </c>
      <c r="C77" s="85">
        <v>45515</v>
      </c>
    </row>
    <row r="78" spans="1:3">
      <c r="A78" s="75" t="s">
        <v>1930</v>
      </c>
      <c r="B78" s="78">
        <v>1167.3843235864178</v>
      </c>
      <c r="C78" s="85">
        <v>47665</v>
      </c>
    </row>
    <row r="79" spans="1:3">
      <c r="A79" s="75" t="s">
        <v>2923</v>
      </c>
      <c r="B79" s="78">
        <v>1837.909709311775</v>
      </c>
      <c r="C79" s="85">
        <v>47665</v>
      </c>
    </row>
    <row r="80" spans="1:3">
      <c r="A80" s="75" t="s">
        <v>2924</v>
      </c>
      <c r="B80" s="78">
        <v>626.07331473743648</v>
      </c>
      <c r="C80" s="85">
        <v>48332</v>
      </c>
    </row>
    <row r="81" spans="1:3">
      <c r="A81" s="75" t="s">
        <v>2925</v>
      </c>
      <c r="B81" s="78">
        <v>2308.7227288794029</v>
      </c>
      <c r="C81" s="85">
        <v>47715</v>
      </c>
    </row>
    <row r="82" spans="1:3">
      <c r="A82" s="75" t="s">
        <v>2926</v>
      </c>
      <c r="B82" s="78">
        <v>828.11359247748055</v>
      </c>
      <c r="C82" s="85">
        <v>47715</v>
      </c>
    </row>
    <row r="83" spans="1:3">
      <c r="A83" s="75" t="s">
        <v>2927</v>
      </c>
      <c r="B83" s="78">
        <v>864.29579740319014</v>
      </c>
      <c r="C83" s="85">
        <v>48446</v>
      </c>
    </row>
    <row r="84" spans="1:3">
      <c r="A84" s="75" t="s">
        <v>2928</v>
      </c>
      <c r="B84" s="78">
        <v>817.58789521811491</v>
      </c>
      <c r="C84" s="85">
        <v>49124</v>
      </c>
    </row>
    <row r="85" spans="1:3">
      <c r="A85" s="75" t="s">
        <v>3062</v>
      </c>
      <c r="B85" s="78">
        <v>1152.6479775796206</v>
      </c>
      <c r="C85" s="85">
        <v>46418</v>
      </c>
    </row>
    <row r="86" spans="1:3">
      <c r="A86" s="75" t="s">
        <v>2929</v>
      </c>
      <c r="B86" s="78">
        <v>2.4765466370148044</v>
      </c>
      <c r="C86" s="85">
        <v>48944</v>
      </c>
    </row>
    <row r="87" spans="1:3">
      <c r="A87" s="75" t="s">
        <v>1885</v>
      </c>
      <c r="B87" s="78">
        <v>378.64997077507223</v>
      </c>
      <c r="C87" s="85">
        <v>48760</v>
      </c>
    </row>
    <row r="88" spans="1:3">
      <c r="A88" s="75" t="s">
        <v>2930</v>
      </c>
      <c r="B88" s="78">
        <v>2932.9300230751542</v>
      </c>
      <c r="C88" s="85">
        <v>47665</v>
      </c>
    </row>
    <row r="89" spans="1:3">
      <c r="A89" s="75" t="s">
        <v>2931</v>
      </c>
      <c r="B89" s="78">
        <v>380.58120536864311</v>
      </c>
      <c r="C89" s="85">
        <v>45485</v>
      </c>
    </row>
    <row r="90" spans="1:3">
      <c r="A90" s="75" t="s">
        <v>2932</v>
      </c>
      <c r="B90" s="78">
        <v>784.77587134026794</v>
      </c>
      <c r="C90" s="85">
        <v>46417</v>
      </c>
    </row>
    <row r="91" spans="1:3">
      <c r="A91" s="75" t="s">
        <v>1949</v>
      </c>
      <c r="B91" s="78">
        <v>408.52781242267827</v>
      </c>
      <c r="C91" s="85">
        <v>48180</v>
      </c>
    </row>
    <row r="92" spans="1:3">
      <c r="A92" s="75" t="s">
        <v>2933</v>
      </c>
      <c r="B92" s="78">
        <v>375.27152072145088</v>
      </c>
      <c r="C92" s="85">
        <v>47848</v>
      </c>
    </row>
    <row r="93" spans="1:3">
      <c r="A93" s="75" t="s">
        <v>2934</v>
      </c>
      <c r="B93" s="78">
        <v>111.26525506710628</v>
      </c>
      <c r="C93" s="85">
        <v>45710</v>
      </c>
    </row>
    <row r="94" spans="1:3">
      <c r="A94" s="75" t="s">
        <v>2935</v>
      </c>
      <c r="B94" s="78">
        <v>934.53959489416991</v>
      </c>
      <c r="C94" s="85">
        <v>46573</v>
      </c>
    </row>
    <row r="95" spans="1:3">
      <c r="A95" s="75" t="s">
        <v>2936</v>
      </c>
      <c r="B95" s="78">
        <v>1000.5802426845477</v>
      </c>
      <c r="C95" s="85">
        <v>47832</v>
      </c>
    </row>
    <row r="96" spans="1:3">
      <c r="A96" s="75" t="s">
        <v>2937</v>
      </c>
      <c r="B96" s="78">
        <v>46.994056428305932</v>
      </c>
      <c r="C96" s="85">
        <v>46524</v>
      </c>
    </row>
    <row r="97" spans="1:3">
      <c r="A97" s="75" t="s">
        <v>2938</v>
      </c>
      <c r="B97" s="78">
        <v>1001.3997028381553</v>
      </c>
      <c r="C97" s="85">
        <v>48121</v>
      </c>
    </row>
    <row r="98" spans="1:3">
      <c r="A98" s="75" t="s">
        <v>2939</v>
      </c>
      <c r="B98" s="78">
        <v>169.68163803642469</v>
      </c>
      <c r="C98" s="85">
        <v>48121</v>
      </c>
    </row>
    <row r="99" spans="1:3">
      <c r="A99" s="75" t="s">
        <v>2940</v>
      </c>
      <c r="B99" s="78">
        <v>179.13717204957379</v>
      </c>
      <c r="C99" s="85">
        <v>47255</v>
      </c>
    </row>
    <row r="100" spans="1:3">
      <c r="A100" s="75" t="s">
        <v>2941</v>
      </c>
      <c r="B100" s="78">
        <v>99.020586502950408</v>
      </c>
      <c r="C100" s="85">
        <v>48029</v>
      </c>
    </row>
    <row r="101" spans="1:3">
      <c r="A101" s="75" t="s">
        <v>1961</v>
      </c>
      <c r="B101" s="78">
        <v>1353.3400477272128</v>
      </c>
      <c r="C101" s="85">
        <v>47937</v>
      </c>
    </row>
    <row r="102" spans="1:3">
      <c r="A102" s="75" t="s">
        <v>2942</v>
      </c>
      <c r="B102" s="78">
        <v>411.1560666655551</v>
      </c>
      <c r="C102" s="85">
        <v>46572</v>
      </c>
    </row>
    <row r="103" spans="1:3">
      <c r="A103" s="75" t="s">
        <v>1896</v>
      </c>
      <c r="B103" s="78">
        <v>1371.6818147759998</v>
      </c>
      <c r="C103" s="85">
        <v>48781</v>
      </c>
    </row>
    <row r="104" spans="1:3">
      <c r="A104" s="75" t="s">
        <v>3063</v>
      </c>
      <c r="B104" s="78">
        <v>599.61698725507995</v>
      </c>
      <c r="C104" s="85">
        <v>45553</v>
      </c>
    </row>
    <row r="105" spans="1:3">
      <c r="A105" s="75" t="s">
        <v>3064</v>
      </c>
      <c r="B105" s="78">
        <v>608.98735875364173</v>
      </c>
      <c r="C105" s="85">
        <v>45602</v>
      </c>
    </row>
    <row r="106" spans="1:3">
      <c r="A106" s="75" t="s">
        <v>2943</v>
      </c>
      <c r="B106" s="78">
        <v>176.75959759849439</v>
      </c>
      <c r="C106" s="85">
        <v>50770</v>
      </c>
    </row>
    <row r="107" spans="1:3">
      <c r="A107" s="75" t="s">
        <v>2944</v>
      </c>
      <c r="B107" s="78">
        <v>197.59912013570272</v>
      </c>
      <c r="C107" s="85">
        <v>45869</v>
      </c>
    </row>
    <row r="108" spans="1:3">
      <c r="A108" s="75" t="s">
        <v>2945</v>
      </c>
      <c r="B108" s="78">
        <v>121.14105625996135</v>
      </c>
      <c r="C108" s="85">
        <v>46938</v>
      </c>
    </row>
    <row r="109" spans="1:3">
      <c r="A109" s="75" t="s">
        <v>2946</v>
      </c>
      <c r="B109" s="78">
        <v>235.96653361000477</v>
      </c>
      <c r="C109" s="85">
        <v>46201</v>
      </c>
    </row>
    <row r="110" spans="1:3">
      <c r="A110" s="75" t="s">
        <v>2947</v>
      </c>
      <c r="B110" s="78">
        <v>593.14411267369758</v>
      </c>
      <c r="C110" s="85">
        <v>46203</v>
      </c>
    </row>
    <row r="111" spans="1:3">
      <c r="A111" s="75" t="s">
        <v>1967</v>
      </c>
      <c r="B111" s="78">
        <v>1205.8314398598584</v>
      </c>
      <c r="C111" s="85">
        <v>47312</v>
      </c>
    </row>
    <row r="112" spans="1:3">
      <c r="A112" s="75" t="s">
        <v>2948</v>
      </c>
      <c r="B112" s="78">
        <v>611.83938398816588</v>
      </c>
      <c r="C112" s="85">
        <v>48944</v>
      </c>
    </row>
    <row r="113" spans="1:3">
      <c r="A113" s="75" t="s">
        <v>2949</v>
      </c>
      <c r="B113" s="78">
        <v>163.6195985291703</v>
      </c>
      <c r="C113" s="85">
        <v>46722</v>
      </c>
    </row>
    <row r="114" spans="1:3">
      <c r="A114" s="75" t="s">
        <v>2950</v>
      </c>
      <c r="B114" s="78">
        <v>234.82275285298789</v>
      </c>
      <c r="C114" s="85">
        <v>46794</v>
      </c>
    </row>
    <row r="115" spans="1:3">
      <c r="A115" s="75" t="s">
        <v>1977</v>
      </c>
      <c r="B115" s="78">
        <v>163.09176925652278</v>
      </c>
      <c r="C115" s="85">
        <v>47467</v>
      </c>
    </row>
    <row r="116" spans="1:3">
      <c r="A116" s="75" t="s">
        <v>2951</v>
      </c>
      <c r="B116" s="78">
        <v>1.5136494310387594</v>
      </c>
      <c r="C116" s="85">
        <v>46082</v>
      </c>
    </row>
    <row r="117" spans="1:3">
      <c r="A117" s="75" t="s">
        <v>2952</v>
      </c>
      <c r="B117" s="78">
        <v>205.58597111696</v>
      </c>
      <c r="C117" s="85">
        <v>47236</v>
      </c>
    </row>
    <row r="118" spans="1:3">
      <c r="A118" s="75" t="s">
        <v>2953</v>
      </c>
      <c r="B118" s="78">
        <v>1029.206536652131</v>
      </c>
      <c r="C118" s="85">
        <v>46465</v>
      </c>
    </row>
    <row r="119" spans="1:3">
      <c r="A119" s="75" t="s">
        <v>2954</v>
      </c>
      <c r="B119" s="78">
        <v>68.406933494598022</v>
      </c>
      <c r="C119" s="85">
        <v>45869</v>
      </c>
    </row>
    <row r="120" spans="1:3">
      <c r="A120" s="75" t="s">
        <v>1992</v>
      </c>
      <c r="B120" s="78">
        <v>220.41266961314142</v>
      </c>
      <c r="C120" s="85">
        <v>47848</v>
      </c>
    </row>
    <row r="121" spans="1:3">
      <c r="A121" s="75" t="s">
        <v>2955</v>
      </c>
      <c r="B121" s="78">
        <v>295.35392562461607</v>
      </c>
      <c r="C121" s="85">
        <v>46933</v>
      </c>
    </row>
    <row r="122" spans="1:3">
      <c r="A122" s="75" t="s">
        <v>2956</v>
      </c>
      <c r="B122" s="78">
        <v>1758.914855251561</v>
      </c>
      <c r="C122" s="85">
        <v>46643</v>
      </c>
    </row>
    <row r="123" spans="1:3">
      <c r="A123" s="75" t="s">
        <v>2957</v>
      </c>
      <c r="B123" s="78">
        <v>1752.6472940421975</v>
      </c>
      <c r="C123" s="85">
        <v>47409</v>
      </c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A00-000000000000}"/>
  </dataValidations>
  <pageMargins left="0" right="0" top="0.5" bottom="0.5" header="0" footer="0.25"/>
  <pageSetup paperSize="9" scale="2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22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8554687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21" width="5.7109375" style="1" hidden="1" customWidth="1"/>
    <col min="22" max="22" width="9.140625" style="1" hidden="1" customWidth="1"/>
    <col min="23" max="52" width="0" style="1" hidden="1" customWidth="1"/>
    <col min="53" max="16384" width="9.140625" style="1" hidden="1"/>
  </cols>
  <sheetData>
    <row r="1" spans="1:15">
      <c r="A1" s="36" t="s">
        <v>145</v>
      </c>
      <c r="B1" s="36" t="s" vm="1">
        <v>216</v>
      </c>
    </row>
    <row r="2" spans="1:15">
      <c r="A2" s="36" t="s">
        <v>144</v>
      </c>
      <c r="B2" s="36" t="s">
        <v>2867</v>
      </c>
    </row>
    <row r="3" spans="1:15">
      <c r="A3" s="36" t="s">
        <v>146</v>
      </c>
      <c r="B3" s="36" t="s">
        <v>2868</v>
      </c>
    </row>
    <row r="4" spans="1:15">
      <c r="A4" s="36" t="s">
        <v>147</v>
      </c>
      <c r="B4" s="36" t="s">
        <v>2869</v>
      </c>
    </row>
    <row r="5" spans="1:15" s="3" customFormat="1">
      <c r="A5" s="37" t="s">
        <v>116</v>
      </c>
      <c r="B5" s="38" t="s">
        <v>46</v>
      </c>
      <c r="C5" s="38" t="s">
        <v>68</v>
      </c>
      <c r="D5" s="38" t="s">
        <v>14</v>
      </c>
      <c r="E5" s="38" t="s">
        <v>69</v>
      </c>
      <c r="F5" s="38" t="s">
        <v>104</v>
      </c>
      <c r="G5" s="38" t="s">
        <v>17</v>
      </c>
      <c r="H5" s="38" t="s">
        <v>103</v>
      </c>
      <c r="I5" s="38" t="s">
        <v>16</v>
      </c>
      <c r="J5" s="38" t="s">
        <v>171</v>
      </c>
      <c r="K5" s="38" t="s">
        <v>198</v>
      </c>
      <c r="L5" s="38" t="s">
        <v>172</v>
      </c>
      <c r="M5" s="38" t="s">
        <v>61</v>
      </c>
      <c r="N5" s="38" t="s">
        <v>148</v>
      </c>
      <c r="O5" s="40" t="s">
        <v>150</v>
      </c>
    </row>
    <row r="6" spans="1:15" s="3" customFormat="1">
      <c r="A6" s="124" t="s">
        <v>3065</v>
      </c>
      <c r="B6" s="125" t="s">
        <v>3065</v>
      </c>
      <c r="C6" s="125" t="s">
        <v>3065</v>
      </c>
      <c r="D6" s="125" t="s">
        <v>3065</v>
      </c>
      <c r="E6" s="125" t="s">
        <v>3065</v>
      </c>
      <c r="F6" s="26" t="s">
        <v>21</v>
      </c>
      <c r="G6" s="26" t="s">
        <v>20</v>
      </c>
      <c r="H6" s="125" t="s">
        <v>3065</v>
      </c>
      <c r="I6" s="26" t="s">
        <v>19</v>
      </c>
      <c r="J6" s="26" t="s">
        <v>19</v>
      </c>
      <c r="K6" s="26" t="s">
        <v>200</v>
      </c>
      <c r="L6" s="26" t="s">
        <v>196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26" t="s">
        <v>3065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95" t="s">
        <v>2874</v>
      </c>
      <c r="B8" s="129" t="s">
        <v>3065</v>
      </c>
      <c r="C8" s="129" t="s">
        <v>3065</v>
      </c>
      <c r="D8" s="129" t="s">
        <v>3065</v>
      </c>
      <c r="E8" s="129" t="s">
        <v>3065</v>
      </c>
      <c r="F8" s="129" t="s">
        <v>3065</v>
      </c>
      <c r="G8" s="129" t="s">
        <v>3065</v>
      </c>
      <c r="H8" s="129" t="s">
        <v>3065</v>
      </c>
      <c r="I8" s="129" t="s">
        <v>3065</v>
      </c>
      <c r="J8" s="129" t="s">
        <v>3065</v>
      </c>
      <c r="K8" s="129" t="s">
        <v>3065</v>
      </c>
      <c r="L8" s="96">
        <v>0</v>
      </c>
      <c r="M8" s="129" t="s">
        <v>3065</v>
      </c>
      <c r="N8" s="56">
        <v>0</v>
      </c>
      <c r="O8" s="56">
        <v>0</v>
      </c>
    </row>
    <row r="9" spans="1:15">
      <c r="A9" s="90" t="s">
        <v>208</v>
      </c>
      <c r="B9" s="129" t="s">
        <v>3065</v>
      </c>
      <c r="C9" s="129" t="s">
        <v>3065</v>
      </c>
      <c r="D9" s="129" t="s">
        <v>3065</v>
      </c>
      <c r="E9" s="129" t="s">
        <v>3065</v>
      </c>
      <c r="F9" s="129" t="s">
        <v>3065</v>
      </c>
      <c r="G9" s="129" t="s">
        <v>3065</v>
      </c>
      <c r="H9" s="129" t="s">
        <v>3065</v>
      </c>
      <c r="I9" s="129" t="s">
        <v>3065</v>
      </c>
      <c r="J9" s="129" t="s">
        <v>3065</v>
      </c>
      <c r="K9" s="129" t="s">
        <v>3065</v>
      </c>
      <c r="L9" s="129" t="s">
        <v>3065</v>
      </c>
      <c r="M9" s="129" t="s">
        <v>3065</v>
      </c>
      <c r="N9" s="129" t="s">
        <v>3065</v>
      </c>
      <c r="O9" s="129" t="s">
        <v>3065</v>
      </c>
    </row>
    <row r="10" spans="1:15">
      <c r="A10" s="90" t="s">
        <v>112</v>
      </c>
      <c r="B10" s="129" t="s">
        <v>3065</v>
      </c>
      <c r="C10" s="129" t="s">
        <v>3065</v>
      </c>
      <c r="D10" s="129" t="s">
        <v>3065</v>
      </c>
      <c r="E10" s="129" t="s">
        <v>3065</v>
      </c>
      <c r="F10" s="129" t="s">
        <v>3065</v>
      </c>
      <c r="G10" s="129" t="s">
        <v>3065</v>
      </c>
      <c r="H10" s="129" t="s">
        <v>3065</v>
      </c>
      <c r="I10" s="129" t="s">
        <v>3065</v>
      </c>
      <c r="J10" s="129" t="s">
        <v>3065</v>
      </c>
      <c r="K10" s="129" t="s">
        <v>3065</v>
      </c>
      <c r="L10" s="129" t="s">
        <v>3065</v>
      </c>
      <c r="M10" s="129" t="s">
        <v>3065</v>
      </c>
      <c r="N10" s="129" t="s">
        <v>3065</v>
      </c>
      <c r="O10" s="129" t="s">
        <v>3065</v>
      </c>
    </row>
    <row r="11" spans="1:15">
      <c r="A11" s="90" t="s">
        <v>199</v>
      </c>
      <c r="B11" s="129" t="s">
        <v>3065</v>
      </c>
      <c r="C11" s="129" t="s">
        <v>3065</v>
      </c>
      <c r="D11" s="129" t="s">
        <v>3065</v>
      </c>
      <c r="E11" s="129" t="s">
        <v>3065</v>
      </c>
      <c r="F11" s="129" t="s">
        <v>3065</v>
      </c>
      <c r="G11" s="129" t="s">
        <v>3065</v>
      </c>
      <c r="H11" s="129" t="s">
        <v>3065</v>
      </c>
      <c r="I11" s="129" t="s">
        <v>3065</v>
      </c>
      <c r="J11" s="129" t="s">
        <v>3065</v>
      </c>
      <c r="K11" s="129" t="s">
        <v>3065</v>
      </c>
      <c r="L11" s="129" t="s">
        <v>3065</v>
      </c>
      <c r="M11" s="129" t="s">
        <v>3065</v>
      </c>
      <c r="N11" s="129" t="s">
        <v>3065</v>
      </c>
      <c r="O11" s="129" t="s">
        <v>3065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22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5.7109375" style="1" hidden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5">
      <c r="A1" s="36" t="s">
        <v>145</v>
      </c>
      <c r="B1" s="36" t="s" vm="1">
        <v>216</v>
      </c>
    </row>
    <row r="2" spans="1:15">
      <c r="A2" s="36" t="s">
        <v>144</v>
      </c>
      <c r="B2" s="36" t="s">
        <v>2867</v>
      </c>
    </row>
    <row r="3" spans="1:15">
      <c r="A3" s="36" t="s">
        <v>146</v>
      </c>
      <c r="B3" s="36" t="s">
        <v>2868</v>
      </c>
    </row>
    <row r="4" spans="1:15">
      <c r="A4" s="36" t="s">
        <v>147</v>
      </c>
      <c r="B4" s="36" t="s">
        <v>2869</v>
      </c>
    </row>
    <row r="5" spans="1:15" s="3" customFormat="1">
      <c r="A5" s="37" t="s">
        <v>116</v>
      </c>
      <c r="B5" s="38" t="s">
        <v>46</v>
      </c>
      <c r="C5" s="38" t="s">
        <v>68</v>
      </c>
      <c r="D5" s="38" t="s">
        <v>14</v>
      </c>
      <c r="E5" s="38" t="s">
        <v>69</v>
      </c>
      <c r="F5" s="38" t="s">
        <v>104</v>
      </c>
      <c r="G5" s="38" t="s">
        <v>17</v>
      </c>
      <c r="H5" s="38" t="s">
        <v>103</v>
      </c>
      <c r="I5" s="38" t="s">
        <v>16</v>
      </c>
      <c r="J5" s="38" t="s">
        <v>171</v>
      </c>
      <c r="K5" s="38" t="s">
        <v>193</v>
      </c>
      <c r="L5" s="38" t="s">
        <v>172</v>
      </c>
      <c r="M5" s="38" t="s">
        <v>61</v>
      </c>
      <c r="N5" s="38" t="s">
        <v>148</v>
      </c>
      <c r="O5" s="40" t="s">
        <v>150</v>
      </c>
    </row>
    <row r="6" spans="1:15" s="3" customFormat="1">
      <c r="A6" s="124" t="s">
        <v>3065</v>
      </c>
      <c r="B6" s="125" t="s">
        <v>3065</v>
      </c>
      <c r="C6" s="125" t="s">
        <v>3065</v>
      </c>
      <c r="D6" s="125" t="s">
        <v>3065</v>
      </c>
      <c r="E6" s="125" t="s">
        <v>3065</v>
      </c>
      <c r="F6" s="26" t="s">
        <v>21</v>
      </c>
      <c r="G6" s="26" t="s">
        <v>20</v>
      </c>
      <c r="H6" s="125" t="s">
        <v>3065</v>
      </c>
      <c r="I6" s="26" t="s">
        <v>19</v>
      </c>
      <c r="J6" s="26" t="s">
        <v>19</v>
      </c>
      <c r="K6" s="26" t="s">
        <v>200</v>
      </c>
      <c r="L6" s="26" t="s">
        <v>196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26" t="s">
        <v>3065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95" t="s">
        <v>2875</v>
      </c>
      <c r="B8" s="129" t="s">
        <v>3065</v>
      </c>
      <c r="C8" s="129" t="s">
        <v>3065</v>
      </c>
      <c r="D8" s="129" t="s">
        <v>3065</v>
      </c>
      <c r="E8" s="129" t="s">
        <v>3065</v>
      </c>
      <c r="F8" s="129" t="s">
        <v>3065</v>
      </c>
      <c r="G8" s="129" t="s">
        <v>3065</v>
      </c>
      <c r="H8" s="129" t="s">
        <v>3065</v>
      </c>
      <c r="I8" s="129" t="s">
        <v>3065</v>
      </c>
      <c r="J8" s="129" t="s">
        <v>3065</v>
      </c>
      <c r="K8" s="129" t="s">
        <v>3065</v>
      </c>
      <c r="L8" s="96">
        <v>0</v>
      </c>
      <c r="M8" s="129" t="s">
        <v>3065</v>
      </c>
      <c r="N8" s="56">
        <v>0</v>
      </c>
      <c r="O8" s="56">
        <v>0</v>
      </c>
    </row>
    <row r="9" spans="1:15">
      <c r="A9" s="90" t="s">
        <v>208</v>
      </c>
      <c r="B9" s="129" t="s">
        <v>3065</v>
      </c>
      <c r="C9" s="129" t="s">
        <v>3065</v>
      </c>
      <c r="D9" s="129" t="s">
        <v>3065</v>
      </c>
      <c r="E9" s="129" t="s">
        <v>3065</v>
      </c>
      <c r="F9" s="129" t="s">
        <v>3065</v>
      </c>
      <c r="G9" s="129" t="s">
        <v>3065</v>
      </c>
      <c r="H9" s="129" t="s">
        <v>3065</v>
      </c>
      <c r="I9" s="129" t="s">
        <v>3065</v>
      </c>
      <c r="J9" s="129" t="s">
        <v>3065</v>
      </c>
      <c r="K9" s="129" t="s">
        <v>3065</v>
      </c>
      <c r="L9" s="129" t="s">
        <v>3065</v>
      </c>
      <c r="M9" s="129" t="s">
        <v>3065</v>
      </c>
      <c r="N9" s="129" t="s">
        <v>3065</v>
      </c>
      <c r="O9" s="129" t="s">
        <v>3065</v>
      </c>
    </row>
    <row r="10" spans="1:15">
      <c r="A10" s="90" t="s">
        <v>112</v>
      </c>
      <c r="B10" s="129" t="s">
        <v>3065</v>
      </c>
      <c r="C10" s="129" t="s">
        <v>3065</v>
      </c>
      <c r="D10" s="129" t="s">
        <v>3065</v>
      </c>
      <c r="E10" s="129" t="s">
        <v>3065</v>
      </c>
      <c r="F10" s="129" t="s">
        <v>3065</v>
      </c>
      <c r="G10" s="129" t="s">
        <v>3065</v>
      </c>
      <c r="H10" s="129" t="s">
        <v>3065</v>
      </c>
      <c r="I10" s="129" t="s">
        <v>3065</v>
      </c>
      <c r="J10" s="129" t="s">
        <v>3065</v>
      </c>
      <c r="K10" s="129" t="s">
        <v>3065</v>
      </c>
      <c r="L10" s="129" t="s">
        <v>3065</v>
      </c>
      <c r="M10" s="129" t="s">
        <v>3065</v>
      </c>
      <c r="N10" s="129" t="s">
        <v>3065</v>
      </c>
      <c r="O10" s="129" t="s">
        <v>3065</v>
      </c>
    </row>
    <row r="11" spans="1:15">
      <c r="A11" s="90" t="s">
        <v>199</v>
      </c>
      <c r="B11" s="129" t="s">
        <v>3065</v>
      </c>
      <c r="C11" s="129" t="s">
        <v>3065</v>
      </c>
      <c r="D11" s="129" t="s">
        <v>3065</v>
      </c>
      <c r="E11" s="129" t="s">
        <v>3065</v>
      </c>
      <c r="F11" s="129" t="s">
        <v>3065</v>
      </c>
      <c r="G11" s="129" t="s">
        <v>3065</v>
      </c>
      <c r="H11" s="129" t="s">
        <v>3065</v>
      </c>
      <c r="I11" s="129" t="s">
        <v>3065</v>
      </c>
      <c r="J11" s="129" t="s">
        <v>3065</v>
      </c>
      <c r="K11" s="129" t="s">
        <v>3065</v>
      </c>
      <c r="L11" s="129" t="s">
        <v>3065</v>
      </c>
      <c r="M11" s="129" t="s">
        <v>3065</v>
      </c>
      <c r="N11" s="129" t="s">
        <v>3065</v>
      </c>
      <c r="O11" s="129" t="s">
        <v>3065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22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145</v>
      </c>
      <c r="B1" s="36" t="s" vm="1">
        <v>216</v>
      </c>
    </row>
    <row r="2" spans="1:15">
      <c r="A2" s="36" t="s">
        <v>144</v>
      </c>
      <c r="B2" s="36" t="s">
        <v>2867</v>
      </c>
    </row>
    <row r="3" spans="1:15">
      <c r="A3" s="36" t="s">
        <v>146</v>
      </c>
      <c r="B3" s="36" t="s">
        <v>2868</v>
      </c>
    </row>
    <row r="4" spans="1:15">
      <c r="A4" s="36" t="s">
        <v>147</v>
      </c>
      <c r="B4" s="36" t="s">
        <v>2869</v>
      </c>
    </row>
    <row r="5" spans="1:15" s="3" customFormat="1">
      <c r="A5" s="37" t="s">
        <v>116</v>
      </c>
      <c r="B5" s="38" t="s">
        <v>46</v>
      </c>
      <c r="C5" s="38" t="s">
        <v>68</v>
      </c>
      <c r="D5" s="38" t="s">
        <v>14</v>
      </c>
      <c r="E5" s="38" t="s">
        <v>69</v>
      </c>
      <c r="F5" s="38" t="s">
        <v>104</v>
      </c>
      <c r="G5" s="38" t="s">
        <v>17</v>
      </c>
      <c r="H5" s="38" t="s">
        <v>103</v>
      </c>
      <c r="I5" s="38" t="s">
        <v>16</v>
      </c>
      <c r="J5" s="38" t="s">
        <v>171</v>
      </c>
      <c r="K5" s="38" t="s">
        <v>193</v>
      </c>
      <c r="L5" s="38" t="s">
        <v>172</v>
      </c>
      <c r="M5" s="38" t="s">
        <v>61</v>
      </c>
      <c r="N5" s="38" t="s">
        <v>148</v>
      </c>
      <c r="O5" s="40" t="s">
        <v>150</v>
      </c>
    </row>
    <row r="6" spans="1:15" s="3" customFormat="1">
      <c r="A6" s="124" t="s">
        <v>3065</v>
      </c>
      <c r="B6" s="125" t="s">
        <v>3065</v>
      </c>
      <c r="C6" s="125" t="s">
        <v>3065</v>
      </c>
      <c r="D6" s="125" t="s">
        <v>3065</v>
      </c>
      <c r="E6" s="125" t="s">
        <v>3065</v>
      </c>
      <c r="F6" s="26" t="s">
        <v>21</v>
      </c>
      <c r="G6" s="26" t="s">
        <v>20</v>
      </c>
      <c r="H6" s="125" t="s">
        <v>3065</v>
      </c>
      <c r="I6" s="26" t="s">
        <v>19</v>
      </c>
      <c r="J6" s="26" t="s">
        <v>19</v>
      </c>
      <c r="K6" s="26" t="s">
        <v>200</v>
      </c>
      <c r="L6" s="26" t="s">
        <v>196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26" t="s">
        <v>3065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95" t="s">
        <v>2876</v>
      </c>
      <c r="B8" s="129" t="s">
        <v>3065</v>
      </c>
      <c r="C8" s="129" t="s">
        <v>3065</v>
      </c>
      <c r="D8" s="129" t="s">
        <v>3065</v>
      </c>
      <c r="E8" s="129" t="s">
        <v>3065</v>
      </c>
      <c r="F8" s="129" t="s">
        <v>3065</v>
      </c>
      <c r="G8" s="129" t="s">
        <v>3065</v>
      </c>
      <c r="H8" s="129" t="s">
        <v>3065</v>
      </c>
      <c r="I8" s="129" t="s">
        <v>3065</v>
      </c>
      <c r="J8" s="129" t="s">
        <v>3065</v>
      </c>
      <c r="K8" s="129" t="s">
        <v>3065</v>
      </c>
      <c r="L8" s="96">
        <v>0</v>
      </c>
      <c r="M8" s="129" t="s">
        <v>3065</v>
      </c>
      <c r="N8" s="56">
        <v>0</v>
      </c>
      <c r="O8" s="56">
        <v>0</v>
      </c>
    </row>
    <row r="9" spans="1:15">
      <c r="A9" s="90" t="s">
        <v>208</v>
      </c>
      <c r="B9" s="129" t="s">
        <v>3065</v>
      </c>
      <c r="C9" s="129" t="s">
        <v>3065</v>
      </c>
      <c r="D9" s="129" t="s">
        <v>3065</v>
      </c>
      <c r="E9" s="129" t="s">
        <v>3065</v>
      </c>
      <c r="F9" s="129" t="s">
        <v>3065</v>
      </c>
      <c r="G9" s="129" t="s">
        <v>3065</v>
      </c>
      <c r="H9" s="129" t="s">
        <v>3065</v>
      </c>
      <c r="I9" s="129" t="s">
        <v>3065</v>
      </c>
      <c r="J9" s="129" t="s">
        <v>3065</v>
      </c>
      <c r="K9" s="129" t="s">
        <v>3065</v>
      </c>
      <c r="L9" s="129" t="s">
        <v>3065</v>
      </c>
      <c r="M9" s="129" t="s">
        <v>3065</v>
      </c>
      <c r="N9" s="129" t="s">
        <v>3065</v>
      </c>
      <c r="O9" s="129" t="s">
        <v>3065</v>
      </c>
    </row>
    <row r="10" spans="1:15">
      <c r="A10" s="90" t="s">
        <v>112</v>
      </c>
      <c r="B10" s="129" t="s">
        <v>3065</v>
      </c>
      <c r="C10" s="129" t="s">
        <v>3065</v>
      </c>
      <c r="D10" s="129" t="s">
        <v>3065</v>
      </c>
      <c r="E10" s="129" t="s">
        <v>3065</v>
      </c>
      <c r="F10" s="129" t="s">
        <v>3065</v>
      </c>
      <c r="G10" s="129" t="s">
        <v>3065</v>
      </c>
      <c r="H10" s="129" t="s">
        <v>3065</v>
      </c>
      <c r="I10" s="129" t="s">
        <v>3065</v>
      </c>
      <c r="J10" s="129" t="s">
        <v>3065</v>
      </c>
      <c r="K10" s="129" t="s">
        <v>3065</v>
      </c>
      <c r="L10" s="129" t="s">
        <v>3065</v>
      </c>
      <c r="M10" s="129" t="s">
        <v>3065</v>
      </c>
      <c r="N10" s="129" t="s">
        <v>3065</v>
      </c>
      <c r="O10" s="129" t="s">
        <v>3065</v>
      </c>
    </row>
    <row r="11" spans="1:15">
      <c r="A11" s="90" t="s">
        <v>199</v>
      </c>
      <c r="B11" s="129" t="s">
        <v>3065</v>
      </c>
      <c r="C11" s="129" t="s">
        <v>3065</v>
      </c>
      <c r="D11" s="129" t="s">
        <v>3065</v>
      </c>
      <c r="E11" s="129" t="s">
        <v>3065</v>
      </c>
      <c r="F11" s="129" t="s">
        <v>3065</v>
      </c>
      <c r="G11" s="129" t="s">
        <v>3065</v>
      </c>
      <c r="H11" s="129" t="s">
        <v>3065</v>
      </c>
      <c r="I11" s="129" t="s">
        <v>3065</v>
      </c>
      <c r="J11" s="129" t="s">
        <v>3065</v>
      </c>
      <c r="K11" s="129" t="s">
        <v>3065</v>
      </c>
      <c r="L11" s="129" t="s">
        <v>3065</v>
      </c>
      <c r="M11" s="129" t="s">
        <v>3065</v>
      </c>
      <c r="N11" s="129" t="s">
        <v>3065</v>
      </c>
      <c r="O11" s="129" t="s">
        <v>3065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59</vt:i4>
      </vt:variant>
    </vt:vector>
  </HeadingPairs>
  <TitlesOfParts>
    <vt:vector size="8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גיא</dc:creator>
  <dc:description>מונגש</dc:description>
  <cp:lastModifiedBy>אולה קלוקוב</cp:lastModifiedBy>
  <cp:lastPrinted>2017-05-01T10:11:51Z</cp:lastPrinted>
  <dcterms:created xsi:type="dcterms:W3CDTF">2005-07-19T07:39:38Z</dcterms:created>
  <dcterms:modified xsi:type="dcterms:W3CDTF">2024-04-01T10:37:51Z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