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1A32450A-0E60-46ED-804B-2CFDAD2DEC7B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הלוואות!$A$5:$Q$12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סל'!$A$6:$M$198</definedName>
    <definedName name="_xlnm._FilterDatabase" localSheetId="2" hidden="1">'תעודות התחייבות ממשלתיות'!$A$6:$Q$12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עתידיים'!$A$1:$AZ$18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ממשלתי'!$A$1:$AZ$12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עתידיים'!$A$1:$AZ$27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מזומנים!$A$1:$AZ$27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סל'!$A$1:$AZ$29</definedName>
    <definedName name="_xlnm.Print_Area" localSheetId="2">'תעודות התחייבות ממשלתיות'!$A$1:$AZ$12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8" l="1"/>
  <c r="I18" i="58" s="1"/>
  <c r="C11" i="88"/>
  <c r="I14" i="58"/>
  <c r="I10" i="58"/>
  <c r="I20" i="76"/>
  <c r="I19" i="76"/>
  <c r="I18" i="76"/>
  <c r="I17" i="76"/>
  <c r="I16" i="76"/>
  <c r="I15" i="76"/>
  <c r="I14" i="76"/>
  <c r="I13" i="76"/>
  <c r="I12" i="76"/>
  <c r="I11" i="76"/>
  <c r="I10" i="76"/>
  <c r="I9" i="76"/>
  <c r="I11" i="67"/>
  <c r="I10" i="67"/>
  <c r="I9" i="67"/>
  <c r="L21" i="63"/>
  <c r="L20" i="63"/>
  <c r="L19" i="63"/>
  <c r="L18" i="63"/>
  <c r="L17" i="63"/>
  <c r="L16" i="63"/>
  <c r="L15" i="63"/>
  <c r="L13" i="63"/>
  <c r="L12" i="63"/>
  <c r="L11" i="63"/>
  <c r="L10" i="63"/>
  <c r="L9" i="63"/>
  <c r="I9" i="58" l="1"/>
  <c r="I8" i="58" s="1"/>
  <c r="J18" i="58" s="1"/>
  <c r="C10" i="88" l="1"/>
  <c r="C9" i="88" s="1"/>
  <c r="C41" i="88" s="1"/>
  <c r="J14" i="58"/>
  <c r="J19" i="58"/>
  <c r="J12" i="58"/>
  <c r="J16" i="58"/>
  <c r="J10" i="58"/>
  <c r="J8" i="58"/>
  <c r="J20" i="58"/>
  <c r="J11" i="58"/>
  <c r="J15" i="58"/>
  <c r="J9" i="58"/>
  <c r="D10" i="88" l="1"/>
  <c r="K19" i="58"/>
  <c r="K8" i="58"/>
  <c r="K20" i="58"/>
  <c r="D20" i="88"/>
  <c r="J19" i="76"/>
  <c r="J16" i="76"/>
  <c r="J13" i="76"/>
  <c r="J10" i="76"/>
  <c r="J10" i="67"/>
  <c r="M20" i="63"/>
  <c r="M17" i="63"/>
  <c r="M13" i="63"/>
  <c r="M10" i="63"/>
  <c r="K16" i="58"/>
  <c r="D16" i="88"/>
  <c r="K15" i="58"/>
  <c r="D41" i="88"/>
  <c r="J18" i="76"/>
  <c r="J15" i="76"/>
  <c r="J12" i="76"/>
  <c r="J9" i="76"/>
  <c r="J9" i="67"/>
  <c r="M19" i="63"/>
  <c r="M16" i="63"/>
  <c r="M12" i="63"/>
  <c r="M9" i="63"/>
  <c r="K14" i="58"/>
  <c r="D37" i="88"/>
  <c r="K12" i="58"/>
  <c r="D30" i="88"/>
  <c r="J20" i="76"/>
  <c r="J17" i="76"/>
  <c r="J14" i="76"/>
  <c r="J11" i="76"/>
  <c r="J11" i="67"/>
  <c r="M21" i="63"/>
  <c r="M18" i="63"/>
  <c r="M15" i="63"/>
  <c r="M11" i="63"/>
  <c r="K18" i="58"/>
  <c r="K11" i="58"/>
  <c r="D22" i="88"/>
  <c r="K9" i="58"/>
  <c r="K10" i="58"/>
  <c r="D11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31231]}"/>
    <s v="{[Medida].[Medida].&amp;[2]}"/>
    <s v="{[Keren].[Keren].[All]}"/>
    <s v="{[Cheshbon KM].[Hie Peilut].[Peilut 7].&amp;[Kod_Peilut_L7_104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3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fi="14">
        <n x="1" s="1"/>
        <n x="2" s="1"/>
        <n x="3" s="1"/>
        <n x="4" s="1"/>
        <n x="5" s="1"/>
        <n x="9"/>
        <n x="8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6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</valueMetadata>
</metadata>
</file>

<file path=xl/sharedStrings.xml><?xml version="1.0" encoding="utf-8"?>
<sst xmlns="http://schemas.openxmlformats.org/spreadsheetml/2006/main" count="3605" uniqueCount="243">
  <si>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</si>
  <si>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</si>
  <si>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</si>
  <si>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</si>
  <si>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</si>
  <si>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</si>
  <si>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</si>
  <si>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</si>
  <si>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</si>
  <si>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</si>
  <si>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</si>
  <si>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</si>
  <si>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</si>
  <si>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</si>
  <si>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</si>
  <si>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</si>
  <si>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</si>
  <si>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</si>
  <si>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</si>
  <si>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</si>
  <si>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</si>
  <si>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</si>
  <si>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</si>
  <si>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</si>
  <si>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</si>
  <si>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</si>
  <si>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</si>
  <si>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</si>
  <si>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</si>
  <si>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</si>
  <si>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</si>
  <si>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</si>
  <si>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</si>
  <si>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</si>
  <si>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</si>
  <si>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</si>
  <si>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</si>
  <si>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</si>
  <si>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</si>
  <si>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</si>
  <si>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</si>
  <si>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</si>
  <si>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</si>
  <si>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</si>
  <si>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</si>
  <si>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</si>
  <si>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</si>
  <si>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</si>
  <si>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</si>
  <si>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</si>
  <si>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</si>
  <si>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</si>
  <si>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</si>
  <si>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</si>
  <si>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</si>
  <si>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</si>
  <si>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</si>
  <si>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</si>
  <si>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</si>
  <si>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</si>
  <si>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</si>
  <si>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</si>
  <si>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</si>
  <si>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</si>
  <si>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</si>
  <si>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</si>
  <si>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</si>
  <si>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</si>
  <si>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</si>
  <si>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</si>
  <si>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</si>
  <si>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</si>
  <si>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</si>
  <si>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</si>
  <si>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</si>
  <si>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</si>
  <si>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</si>
  <si>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</si>
  <si>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</si>
  <si>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</si>
  <si>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</si>
  <si>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</si>
  <si>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</si>
  <si>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</si>
  <si>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</si>
  <si>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</si>
  <si>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</si>
  <si>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</si>
  <si>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</si>
  <si>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</si>
  <si>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</si>
  <si>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</si>
  <si>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</si>
  <si>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</si>
  <si>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</si>
  <si>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</si>
  <si>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</si>
  <si>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</si>
  <si>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</si>
  <si>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</si>
  <si>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</si>
  <si>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</si>
  <si>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</si>
  <si>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</si>
  <si>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</si>
  <si>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</si>
  <si>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</si>
  <si>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</si>
  <si>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</si>
  <si>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</si>
  <si>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</si>
  <si>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</si>
  <si>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</si>
  <si>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</si>
  <si>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</si>
  <si>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</si>
  <si>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</si>
  <si>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</si>
  <si>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</si>
  <si>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</si>
  <si>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</si>
  <si>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</si>
  <si>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</si>
  <si>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</si>
  <si>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</si>
  <si>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</si>
  <si>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</si>
  <si>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</si>
  <si>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</si>
  <si>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</si>
  <si>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</si>
  <si>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</si>
  <si>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</si>
  <si>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</si>
  <si>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</si>
  <si>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</si>
  <si>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</si>
  <si>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</si>
  <si>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</si>
  <si>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</si>
  <si>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</si>
  <si>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</si>
  <si>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</si>
  <si>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</si>
  <si>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</si>
  <si>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</si>
  <si>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</si>
  <si>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</si>
  <si>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</si>
  <si>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</si>
  <si>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</si>
  <si>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</si>
  <si>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</si>
  <si>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</si>
  <si>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</si>
  <si>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</si>
  <si>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</si>
  <si>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</si>
  <si>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</si>
  <si>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</si>
  <si>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</si>
  <si>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</si>
  <si>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</si>
  <si>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 xml:space="preserve">מגדל מקפת משלימה (מספר אוצר 659) - מסלול מחקה מדד S&amp;P500 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</si>
  <si>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</si>
  <si>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</si>
  <si>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</si>
  <si>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</si>
  <si>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</si>
  <si>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</si>
  <si>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</si>
  <si>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</si>
  <si>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</si>
  <si>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</si>
  <si>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</si>
  <si>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</si>
  <si>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</si>
  <si>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</si>
  <si>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</si>
  <si>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S@P 500 SWAP 1D</t>
  </si>
  <si>
    <t>LU2009147757</t>
  </si>
  <si>
    <t>S&amp;P500 EMINI FUTURE MAR24</t>
  </si>
  <si>
    <t>ESH4</t>
  </si>
  <si>
    <t>ל.ר.</t>
  </si>
  <si>
    <t>₪ / מט"ח</t>
  </si>
  <si>
    <t>+USD/-ILS 3.6 28-05-24 (10) -190</t>
  </si>
  <si>
    <t>10000543</t>
  </si>
  <si>
    <t>+USD/-ILS 3.6038 28-05-24 (10) -202</t>
  </si>
  <si>
    <t>10000541</t>
  </si>
  <si>
    <t>+USD/-ILS 3.6048 28-05-24 (10) -202</t>
  </si>
  <si>
    <t>10000542</t>
  </si>
  <si>
    <t>+USD/-ILS 3.6536 28-05-24 (10) -344</t>
  </si>
  <si>
    <t>10000523</t>
  </si>
  <si>
    <t>+USD/-ILS 3.672 28-05-24 (10) -310</t>
  </si>
  <si>
    <t>10000529</t>
  </si>
  <si>
    <t>+USD/-ILS 3.6817 28-05-24 (10) -298</t>
  </si>
  <si>
    <t>10000530</t>
  </si>
  <si>
    <t>+USD/-ILS 3.6835 28-05-24 (10) -265</t>
  </si>
  <si>
    <t>10000534</t>
  </si>
  <si>
    <t>+USD/-ILS 3.6875 28-05-24 (10) -295</t>
  </si>
  <si>
    <t>10000531</t>
  </si>
  <si>
    <t>+USD/-ILS 3.694 28-05-24 (10) -320</t>
  </si>
  <si>
    <t>10000525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</si>
  <si>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</si>
  <si>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</si>
  <si>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</si>
  <si>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</si>
  <si>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</si>
  <si>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</si>
  <si>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</si>
  <si>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</si>
  <si>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מעלות S&amp;P</t>
  </si>
  <si>
    <t>בנק לאומי לישראל בע"מ</t>
  </si>
  <si>
    <t>34810000</t>
  </si>
  <si>
    <t>34510000</t>
  </si>
  <si>
    <t>ilAAA</t>
  </si>
  <si>
    <t>34010000</t>
  </si>
  <si>
    <t>JP MORGAN</t>
  </si>
  <si>
    <t>30385000</t>
  </si>
  <si>
    <t>A-</t>
  </si>
  <si>
    <t>S&amp;P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</si>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</sst>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0" xfId="13" applyFont="1" applyFill="1" applyBorder="1" applyAlignment="1">
      <alignment horizontal="right"/>
    </xf>
    <xf numFmtId="10" fontId="5" fillId="0" borderId="20" xfId="14" applyNumberFormat="1" applyFont="1" applyFill="1" applyBorder="1" applyAlignment="1">
      <alignment horizontal="center"/>
    </xf>
    <xf numFmtId="2" fontId="5" fillId="0" borderId="20" xfId="7" applyNumberFormat="1" applyFont="1" applyBorder="1" applyAlignment="1">
      <alignment horizontal="right"/>
    </xf>
    <xf numFmtId="166" fontId="5" fillId="0" borderId="20" xfId="7" applyNumberFormat="1" applyFont="1" applyBorder="1" applyAlignment="1">
      <alignment horizontal="center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8" fillId="0" borderId="0" xfId="0" applyFont="1" applyAlignment="1">
      <alignment horizontal="right" indent="2"/>
    </xf>
    <xf numFmtId="4" fontId="28" fillId="0" borderId="0" xfId="0" applyNumberFormat="1" applyFont="1" applyAlignment="1">
      <alignment horizontal="right"/>
    </xf>
    <xf numFmtId="10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5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26" fillId="0" borderId="0" xfId="0" applyFont="1" applyAlignment="1">
      <alignment horizontal="right"/>
    </xf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 applyFill="1"/>
    <xf numFmtId="0" fontId="27" fillId="0" borderId="0" xfId="0" applyFont="1" applyAlignment="1">
      <alignment horizontal="right" readingOrder="2"/>
    </xf>
    <xf numFmtId="2" fontId="2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7" fontId="4" fillId="0" borderId="0" xfId="7" applyNumberFormat="1" applyFont="1" applyAlignment="1">
      <alignment horizontal="center"/>
    </xf>
    <xf numFmtId="167" fontId="7" fillId="2" borderId="11" xfId="7" applyNumberFormat="1" applyFont="1" applyFill="1" applyBorder="1" applyAlignment="1">
      <alignment horizontal="center" vertical="center" wrapText="1"/>
    </xf>
    <xf numFmtId="167" fontId="7" fillId="2" borderId="4" xfId="7" applyNumberFormat="1" applyFont="1" applyFill="1" applyBorder="1" applyAlignment="1">
      <alignment horizontal="center" vertical="center" wrapText="1"/>
    </xf>
    <xf numFmtId="167" fontId="6" fillId="0" borderId="0" xfId="7" applyNumberFormat="1" applyFont="1" applyAlignment="1">
      <alignment horizontal="center" vertical="center" wrapText="1"/>
    </xf>
    <xf numFmtId="167" fontId="14" fillId="2" borderId="1" xfId="7" applyNumberFormat="1" applyFont="1" applyFill="1" applyBorder="1" applyAlignment="1">
      <alignment horizontal="center" vertical="center" wrapText="1" readingOrder="2"/>
    </xf>
    <xf numFmtId="167" fontId="8" fillId="0" borderId="0" xfId="7" applyNumberFormat="1" applyFont="1" applyAlignment="1">
      <alignment horizontal="center" wrapText="1"/>
    </xf>
    <xf numFmtId="167" fontId="14" fillId="2" borderId="5" xfId="7" applyNumberFormat="1" applyFont="1" applyFill="1" applyBorder="1" applyAlignment="1">
      <alignment horizontal="center" vertical="center" wrapText="1" readingOrder="2"/>
    </xf>
    <xf numFmtId="167" fontId="2" fillId="0" borderId="0" xfId="11" applyNumberFormat="1" applyFill="1" applyBorder="1" applyAlignment="1" applyProtection="1">
      <alignment horizontal="center" readingOrder="2"/>
    </xf>
    <xf numFmtId="167" fontId="5" fillId="0" borderId="20" xfId="13" applyNumberFormat="1" applyFont="1" applyFill="1" applyBorder="1" applyAlignment="1">
      <alignment horizontal="right"/>
    </xf>
    <xf numFmtId="167" fontId="5" fillId="0" borderId="20" xfId="14" applyNumberFormat="1" applyFont="1" applyFill="1" applyBorder="1" applyAlignment="1">
      <alignment horizontal="center"/>
    </xf>
    <xf numFmtId="167" fontId="4" fillId="0" borderId="0" xfId="7" applyNumberFormat="1" applyFont="1" applyAlignment="1">
      <alignment horizontal="right"/>
    </xf>
    <xf numFmtId="167" fontId="15" fillId="0" borderId="0" xfId="7" applyNumberFormat="1" applyFont="1" applyAlignment="1">
      <alignment horizontal="justify" readingOrder="2"/>
    </xf>
    <xf numFmtId="167" fontId="9" fillId="2" borderId="1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wrapText="1"/>
    </xf>
    <xf numFmtId="167" fontId="25" fillId="0" borderId="0" xfId="0" applyNumberFormat="1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5" fillId="0" borderId="0" xfId="0" applyNumberFormat="1" applyFont="1" applyAlignment="1">
      <alignment horizontal="right" indent="2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center"/>
    </xf>
    <xf numFmtId="167" fontId="25" fillId="0" borderId="0" xfId="0" applyNumberFormat="1" applyFont="1" applyAlignment="1">
      <alignment horizontal="right" indent="3"/>
    </xf>
    <xf numFmtId="3" fontId="5" fillId="3" borderId="9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readingOrder="2"/>
    </xf>
    <xf numFmtId="49" fontId="14" fillId="2" borderId="21" xfId="7" applyNumberFormat="1" applyFont="1" applyFill="1" applyBorder="1" applyAlignment="1">
      <alignment horizontal="center" vertical="center" wrapText="1" readingOrder="2"/>
    </xf>
    <xf numFmtId="0" fontId="5" fillId="2" borderId="22" xfId="0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7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7" fontId="9" fillId="2" borderId="18" xfId="0" applyNumberFormat="1" applyFont="1" applyFill="1" applyBorder="1" applyAlignment="1">
      <alignment horizontal="center" vertical="center" wrapText="1"/>
    </xf>
    <xf numFmtId="167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6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AF487F-7780-43DB-AAAD-5AD27EE57842}" name="RowTitleRegion1.b1.c4.1" displayName="RowTitleRegion1.b1.c4.1" ref="B1:C4" totalsRowShown="0" headerRowDxfId="604" dataDxfId="603" tableBorderDxfId="602" headerRowCellStyle="Normal_2007-16618" dataCellStyle="Normal_2007-16618">
  <autoFilter ref="B1:C4" xr:uid="{8DAF487F-7780-43DB-AAAD-5AD27EE57842}">
    <filterColumn colId="0" hiddenButton="1"/>
    <filterColumn colId="1" hiddenButton="1"/>
  </autoFilter>
  <tableColumns count="2">
    <tableColumn id="1" xr3:uid="{B3D98CDA-94E0-43CF-8115-FDCF2B54F4E3}" name="תאריך הדיווח" dataDxfId="601" dataCellStyle="Normal_2007-16618"/>
    <tableColumn id="2" xr3:uid="{383BECBC-69CB-4370-AFE3-01B0E0424836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EEF45B-A75D-4E8C-BE0E-1EC0B6EA558E}" name="TitleRegion1.a5.d63.2" displayName="TitleRegion1.a5.d63.2" ref="A5:D63" totalsRowShown="0">
  <autoFilter ref="A5:D63" xr:uid="{33EEF45B-A75D-4E8C-BE0E-1EC0B6EA558E}">
    <filterColumn colId="0" hiddenButton="1"/>
    <filterColumn colId="1" hiddenButton="1"/>
    <filterColumn colId="2" hiddenButton="1"/>
    <filterColumn colId="3" hiddenButton="1"/>
  </autoFilter>
  <tableColumns count="4">
    <tableColumn id="1" xr3:uid="{419EF4AD-370D-4A28-83A2-BA687FD193D0}" name="ריק במקור" dataDxfId="599" dataCellStyle="Normal_2007-16618"/>
    <tableColumn id="2" xr3:uid="{C6084DA2-26F9-43A8-9257-630E7D10F0FB}" name="סכום נכסי ההשקעה:" dataDxfId="598" dataCellStyle="Normal_2007-16618"/>
    <tableColumn id="3" xr3:uid="{6BAA4C87-CA70-49CB-8ABD-D3824BB7A351}" name="ריק במקור2" dataDxfId="597" dataCellStyle="Normal_2007-16618"/>
    <tableColumn id="4" xr3:uid="{E8EFC203-1419-4194-A0C1-AC58265B70AE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55CB3D-96A0-4BE0-9F9B-9ACAC2CD1594}" name="RowTitleRegion1.a1.b4.1" displayName="RowTitleRegion1.a1.b4.1" ref="A1:B4" totalsRowShown="0" headerRowDxfId="595" dataDxfId="594" tableBorderDxfId="593" headerRowCellStyle="Normal_2007-16618" dataCellStyle="Normal_2007-16618">
  <autoFilter ref="A1:B4" xr:uid="{EC55CB3D-96A0-4BE0-9F9B-9ACAC2CD1594}">
    <filterColumn colId="0" hiddenButton="1"/>
    <filterColumn colId="1" hiddenButton="1"/>
  </autoFilter>
  <tableColumns count="2">
    <tableColumn id="1" xr3:uid="{541ACA68-1B2A-4EEF-9996-8D540DADF6C0}" name="תאריך הדיווח" dataDxfId="592" dataCellStyle="Normal_2007-16618"/>
    <tableColumn id="2" xr3:uid="{CC382B34-6801-41B5-8571-253EB8D94A7D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1856-8C42-412A-8CCE-3ECE75F9F68E}" name="TitleRegion1.a5.k27.1" displayName="TitleRegion1.a5.k27.1" ref="A5:K27" totalsRowShown="0" headerRowDxfId="590" dataDxfId="588" headerRowBorderDxfId="589">
  <autoFilter ref="A5:K27" xr:uid="{E8181856-8C42-412A-8CCE-3ECE75F9F6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B029FBC-7618-46B7-919A-FDAFAE081432}" name="שם המנפיק/שם נייר ערך "/>
    <tableColumn id="2" xr3:uid="{9A11EAF6-358F-4B1E-BB32-DE77C96754CE}" name="מספר ני&quot;ע" dataDxfId="587"/>
    <tableColumn id="3" xr3:uid="{661F4CB8-08BF-4790-86FA-CF84E0F41779}" name="מספר מנפיק" dataDxfId="586"/>
    <tableColumn id="4" xr3:uid="{50EA1569-3F58-45F0-8FEB-8D7F3A1A585B}" name="דירוג" dataDxfId="585"/>
    <tableColumn id="5" xr3:uid="{28FFABFF-63EE-4B13-B451-D938CFB168C2}" name="שם מדרג" dataDxfId="584"/>
    <tableColumn id="6" xr3:uid="{B9C1842E-096B-45CA-A9A0-605F70ED07E5}" name="סוג מטבע" dataDxfId="583"/>
    <tableColumn id="7" xr3:uid="{94F74A95-BE14-4B14-8C26-A37993E524B0}" name="שיעור ריבית" dataDxfId="582"/>
    <tableColumn id="8" xr3:uid="{C49808FB-C8C8-4B76-8F78-0B5D709AE216}" name="תשואה לפידיון" dataDxfId="581"/>
    <tableColumn id="9" xr3:uid="{AD665E0A-50E7-4446-9378-954220153082}" name="שווי שוק" dataDxfId="580"/>
    <tableColumn id="10" xr3:uid="{1E277531-EC73-4692-9BD1-962C919FF039}" name="שעור מנכסי אפיק ההשקעה" dataDxfId="579"/>
    <tableColumn id="11" xr3:uid="{C4288789-8C13-41FF-B59D-116431836A20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5BD35E-DB62-4B56-BBB1-3D401941C241}" name="RowTitleRegion1.a1.b4.1" displayName="RowTitleRegion1.a1.b4.1_" ref="A1:B4" totalsRowShown="0" headerRowDxfId="577" dataDxfId="576" tableBorderDxfId="575" headerRowCellStyle="Normal_2007-16618" dataCellStyle="Normal_2007-16618">
  <autoFilter ref="A1:B4" xr:uid="{8F5BD35E-DB62-4B56-BBB1-3D401941C241}">
    <filterColumn colId="0" hiddenButton="1"/>
    <filterColumn colId="1" hiddenButton="1"/>
  </autoFilter>
  <tableColumns count="2">
    <tableColumn id="1" xr3:uid="{2DFDC713-4BEF-4BEE-9319-758F6BFFEEDE}" name="תאריך הדיווח" dataDxfId="574" dataCellStyle="Normal_2007-16618"/>
    <tableColumn id="2" xr3:uid="{8A941A0B-B2CC-45B5-B9F4-B803C2D83B15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2AB808-DAFF-472D-9C69-1B0C3016A7D4}" name="TitleRegion1.a6.q12.1" displayName="TitleRegion1.a6.q12.1" ref="A6:Q12" totalsRowShown="0" headerRowDxfId="572" dataDxfId="570" headerRowBorderDxfId="571" tableBorderDxfId="569">
  <autoFilter ref="A6:Q12" xr:uid="{332AB808-DAFF-472D-9C69-1B0C3016A7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2730F5A-5B05-4EC8-9414-FCC1AA7F62EE}" name="שם המנפיק/שם נייר ערך " dataDxfId="568"/>
    <tableColumn id="2" xr3:uid="{A68B4F0F-C78A-4C97-AEDB-B3D69273CCBA}" name="מספר ני&quot;ע"/>
    <tableColumn id="3" xr3:uid="{D24A5C6F-3C55-417F-8BFB-8A8EBDA31AB3}" name="זירת מסחר"/>
    <tableColumn id="4" xr3:uid="{41764A1A-5DD1-4A3D-AD7D-D9ACE0EA5498}" name="דירוג" dataDxfId="567"/>
    <tableColumn id="5" xr3:uid="{D5840AEF-7DB6-4C88-9A12-548AB8ED3CD7}" name="שם מדרג" dataDxfId="566"/>
    <tableColumn id="6" xr3:uid="{3C0C24F0-CC0F-47E3-A9FD-390F4B5C4114}" name="תאריך רכישה" dataDxfId="565"/>
    <tableColumn id="7" xr3:uid="{43C0BD48-54B1-4B3F-A100-CB257CEEAD73}" name="מח&quot;מ" dataDxfId="564"/>
    <tableColumn id="8" xr3:uid="{0BB82CAA-F5CE-42F1-81F4-F6212E61AB22}" name="סוג מטבע" dataDxfId="563"/>
    <tableColumn id="9" xr3:uid="{EEE47D3A-408A-4010-B952-CDC20C7853CC}" name="שיעור ריבית" dataDxfId="562"/>
    <tableColumn id="10" xr3:uid="{598EB65F-7DC9-41CB-9054-7FE6BFF116C1}" name="תשואה לפידיון" dataDxfId="561"/>
    <tableColumn id="11" xr3:uid="{E3EE394C-603D-4C8F-A356-994378C63876}" name="ערך נקוב****" dataDxfId="560"/>
    <tableColumn id="12" xr3:uid="{3CFAD5C7-2830-41AB-A31B-90E192162FDE}" name="שער***" dataDxfId="559"/>
    <tableColumn id="13" xr3:uid="{3DB9CB4F-A8A5-4B62-A6C6-739F59E7A1F1}" name="פדיון/ ריבית/ דיבידנד לקבל*****  " dataDxfId="558"/>
    <tableColumn id="14" xr3:uid="{21989E06-5B9E-4756-8A26-87CA2CB4F574}" name="שווי שוק" dataDxfId="557"/>
    <tableColumn id="15" xr3:uid="{193B68CE-547D-49F7-A127-9ABA6F406A48}" name="שעור מערך נקוב**** מונפק" dataDxfId="556"/>
    <tableColumn id="16" xr3:uid="{83607F48-D4B0-45AE-8F09-B14C27D6FCCA}" name="שעור מנכסי אפיק ההשקעה" dataDxfId="555"/>
    <tableColumn id="17" xr3:uid="{86A7BFC3-E6B3-4101-8DA7-6ECBC4F3D12A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06804C-AD11-4BDD-9C29-001844EAB8E4}" name="RowTitleRegion1.a1.b4.1" displayName="_RowTitleRegion1.a1.b4.1" ref="A1:B4" totalsRowShown="0" headerRowDxfId="553" dataDxfId="552" tableBorderDxfId="551" headerRowCellStyle="Normal_2007-16618" dataCellStyle="Normal_2007-16618">
  <autoFilter ref="A1:B4" xr:uid="{DC06804C-AD11-4BDD-9C29-001844EAB8E4}">
    <filterColumn colId="0" hiddenButton="1"/>
    <filterColumn colId="1" hiddenButton="1"/>
  </autoFilter>
  <tableColumns count="2">
    <tableColumn id="1" xr3:uid="{F3B34174-446E-4518-AB3A-E27428D1CD3A}" name="תאריך הדיווח" dataDxfId="550" dataCellStyle="Normal_2007-16618"/>
    <tableColumn id="2" xr3:uid="{461D27FB-6E3C-4DA5-8A73-14E58EAFF472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7760693-108E-48E5-ABA0-003B7AFEBDF6}" name="TitleRegion1.a6.s13.1" displayName="TitleRegion1.a6.s13.1" ref="A6:S13" totalsRowShown="0" headerRowDxfId="548" dataDxfId="546" headerRowBorderDxfId="547" tableBorderDxfId="545">
  <autoFilter ref="A6:S13" xr:uid="{77760693-108E-48E5-ABA0-003B7AFEB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5B440272-E050-468F-870D-CB3B630D8CCF}" name="שם המנפיק/שם נייר ערך " dataDxfId="544"/>
    <tableColumn id="2" xr3:uid="{644E474B-87F3-4CEB-9324-2868CAEFC333}" name="מספר ני&quot;ע" dataDxfId="543"/>
    <tableColumn id="3" xr3:uid="{94B0FE4D-F18A-4300-BB76-C8E3510ADFB9}" name="זירת מסחר" dataDxfId="542"/>
    <tableColumn id="4" xr3:uid="{A3C50BC6-4F53-42CB-BCA4-ED47D2624F2A}" name="ספק מידע" dataDxfId="541"/>
    <tableColumn id="5" xr3:uid="{503142DF-20B0-485B-BB01-44E26D4F5A0D}" name="מספר מנפיק" dataDxfId="540"/>
    <tableColumn id="6" xr3:uid="{B8184CAB-D844-446C-8CCF-4BA4490F1F85}" name="ענף מסחר" dataDxfId="539"/>
    <tableColumn id="7" xr3:uid="{E21C38C9-E19F-4C6D-B64A-00BC5477145E}" name="דירוג" dataDxfId="538"/>
    <tableColumn id="8" xr3:uid="{46443EB1-C723-4798-A483-7BB46FB2D27E}" name="שם מדרג" dataDxfId="537"/>
    <tableColumn id="9" xr3:uid="{F32E0D48-27D8-4C20-88EB-85F1408CD5F2}" name="תאריך רכישה" dataDxfId="536"/>
    <tableColumn id="10" xr3:uid="{C99F507F-5883-437F-89F4-4E593C9AF6EA}" name="מח&quot;מ" dataDxfId="535"/>
    <tableColumn id="11" xr3:uid="{3D2F4099-7C40-42AB-8855-CA90B6A1EE02}" name="סוג מטבע" dataDxfId="534"/>
    <tableColumn id="12" xr3:uid="{0CD079AC-75DA-49A5-A106-59A0B7FEB91B}" name="שיעור ריבית" dataDxfId="533"/>
    <tableColumn id="13" xr3:uid="{07C76D4F-06F2-43A6-92A7-37B82850C379}" name="תשואה לפידיון" dataDxfId="532"/>
    <tableColumn id="14" xr3:uid="{9D463B44-7EBA-498A-8987-67C19D81887C}" name="ערך נקוב****" dataDxfId="531"/>
    <tableColumn id="15" xr3:uid="{039B1051-87E7-4D1B-805F-8834985FB953}" name="שער***" dataDxfId="530"/>
    <tableColumn id="16" xr3:uid="{48447D59-5A28-49CE-A9AE-A23540D097B4}" name="שווי שוק" dataDxfId="529"/>
    <tableColumn id="17" xr3:uid="{D6B9EE7F-A912-48BD-9ACF-F346A2EDEC5A}" name="שעור מערך נקוב מונפק" dataDxfId="528"/>
    <tableColumn id="18" xr3:uid="{CBEE6716-8CCB-4FD7-B019-2F0294CA4C36}" name="שעור מנכסי אפיק ההשקעה" dataDxfId="527"/>
    <tableColumn id="19" xr3:uid="{A33E1B7E-9823-49AD-9EDB-BB3E43FE624F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1DFC37-4332-40B2-88A7-F151F95AD755}" name="RowTitleRegion1.a1.b4.1" displayName="_RowTitleRegion1.a1.b4.1_1" ref="A1:B4" totalsRowShown="0" headerRowDxfId="525" dataDxfId="524" tableBorderDxfId="523" headerRowCellStyle="Normal_2007-16618" dataCellStyle="Normal_2007-16618">
  <autoFilter ref="A1:B4" xr:uid="{A51DFC37-4332-40B2-88A7-F151F95AD755}">
    <filterColumn colId="0" hiddenButton="1"/>
    <filterColumn colId="1" hiddenButton="1"/>
  </autoFilter>
  <tableColumns count="2">
    <tableColumn id="1" xr3:uid="{2CCF66C9-10A8-4DDA-B205-7CAACA59383B}" name="תאריך הדיווח" dataDxfId="522" dataCellStyle="Normal_2007-16618"/>
    <tableColumn id="2" xr3:uid="{3F77B699-029F-4691-9FD0-62779A2C3724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16BFBF-7CBA-44B6-9CA5-7EFB15C1F731}" name="TitleRegion1.a6.t14.1" displayName="TitleRegion1.a6.t14.1" ref="A6:T14" totalsRowShown="0" headerRowDxfId="520" dataDxfId="518" headerRowBorderDxfId="519" tableBorderDxfId="517">
  <autoFilter ref="A6:T14" xr:uid="{3E16BFBF-7CBA-44B6-9CA5-7EFB15C1F7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E78B30-403A-490A-977D-CD5B0A74AFAC}" name="שם המנפיק/שם נייר ערך " dataDxfId="516"/>
    <tableColumn id="2" xr3:uid="{E08FEA7C-3682-41DD-A74A-ED387A5B1392}" name="מספר ני&quot;ע" dataDxfId="515"/>
    <tableColumn id="3" xr3:uid="{65F35E45-B278-472A-ACD7-3F785CB3118F}" name="זירת מסחר" dataDxfId="514"/>
    <tableColumn id="4" xr3:uid="{1BA604EF-3BF9-40E0-8703-CE3AE91380E2}" name="ספק מידע" dataDxfId="513"/>
    <tableColumn id="5" xr3:uid="{B3F58D09-6C45-44EF-8DD7-F50C6580D5CD}" name="מספר מנפיק" dataDxfId="512"/>
    <tableColumn id="6" xr3:uid="{1275AE2A-2021-4095-B1A0-7A83AA04EB4A}" name="ענף מסחר" dataDxfId="511"/>
    <tableColumn id="7" xr3:uid="{F62ABEA4-7628-4C38-AF59-A7AEBB1B5A7C}" name="דירוג" dataDxfId="510"/>
    <tableColumn id="8" xr3:uid="{9DE85909-CD8F-4383-991F-C826170E2E28}" name="שם מדרג" dataDxfId="509"/>
    <tableColumn id="9" xr3:uid="{F65219FC-02B0-481A-888B-5FE9CD159944}" name="תאריך רכישה" dataDxfId="508"/>
    <tableColumn id="10" xr3:uid="{7948BCB6-935F-4DC2-BC10-EA97945F2679}" name="מח&quot;מ" dataDxfId="507"/>
    <tableColumn id="11" xr3:uid="{68165C1D-9B3A-448C-A8D1-5128261A1743}" name="סוג מטבע" dataDxfId="506"/>
    <tableColumn id="12" xr3:uid="{746E17EF-E8A7-4276-863E-6BF0EB38C221}" name="שיעור ריבית" dataDxfId="505"/>
    <tableColumn id="13" xr3:uid="{02511F15-3C11-4023-9BEA-226A4FD7A74A}" name="תשואה לפידיון" dataDxfId="504"/>
    <tableColumn id="14" xr3:uid="{197A622A-F61E-408E-BE56-E16EA53FAB09}" name="ערך נקוב****" dataDxfId="503"/>
    <tableColumn id="15" xr3:uid="{15E04DC5-F95C-4D7E-9A8E-10927B3D7D46}" name="שער***" dataDxfId="502"/>
    <tableColumn id="16" xr3:uid="{78A1BA54-0CE7-4AEF-8138-8BA2DCCA9A97}" name="פדיון/ ריבית/ דיבידנד לקבל*****  " dataDxfId="501"/>
    <tableColumn id="17" xr3:uid="{8E700AFD-5EF7-402D-97E7-4E7DDDD99447}" name="שווי שוק" dataDxfId="500"/>
    <tableColumn id="18" xr3:uid="{B4957833-ED0F-4308-ADE5-7A313EFE8309}" name="שעור מערך נקוב מונפק" dataDxfId="499"/>
    <tableColumn id="19" xr3:uid="{E6D2AE2A-7FDA-44AE-B8A7-AB3BA27CB5A8}" name="שעור מנכסי אפיק ההשקעה" dataDxfId="498"/>
    <tableColumn id="20" xr3:uid="{D2271238-1486-443B-9B13-271379F796B0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D782391-F662-454D-B3C9-1798CDE21C1D}" name="RowTitleRegion1.a1.b4.1" displayName="_RowTitleRegion1.a1.b4.1_2" ref="A1:B4" totalsRowShown="0" headerRowDxfId="496" dataDxfId="495" tableBorderDxfId="494" headerRowCellStyle="Normal_2007-16618" dataCellStyle="Normal_2007-16618">
  <autoFilter ref="A1:B4" xr:uid="{AD782391-F662-454D-B3C9-1798CDE21C1D}">
    <filterColumn colId="0" hiddenButton="1"/>
    <filterColumn colId="1" hiddenButton="1"/>
  </autoFilter>
  <tableColumns count="2">
    <tableColumn id="1" xr3:uid="{5F89AABA-2C9E-475B-B628-67B9737D29DC}" name="תאריך הדיווח" dataDxfId="493" dataCellStyle="Normal_2007-16618"/>
    <tableColumn id="2" xr3:uid="{2624D710-A329-4DFE-9C73-023CA7FBAEAE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E248363-1AB3-4FA0-A58F-06D7ABC0AB05}" name="TitleRegion1.a6.n14.1" displayName="TitleRegion1.a6.n14.1" ref="A6:N14" totalsRowShown="0" headerRowDxfId="491" dataDxfId="489" headerRowBorderDxfId="490" tableBorderDxfId="488">
  <autoFilter ref="A6:N14" xr:uid="{3E248363-1AB3-4FA0-A58F-06D7ABC0AB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0FA0C29-07BD-4315-904D-9B805AA083A7}" name="שם המנפיק/שם נייר ערך " dataDxfId="487"/>
    <tableColumn id="2" xr3:uid="{CE7D5C94-29E3-4DD8-9BD2-6B35C2DEED59}" name="מספר ני&quot;ע" dataDxfId="486"/>
    <tableColumn id="3" xr3:uid="{FC8BE390-E19D-47DF-BAB6-62321950AA66}" name="זירת מסחר" dataDxfId="485"/>
    <tableColumn id="4" xr3:uid="{3E002D0A-F31A-4F55-87BC-E0548D92A468}" name="ספק מידע" dataDxfId="484"/>
    <tableColumn id="5" xr3:uid="{58DB26D4-7989-480F-B360-B32CC5C15614}" name="מספר מנפיק" dataDxfId="483"/>
    <tableColumn id="6" xr3:uid="{4CC12A68-6749-4F4D-8A81-259CB0983F69}" name="ענף מסחר" dataDxfId="482"/>
    <tableColumn id="7" xr3:uid="{0AB0386A-CD7E-4EE1-B010-020332A2328E}" name="סוג מטבע" dataDxfId="481"/>
    <tableColumn id="8" xr3:uid="{E2ECB827-BF52-4E6D-8048-992EED7E12AF}" name="ערך נקוב****" dataDxfId="480"/>
    <tableColumn id="9" xr3:uid="{DB55BE0A-68F0-4B34-A344-381F04B8C780}" name="שער***" dataDxfId="479"/>
    <tableColumn id="10" xr3:uid="{AE44F4FA-F068-4B5E-B859-D8EB23DC831A}" name="פדיון/ ריבית/ דיבידנד לקבל*****  " dataDxfId="478"/>
    <tableColumn id="11" xr3:uid="{6E88AA9F-76CB-4D02-BA45-3B59FF2010EF}" name="שווי שוק" dataDxfId="477"/>
    <tableColumn id="12" xr3:uid="{9D52762C-FD59-4BDC-9349-0607FE2E8797}" name="שעור מערך נקוב מונפק" dataDxfId="476"/>
    <tableColumn id="13" xr3:uid="{FC75A949-9493-4B10-84A9-4194FDF1EEF9}" name="שעור מנכסי אפיק ההשקעה" dataDxfId="475"/>
    <tableColumn id="14" xr3:uid="{FB05DA59-619C-4A54-B147-65CFF996EE8A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19072BC-29AB-4538-AF9F-FB936330357B}" name="RowTitleRegion1.a1.b4.1" displayName="_RowTitleRegion1.a1.b4.1_3" ref="A1:B4" totalsRowShown="0" headerRowDxfId="473" dataDxfId="472" tableBorderDxfId="471" headerRowCellStyle="Normal_2007-16618" dataCellStyle="Normal_2007-16618">
  <autoFilter ref="A1:B4" xr:uid="{319072BC-29AB-4538-AF9F-FB936330357B}">
    <filterColumn colId="0" hiddenButton="1"/>
    <filterColumn colId="1" hiddenButton="1"/>
  </autoFilter>
  <tableColumns count="2">
    <tableColumn id="1" xr3:uid="{608DE577-3DAC-4B68-99B5-A32ACBBBFE8C}" name="תאריך הדיווח" dataDxfId="470" dataCellStyle="Normal_2007-16618"/>
    <tableColumn id="2" xr3:uid="{D751EBAA-5088-4A17-887C-FC2FC38200CA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B59B131-07F2-4B28-8CFB-3EECA3932269}" name="TitleRegion1.a6.m29.1" displayName="TitleRegion1.a6.m29.1" ref="A6:M29" totalsRowShown="0" headerRowDxfId="468" dataDxfId="466" headerRowBorderDxfId="467" tableBorderDxfId="465">
  <autoFilter ref="A6:M29" xr:uid="{AB59B131-07F2-4B28-8CFB-3EECA39322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3D6E367-CF26-47C8-946E-479ADCEF669C}" name="שם המנפיק/שם נייר ערך " dataDxfId="464"/>
    <tableColumn id="2" xr3:uid="{643455F1-FA12-4CDE-B457-70CD45D342A8}" name="מספר ני&quot;ע" dataDxfId="463"/>
    <tableColumn id="3" xr3:uid="{D2AA0D81-D42C-4F43-872C-90C8701FD038}" name="זירת מסחר" dataDxfId="462"/>
    <tableColumn id="4" xr3:uid="{0C6A8080-5958-4DFF-86B4-731B6A87DD9D}" name="מספר מנפיק" dataDxfId="461"/>
    <tableColumn id="5" xr3:uid="{09250846-7F17-4482-A32C-594E8C3F9143}" name="ענף מסחר" dataDxfId="460"/>
    <tableColumn id="6" xr3:uid="{EB1AEE43-1DAB-402E-ABE4-59994D02A1D5}" name="סוג מטבע" dataDxfId="459"/>
    <tableColumn id="7" xr3:uid="{952B6484-CE4B-45E8-A47C-16957515C6CE}" name="ערך נקוב****" dataDxfId="458"/>
    <tableColumn id="8" xr3:uid="{E46EF5F0-E369-4FE3-A61C-8613DE65E718}" name="שער***" dataDxfId="457"/>
    <tableColumn id="9" xr3:uid="{DC9A0E02-02C0-44DC-A002-572D8E77D293}" name="פדיון/ ריבית/ דיבידנד לקבל*****  " dataDxfId="456"/>
    <tableColumn id="10" xr3:uid="{A2579332-C6AF-4315-83C9-46818AA11F52}" name="שווי שוק" dataDxfId="455"/>
    <tableColumn id="11" xr3:uid="{3A13EC75-EA0A-4803-B407-8DF076EDF4A0}" name="שעור מערך נקוב מונפק" dataDxfId="454"/>
    <tableColumn id="12" xr3:uid="{C5ABD376-734D-48D3-A562-8F7AA5170E3B}" name="שעור מנכסי אפיק ההשקעה" dataDxfId="453"/>
    <tableColumn id="13" xr3:uid="{C2CC550A-EC86-4FBA-8357-761FEFFEDF7D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9CFF883-8F41-4C82-B5E1-DE55C0560E3B}" name="RowTitleRegion1.a1.b4.1" displayName="_RowTitleRegion1.a1.b4.1_4" ref="A1:B4" totalsRowShown="0" headerRowDxfId="451" dataDxfId="450" tableBorderDxfId="449" headerRowCellStyle="Normal_2007-16618" dataCellStyle="Normal_2007-16618">
  <autoFilter ref="A1:B4" xr:uid="{E9CFF883-8F41-4C82-B5E1-DE55C0560E3B}">
    <filterColumn colId="0" hiddenButton="1"/>
    <filterColumn colId="1" hiddenButton="1"/>
  </autoFilter>
  <tableColumns count="2">
    <tableColumn id="1" xr3:uid="{E4293A1F-E1D5-4DDB-9CC4-AFF87A3FB2F1}" name="תאריך הדיווח" dataDxfId="448" dataCellStyle="Normal_2007-16618"/>
    <tableColumn id="2" xr3:uid="{F6AD11A3-237F-45AF-84E4-664C9543CE8B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3615F2E-434A-47B5-BC80-36E8CFB584C7}" name="TitleRegion1.a6.n13.1" displayName="TitleRegion1.a6.n13.1" ref="A6:N13" totalsRowShown="0" headerRowDxfId="446" dataDxfId="444" headerRowBorderDxfId="445" tableBorderDxfId="443">
  <autoFilter ref="A6:N13" xr:uid="{53615F2E-434A-47B5-BC80-36E8CFB584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8EBC697-412B-422D-B386-A1D30385440D}" name="שם המנפיק/שם נייר ערך " dataDxfId="442"/>
    <tableColumn id="2" xr3:uid="{0F1E8CDB-397A-47FE-BE6B-2C72C9300011}" name="מספר ני&quot;ע" dataDxfId="441"/>
    <tableColumn id="3" xr3:uid="{C9E3F4B3-BE80-4B25-B645-C897A5812EA8}" name="זירת מסחר" dataDxfId="440"/>
    <tableColumn id="4" xr3:uid="{171DDC3B-6E18-436A-AB55-01CEDD2B7573}" name="מספר מנפיק" dataDxfId="439"/>
    <tableColumn id="5" xr3:uid="{C93FDEAD-C61C-459C-B249-DE71B5519D45}" name="ענף מסחר" dataDxfId="438"/>
    <tableColumn id="6" xr3:uid="{A55C15B8-B8CC-49AF-8311-0A05FF116711}" name="דירוג" dataDxfId="437"/>
    <tableColumn id="7" xr3:uid="{6E8B9761-D4FE-4379-9608-013C870E64C1}" name="שם מדרג" dataDxfId="436"/>
    <tableColumn id="8" xr3:uid="{C4DC5DE4-F187-4952-BA7F-A431C4265E77}" name="סוג מטבע" dataDxfId="435"/>
    <tableColumn id="9" xr3:uid="{4270FA15-6162-402E-A011-3B9DD0E32995}" name="ערך נקוב****" dataDxfId="434"/>
    <tableColumn id="10" xr3:uid="{55693A91-DFE7-466C-8ABF-69E9F46842DE}" name="שער***" dataDxfId="433"/>
    <tableColumn id="11" xr3:uid="{027A03D8-6549-4310-AFCF-B6DE9CF7323F}" name="שווי שוק" dataDxfId="432"/>
    <tableColumn id="12" xr3:uid="{C35C1160-97A4-4DD6-AB48-F6F333055D64}" name="שעור מערך נקוב מונפק" dataDxfId="431"/>
    <tableColumn id="13" xr3:uid="{053E4256-11F5-445E-BF7A-2D89D0348B7F}" name="שעור מנכסי אפיק ההשקעה" dataDxfId="430"/>
    <tableColumn id="14" xr3:uid="{7D18DFC6-9F10-4FCE-8DCB-5D9BC77F9BDE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821826E-5EF5-4674-826E-2A3D63072ECD}" name="RowTitleRegion1.a1.b4.1" displayName="_RowTitleRegion1.a1.b4.1_5" ref="A1:B4" totalsRowShown="0" headerRowDxfId="428" dataDxfId="427" tableBorderDxfId="426" headerRowCellStyle="Normal_2007-16618" dataCellStyle="Normal_2007-16618">
  <autoFilter ref="A1:B4" xr:uid="{9821826E-5EF5-4674-826E-2A3D63072ECD}">
    <filterColumn colId="0" hiddenButton="1"/>
    <filterColumn colId="1" hiddenButton="1"/>
  </autoFilter>
  <tableColumns count="2">
    <tableColumn id="1" xr3:uid="{8A029E3E-E0AF-46B9-823B-08D2DAEFDFF7}" name="תאריך הדיווח" dataDxfId="425" dataCellStyle="Normal_2007-16618"/>
    <tableColumn id="2" xr3:uid="{EF6340EF-6D28-4C32-BEB7-809E8D81B0F5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A7C66B6-DD2A-4455-8A0C-67B6A4A66F94}" name="TitleRegion1.a6.k13.1" displayName="TitleRegion1.a6.k13.1" ref="A6:K13" totalsRowShown="0" headerRowDxfId="423" dataDxfId="421" headerRowBorderDxfId="422" tableBorderDxfId="420">
  <autoFilter ref="A6:K13" xr:uid="{2A7C66B6-DD2A-4455-8A0C-67B6A4A66F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AF78318-911B-4CED-A900-B74B0500431F}" name="שם המנפיק/שם נייר ערך" dataDxfId="419"/>
    <tableColumn id="2" xr3:uid="{199803A8-7D5A-40F9-AF6B-8D2D4157E231}" name="מספר ני&quot;ע" dataDxfId="418"/>
    <tableColumn id="3" xr3:uid="{6B63D96B-3A7D-43F3-805E-F567E6F70E18}" name="זירת מסחר" dataDxfId="417"/>
    <tableColumn id="4" xr3:uid="{DAB8A823-9AD0-45DC-B57A-1DEEAD3F8FA2}" name="ענף מסחר" dataDxfId="416"/>
    <tableColumn id="5" xr3:uid="{65F003EF-87EE-4B36-BC13-F66A2055B5DB}" name="סוג מטבע" dataDxfId="415"/>
    <tableColumn id="6" xr3:uid="{4B7A193D-425D-47F1-931E-CDC9304591B3}" name="ערך נקוב****" dataDxfId="414"/>
    <tableColumn id="7" xr3:uid="{CFE61A84-C4A6-4031-B449-122A9CF34CCB}" name="שער***" dataDxfId="413"/>
    <tableColumn id="8" xr3:uid="{564A7B8A-ED2D-4CA3-A9B5-AFB9529AF75B}" name="שווי שוק" dataDxfId="412"/>
    <tableColumn id="9" xr3:uid="{F0A26ADD-11A1-46A8-8186-8DA6F1660FA2}" name="שעור מערך נקוב מונפק" dataDxfId="411"/>
    <tableColumn id="10" xr3:uid="{4851B8D1-8180-4DA7-BEEC-52446FA2F2E8}" name="שעור מנכסי אפיק ההשקעה" dataDxfId="410"/>
    <tableColumn id="11" xr3:uid="{E421AA92-1BF5-4F3E-878F-D3A7B50E2BDA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124E902-71D5-4319-8D71-6F4A514E28E9}" name="RowTitleRegion1.a1.b4.1" displayName="_RowTitleRegion1.a1.b4.1_6" ref="A1:B4" totalsRowShown="0" headerRowDxfId="408" dataDxfId="407" tableBorderDxfId="406" headerRowCellStyle="Normal_2007-16618" dataCellStyle="Normal_2007-16618">
  <autoFilter ref="A1:B4" xr:uid="{7124E902-71D5-4319-8D71-6F4A514E28E9}">
    <filterColumn colId="0" hiddenButton="1"/>
    <filterColumn colId="1" hiddenButton="1"/>
  </autoFilter>
  <tableColumns count="2">
    <tableColumn id="1" xr3:uid="{C79C9B41-4FF8-4DDD-A7D5-C9CD77278374}" name="תאריך הדיווח" dataDxfId="405" dataCellStyle="Normal_2007-16618"/>
    <tableColumn id="2" xr3:uid="{8BC88675-8CC5-46F0-B01A-33BF12100C2D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47202CB-90EC-47E1-AA99-07F7337EFFB0}" name="TitleRegion1.a6.k13.1" displayName="TitleRegion1.a6.k13.1_" ref="A6:K13" totalsRowShown="0" headerRowDxfId="403" dataDxfId="401" headerRowBorderDxfId="402" tableBorderDxfId="400">
  <autoFilter ref="A6:K13" xr:uid="{B47202CB-90EC-47E1-AA99-07F7337EFF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3C3C9FF-4D79-4576-8E8B-9D5D6E7C32C6}" name="שם המנפיק/שם נייר ערך" dataDxfId="399"/>
    <tableColumn id="2" xr3:uid="{719B7F27-3627-4BBA-A1F0-1B5447733287}" name="מספר ני&quot;ע" dataDxfId="398"/>
    <tableColumn id="3" xr3:uid="{2A8C53DC-D4B4-4D82-9BB1-AEC43B77EB3E}" name="זירת מסחר" dataDxfId="397"/>
    <tableColumn id="4" xr3:uid="{B295DD2E-9E01-48E3-9A99-8CC212358B77}" name="ענף מסחר" dataDxfId="396"/>
    <tableColumn id="5" xr3:uid="{6E063883-E3EF-4423-ADEC-04375189CCF3}" name="סוג מטבע" dataDxfId="395"/>
    <tableColumn id="6" xr3:uid="{B9808D5A-57EF-4D57-83B0-AAF6C23365EF}" name="ערך נקוב****" dataDxfId="394"/>
    <tableColumn id="7" xr3:uid="{05E63204-ED05-46C8-AEFF-9C704861CC07}" name="שער***" dataDxfId="393"/>
    <tableColumn id="8" xr3:uid="{0B7342AF-A8A7-48FD-ADF9-451669CDA418}" name="שווי שוק" dataDxfId="392"/>
    <tableColumn id="9" xr3:uid="{C21BF332-E42C-45D6-8C40-584119F8012F}" name="שעור מערך נקוב מונפק" dataDxfId="391"/>
    <tableColumn id="10" xr3:uid="{E02A69B5-D079-4BE1-BD44-FF10F47C4AE9}" name="שעור מנכסי אפיק ההשקעה" dataDxfId="390"/>
    <tableColumn id="11" xr3:uid="{5D96206E-75EE-466E-9453-775501126B0F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BE1F085-8BD7-4151-960A-4F234CD33B15}" name="RowTitleRegion1.a1.b4.1" displayName="_RowTitleRegion1.a1.b4.1_7" ref="A1:B4" totalsRowShown="0" headerRowDxfId="388" dataDxfId="387" tableBorderDxfId="386" headerRowCellStyle="Normal_2007-16618" dataCellStyle="Normal_2007-16618">
  <autoFilter ref="A1:B4" xr:uid="{CBE1F085-8BD7-4151-960A-4F234CD33B15}">
    <filterColumn colId="0" hiddenButton="1"/>
    <filterColumn colId="1" hiddenButton="1"/>
  </autoFilter>
  <tableColumns count="2">
    <tableColumn id="1" xr3:uid="{5FE20892-63C4-4552-91ED-C503224FDA81}" name="תאריך הדיווח" dataDxfId="385" dataCellStyle="Normal_2007-16618"/>
    <tableColumn id="2" xr3:uid="{F16C35FB-221D-4432-9EDD-5ED63B8A95F6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1F9D459-A48E-4781-9DA6-18456915E5F3}" name="TitleRegion1.a6.j18.1" displayName="TitleRegion1.a6.j18.1" ref="A6:J18" totalsRowShown="0" headerRowDxfId="383" dataDxfId="381" headerRowBorderDxfId="382" tableBorderDxfId="380">
  <autoFilter ref="A6:J18" xr:uid="{C1F9D459-A48E-4781-9DA6-18456915E5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6A488DD-2F25-4F8B-8799-EB27DCF8D927}" name="שם המנפיק/שם נייר ערך" dataDxfId="379"/>
    <tableColumn id="2" xr3:uid="{C027F3EB-480D-4ED2-9AEF-BBF819BFC63A}" name="מספר ני&quot;ע" dataDxfId="378"/>
    <tableColumn id="3" xr3:uid="{A45231B8-3C35-49FC-9459-11A9E7006A84}" name="זירת מסחר" dataDxfId="377"/>
    <tableColumn id="4" xr3:uid="{E3496952-EFDB-415A-95BC-C2FF150CF88B}" name="ענף מסחר" dataDxfId="376"/>
    <tableColumn id="5" xr3:uid="{5345D199-DB5B-46D0-B66A-4CBAF43AB0DA}" name="סוג מטבע" dataDxfId="375"/>
    <tableColumn id="6" xr3:uid="{0A24D8B1-5CBF-4D11-9E9A-5882C9561E58}" name="ערך נקוב****" dataDxfId="374"/>
    <tableColumn id="7" xr3:uid="{64A8527D-14C8-41C1-A5F4-03E24AAEEF09}" name="שער***" dataDxfId="373"/>
    <tableColumn id="8" xr3:uid="{CD604CAE-CE59-46F2-8998-9C39D14E23E6}" name="שווי שוק" dataDxfId="372"/>
    <tableColumn id="9" xr3:uid="{C25506FB-6BB9-42DA-A41F-1A7AD24E02DC}" name="שעור מנכסי אפיק ההשקעה" dataDxfId="371"/>
    <tableColumn id="10" xr3:uid="{DD26E2E8-68B2-4BCF-ADB6-B613F5D7EBBB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38901A0-4197-423B-994A-04C6F7834960}" name="RowTitleRegion1.a1.b4.1" displayName="_RowTitleRegion1.a1.b4.1_8" ref="A1:B4" totalsRowShown="0" headerRowDxfId="369" dataDxfId="368" tableBorderDxfId="367" headerRowCellStyle="Normal_2007-16618" dataCellStyle="Normal_2007-16618">
  <autoFilter ref="A1:B4" xr:uid="{F38901A0-4197-423B-994A-04C6F7834960}">
    <filterColumn colId="0" hiddenButton="1"/>
    <filterColumn colId="1" hiddenButton="1"/>
  </autoFilter>
  <tableColumns count="2">
    <tableColumn id="1" xr3:uid="{50066F13-0A86-4B16-9263-57B146A37B27}" name="תאריך הדיווח" dataDxfId="366" dataCellStyle="Normal_2007-16618"/>
    <tableColumn id="2" xr3:uid="{5816063E-09D5-47C4-BDFF-28A53ACF142F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7C62F0E-3190-4D19-BCB7-43489F1FE7A7}" name="TitleRegion1.a6.p13.1" displayName="TitleRegion1.a6.p13.1" ref="A6:P13" totalsRowShown="0" headerRowDxfId="364" dataDxfId="362" headerRowBorderDxfId="363" tableBorderDxfId="361">
  <autoFilter ref="A6:P13" xr:uid="{97C62F0E-3190-4D19-BCB7-43489F1FE7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7111C7D-131A-47A2-AB35-860605792C9D}" name="שם המנפיק/שם נייר ערך" dataDxfId="360"/>
    <tableColumn id="2" xr3:uid="{ABC1BC1B-5639-4ABE-B892-579E85FD6C87}" name="מספר ני&quot;ע" dataDxfId="359"/>
    <tableColumn id="3" xr3:uid="{FF388D99-E408-4C6D-95BB-29884476FD39}" name="נכס הבסיס" dataDxfId="358"/>
    <tableColumn id="4" xr3:uid="{A1469497-A6EB-4F43-BAC5-DFB91545290E}" name="דירוג" dataDxfId="357"/>
    <tableColumn id="5" xr3:uid="{C39509B9-E1D6-44BE-B865-C6A9C2A92A01}" name="שם מדרג" dataDxfId="356"/>
    <tableColumn id="6" xr3:uid="{3C2AA678-D7F0-47B7-A544-5B0E1684557C}" name="תאריך רכישה" dataDxfId="355"/>
    <tableColumn id="7" xr3:uid="{13882117-22CF-4191-960E-BEBFD8DCC3EC}" name="מח&quot;מ" dataDxfId="354"/>
    <tableColumn id="8" xr3:uid="{8C955C1F-AF0C-4FB3-BCBD-D4CF334C52C3}" name="סוג מטבע" dataDxfId="353"/>
    <tableColumn id="9" xr3:uid="{DF5AFA3D-C7BB-4A42-BF93-5E8B728C3B48}" name="שיעור ריבית" dataDxfId="352"/>
    <tableColumn id="10" xr3:uid="{FBD7C256-F599-41D2-A125-5F3713E78F15}" name="תשואה לפידיון" dataDxfId="351"/>
    <tableColumn id="11" xr3:uid="{917177DB-EB79-411D-853E-327F9196E421}" name="ערך נקוב****" dataDxfId="350"/>
    <tableColumn id="12" xr3:uid="{545964CB-377B-43EA-A3FC-BEDC0E711A7C}" name="שער***" dataDxfId="349"/>
    <tableColumn id="13" xr3:uid="{6D8F19CE-4390-4421-9819-4F5470701F1C}" name="שווי שוק" dataDxfId="348"/>
    <tableColumn id="14" xr3:uid="{96ABEDA9-5C4E-4965-A4AC-60A46082F4AB}" name="שעור מערך נקוב מונפק" dataDxfId="347"/>
    <tableColumn id="15" xr3:uid="{6CA2FAD9-20A8-4CDC-AB2C-0D317FACADE7}" name="שעור מנכסי אפיק ההשקעה" dataDxfId="346"/>
    <tableColumn id="16" xr3:uid="{86D0DEF8-25C9-47A4-AD93-028D485E6BB5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1AF70E1-4FD6-418C-A49B-E02CB8275E7B}" name="RowTitleRegion1.a1.b4.1" displayName="_RowTitleRegion1.a1.b4.1_9" ref="A1:B4" totalsRowShown="0" headerRowDxfId="344" dataDxfId="343" tableBorderDxfId="342" headerRowCellStyle="Normal_2007-16618" dataCellStyle="Normal_2007-16618">
  <autoFilter ref="A1:B4" xr:uid="{B1AF70E1-4FD6-418C-A49B-E02CB8275E7B}">
    <filterColumn colId="0" hiddenButton="1"/>
    <filterColumn colId="1" hiddenButton="1"/>
  </autoFilter>
  <tableColumns count="2">
    <tableColumn id="1" xr3:uid="{87C57FCE-19C8-482F-A138-56AA1715C2B0}" name="תאריך הדיווח" dataDxfId="341" dataCellStyle="Normal_2007-16618"/>
    <tableColumn id="2" xr3:uid="{93F81885-F198-4CB3-AA1A-696A8275AD52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D20A3C6-596F-4AD5-A796-9DE48CC18297}" name="TitleRegion1.a6.o12.1" displayName="TitleRegion1.a6.o12.1" ref="A6:O12" totalsRowShown="0" headerRowDxfId="339" dataDxfId="337" headerRowBorderDxfId="338" tableBorderDxfId="336">
  <autoFilter ref="A6:O12" xr:uid="{FD20A3C6-596F-4AD5-A796-9DE48CC182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F1846E5-0FB9-4838-B2DE-4FCC1872850D}" name="שם המנפיק/שם נייר ערך" dataDxfId="335"/>
    <tableColumn id="2" xr3:uid="{FF74612B-455D-4EDB-B009-02736ADDAB85}" name="מספר ני&quot;ע" dataDxfId="334"/>
    <tableColumn id="3" xr3:uid="{8226F740-48D4-4C5A-9791-16632AF63932}" name="דירוג" dataDxfId="333"/>
    <tableColumn id="4" xr3:uid="{3B037622-B109-4362-9743-F7E040EA7A7D}" name="שם מדרג" dataDxfId="332"/>
    <tableColumn id="5" xr3:uid="{41839DE4-5FE7-482D-A272-6FDE1584E5EA}" name="תאריך רכישה" dataDxfId="331"/>
    <tableColumn id="6" xr3:uid="{2DC1FEEA-C3CD-4631-863F-5B6D871A6B7F}" name="מח&quot;מ" dataDxfId="330"/>
    <tableColumn id="7" xr3:uid="{198E92FE-9022-4785-B926-46E3CD5DE0DE}" name="סוג מטבע" dataDxfId="329"/>
    <tableColumn id="8" xr3:uid="{038D5BA7-0CE4-4825-89A1-CCD44A2D6427}" name="שיעור ריבית" dataDxfId="328"/>
    <tableColumn id="9" xr3:uid="{60799FEA-64B9-437D-8091-843621EAAED7}" name="תשואה לפידיון" dataDxfId="327"/>
    <tableColumn id="10" xr3:uid="{B523454F-889A-4D82-98E6-05B2695B3891}" name="ערך נקוב****" dataDxfId="326"/>
    <tableColumn id="11" xr3:uid="{7053D578-176C-42EC-A2C8-F0C3A1B0AB19}" name="שער***" dataDxfId="325"/>
    <tableColumn id="12" xr3:uid="{32134355-84C0-4BCB-9EEF-9B365C6A5192}" name="שווי הוגן" dataDxfId="324"/>
    <tableColumn id="13" xr3:uid="{D823D789-4262-4DB3-99A6-8634DD4410F7}" name="שעור מערך נקוב מונפק" dataDxfId="323"/>
    <tableColumn id="14" xr3:uid="{5E1D6FBD-68F9-48C8-AAF4-42C07C97E802}" name="שעור מנכסי אפיק ההשקעה" dataDxfId="322"/>
    <tableColumn id="15" xr3:uid="{757E06F2-238B-41EA-A9CB-8F234E99DF9D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C1922B8-8294-4272-949D-9A6AB80F3B36}" name="RowTitleRegion1.a1.b4.1" displayName="_RowTitleRegion1.a1.b4.1_10" ref="A1:B4" totalsRowShown="0" headerRowDxfId="320" dataDxfId="319" tableBorderDxfId="318" headerRowCellStyle="Normal_2007-16618" dataCellStyle="Normal_2007-16618">
  <autoFilter ref="A1:B4" xr:uid="{5C1922B8-8294-4272-949D-9A6AB80F3B36}">
    <filterColumn colId="0" hiddenButton="1"/>
    <filterColumn colId="1" hiddenButton="1"/>
  </autoFilter>
  <tableColumns count="2">
    <tableColumn id="1" xr3:uid="{B5637106-65CC-4547-B795-684130044605}" name="תאריך הדיווח" dataDxfId="317" dataCellStyle="Normal_2007-16618"/>
    <tableColumn id="2" xr3:uid="{F28D49A8-557C-4CBB-8548-B2635A602083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00853FE-2328-466E-8C58-BC2BF3EADDF0}" name="TitleRegion1.a6.r13.1" displayName="TitleRegion1.a6.r13.1" ref="A6:R13" totalsRowShown="0" headerRowDxfId="315" dataDxfId="313" headerRowBorderDxfId="314" tableBorderDxfId="312">
  <autoFilter ref="A6:R13" xr:uid="{800853FE-2328-466E-8C58-BC2BF3EADD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AE2D8AF-972D-4A02-B6EB-86D499906AA3}" name="שם המנפיק/שם נייר ערך" dataDxfId="311"/>
    <tableColumn id="2" xr3:uid="{F1513B8A-66E4-4855-9A7F-AB53367452A3}" name="מספר ני&quot;ע" dataDxfId="310"/>
    <tableColumn id="3" xr3:uid="{C01D0C2E-91B4-493D-A783-34E9625D3D19}" name="ספק המידע" dataDxfId="309"/>
    <tableColumn id="4" xr3:uid="{CA7A9D05-FFE2-4D5B-B0BF-B0B1A0D5B743}" name="מספר מנפיק" dataDxfId="308"/>
    <tableColumn id="5" xr3:uid="{F00ABB44-FABF-424A-A423-54CE691FE603}" name="ענף מסחר" dataDxfId="307"/>
    <tableColumn id="6" xr3:uid="{7DC7E0E2-CCAB-432D-92DE-22E9F59A1FE4}" name="דירוג" dataDxfId="306"/>
    <tableColumn id="7" xr3:uid="{3D4FD624-53E0-4911-9276-638BD538E110}" name="שם מדרג" dataDxfId="305"/>
    <tableColumn id="8" xr3:uid="{71621D2F-B882-4DC9-9436-F87698963399}" name="תאריך רכישה" dataDxfId="304"/>
    <tableColumn id="9" xr3:uid="{13D32BCE-45E4-4316-A4E1-8BCEA66EC4FC}" name="מח&quot;מ" dataDxfId="303"/>
    <tableColumn id="10" xr3:uid="{9A27A18B-5370-48A9-A870-BDFD2E74AC8A}" name="סוג מטבע" dataDxfId="302"/>
    <tableColumn id="11" xr3:uid="{479C3064-C970-4F47-A4C1-8499F1351898}" name="שיעור ריבית" dataDxfId="301"/>
    <tableColumn id="12" xr3:uid="{581821A2-E2DB-483B-BB3E-58144D420FF8}" name="תשואה לפידיון" dataDxfId="300"/>
    <tableColumn id="13" xr3:uid="{FEDF95F2-938C-4B9F-9783-F5B15C908CC8}" name="ערך נקוב****" dataDxfId="299"/>
    <tableColumn id="14" xr3:uid="{2AE02564-22E9-4295-A6E1-117EE1234241}" name="שער***" dataDxfId="298"/>
    <tableColumn id="15" xr3:uid="{F6ADA1C9-5594-440C-AE92-23ACD780A6EC}" name="שווי הוגן" dataDxfId="297"/>
    <tableColumn id="16" xr3:uid="{C3A2D9E8-A224-4821-948D-2A75E1D93512}" name="שעור מערך נקוב מונפק" dataDxfId="296"/>
    <tableColumn id="17" xr3:uid="{B72ABE71-44F5-41A3-BD16-395A547F5615}" name="שעור מנכסי אפיק ההשקעה" dataDxfId="295"/>
    <tableColumn id="18" xr3:uid="{34E3C38E-9F45-46D1-92A3-5E0163A391EB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72C3377-2882-470B-88CF-1F6C2A70386F}" name="RowTitleRegion1.a1.b4.1" displayName="_RowTitleRegion1.a1.b4.1_11" ref="A1:B4" totalsRowShown="0" headerRowDxfId="293" dataDxfId="292" tableBorderDxfId="291" headerRowCellStyle="Normal_2007-16618" dataCellStyle="Normal_2007-16618">
  <autoFilter ref="A1:B4" xr:uid="{072C3377-2882-470B-88CF-1F6C2A70386F}">
    <filterColumn colId="0" hiddenButton="1"/>
    <filterColumn colId="1" hiddenButton="1"/>
  </autoFilter>
  <tableColumns count="2">
    <tableColumn id="1" xr3:uid="{18754A99-23B4-40B4-BA29-F459352F0583}" name="תאריך הדיווח" dataDxfId="290" dataCellStyle="Normal_2007-16618"/>
    <tableColumn id="2" xr3:uid="{B5E4132A-0E99-4AA3-AA42-65E06055DB58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D0E9B51-0431-4B10-BCA6-0B1CF1B3CDC2}" name="TitleRegion1.a6.r13.1" displayName="TitleRegion1.a6.r13.1_" ref="A6:R13" totalsRowShown="0" headerRowDxfId="288" dataDxfId="286" headerRowBorderDxfId="287" tableBorderDxfId="285">
  <autoFilter ref="A6:R13" xr:uid="{AD0E9B51-0431-4B10-BCA6-0B1CF1B3CD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522C49D-85A1-425C-9301-AB27D30FA11D}" name="שם המנפיק/שם נייר ערך" dataDxfId="284"/>
    <tableColumn id="2" xr3:uid="{2E01439C-FD86-45DB-BA29-7B223C7C4BC4}" name="מספר ני&quot;ע" dataDxfId="283"/>
    <tableColumn id="3" xr3:uid="{B3FA5685-B7EA-40C8-A5D8-73808B0041DC}" name="ספק המידע" dataDxfId="282"/>
    <tableColumn id="4" xr3:uid="{36F0BA13-12F7-48E8-94A6-BEC8C079A507}" name="מספר מנפיק" dataDxfId="281"/>
    <tableColumn id="5" xr3:uid="{66BB916E-308C-4E13-B4CD-CF04E148AFF2}" name="ענף מסחר" dataDxfId="280"/>
    <tableColumn id="6" xr3:uid="{E8B3C3D2-670D-4F10-8E80-B960988035FD}" name="דירוג" dataDxfId="279"/>
    <tableColumn id="7" xr3:uid="{02C12810-ECE1-4BFB-A3D0-2065CFF0227C}" name="שם מדרג" dataDxfId="278"/>
    <tableColumn id="8" xr3:uid="{9F1B6B5D-163F-447F-8356-FE943226B2E7}" name="תאריך רכישה" dataDxfId="277"/>
    <tableColumn id="9" xr3:uid="{FCC4B093-1FB0-4041-90F3-4761BE407728}" name="מח&quot;מ" dataDxfId="276"/>
    <tableColumn id="10" xr3:uid="{8A0A954C-3BAE-4956-BBD0-4CF6B1C364B7}" name="סוג מטבע" dataDxfId="275"/>
    <tableColumn id="11" xr3:uid="{81136138-9B5D-4E54-9813-0E22EE09451E}" name="שיעור ריבית" dataDxfId="274"/>
    <tableColumn id="12" xr3:uid="{7ED076EC-CF3F-4F0B-8FA1-1A02603AABCE}" name="תשואה לפידיון" dataDxfId="273"/>
    <tableColumn id="13" xr3:uid="{E81A3943-C243-44FC-8800-D0696BFC6CF4}" name="ערך נקוב****" dataDxfId="272"/>
    <tableColumn id="14" xr3:uid="{CD4F6D4E-298D-41A0-8000-A0966CD2DDEA}" name="שער***" dataDxfId="271"/>
    <tableColumn id="15" xr3:uid="{F8259088-765D-4805-A3EB-1C15F74123F6}" name="שווי הוגן" dataDxfId="270"/>
    <tableColumn id="16" xr3:uid="{D1F092E3-5BB1-4714-A182-75F67ED2851D}" name="שעור מערך נקוב מונפק" dataDxfId="269"/>
    <tableColumn id="17" xr3:uid="{98A44518-B708-4810-879E-2A84899F1C9D}" name="שעור מנכסי אפיק ההשקעה" dataDxfId="268"/>
    <tableColumn id="18" xr3:uid="{95658FA0-2B20-4E18-B64D-4AF7C7756FDA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E0B8C09-3338-4C66-9486-DEE7E5EB7200}" name="RowTitleRegion1.a1.b4.1" displayName="_RowTitleRegion1.a1.b4.1_12" ref="A1:B4" totalsRowShown="0" headerRowDxfId="266" dataDxfId="265" tableBorderDxfId="264" headerRowCellStyle="Normal_2007-16618" dataCellStyle="Normal_2007-16618">
  <autoFilter ref="A1:B4" xr:uid="{FE0B8C09-3338-4C66-9486-DEE7E5EB7200}">
    <filterColumn colId="0" hiddenButton="1"/>
    <filterColumn colId="1" hiddenButton="1"/>
  </autoFilter>
  <tableColumns count="2">
    <tableColumn id="1" xr3:uid="{3468920D-CC99-4257-A109-783CAB1719C4}" name="תאריך הדיווח" dataDxfId="263" dataCellStyle="Normal_2007-16618"/>
    <tableColumn id="2" xr3:uid="{D4FE0159-834E-4CAA-86F4-E1F62F5DD8E4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E8726F8-3827-4C7D-B200-DA9BE08A9ADB}" name="TitleRegion1.a6.l13.1" displayName="TitleRegion1.a6.l13.1" ref="A6:L13" totalsRowShown="0" headerRowDxfId="261" dataDxfId="259" headerRowBorderDxfId="260" tableBorderDxfId="258">
  <autoFilter ref="A6:L13" xr:uid="{CE8726F8-3827-4C7D-B200-DA9BE08A9A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0711178-E56E-4C48-82CE-9CB1702820B4}" name="שם המנפיק/שם נייר ערך" dataDxfId="257"/>
    <tableColumn id="2" xr3:uid="{80C49257-A349-47E0-AD4B-EABE27A03A06}" name="מספר ני&quot;ע" dataDxfId="256"/>
    <tableColumn id="3" xr3:uid="{51CE4E03-063E-4DE5-B214-283EEF3E2D7A}" name="ספק המידע" dataDxfId="255"/>
    <tableColumn id="4" xr3:uid="{5112A85D-DBA2-4A1F-81FE-25AFB9B19CC0}" name="מספר מנפיק" dataDxfId="254"/>
    <tableColumn id="5" xr3:uid="{73DD553B-B3D4-46AA-91AB-EA38BB9A3943}" name="ענף מסחר" dataDxfId="253"/>
    <tableColumn id="6" xr3:uid="{D6BEE6CD-008C-42F9-9CDF-6F21B50C1799}" name="סוג מטבע" dataDxfId="252"/>
    <tableColumn id="7" xr3:uid="{D501283F-98E4-44B8-BB99-B06C8990BCA2}" name="ערך נקוב****" dataDxfId="251"/>
    <tableColumn id="8" xr3:uid="{7156E60B-DBB8-4900-9EFC-AC518028424D}" name="שער***" dataDxfId="250"/>
    <tableColumn id="9" xr3:uid="{3F548A4A-423C-45E7-A235-5CE2A9034A14}" name="שווי הוגן" dataDxfId="249"/>
    <tableColumn id="10" xr3:uid="{0B02F7F5-78A7-43AD-A69C-CDEEA98FEB37}" name="שעור מערך נקוב מונפק" dataDxfId="248"/>
    <tableColumn id="11" xr3:uid="{A5D94A20-7DB5-40A3-AD0E-16B589A8DF7A}" name="שעור מנכסי אפיק ההשקעה" dataDxfId="247"/>
    <tableColumn id="12" xr3:uid="{6305AC0C-FCBA-4FC5-B45A-68B9D1C183EF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3717291-36FD-48AD-B269-EA58577564C8}" name="RowTitleRegion1.a1.b4.1" displayName="_RowTitleRegion1.a1.b4.1_13" ref="A1:B4" totalsRowShown="0" headerRowDxfId="245" dataDxfId="244" tableBorderDxfId="243" headerRowCellStyle="Normal_2007-16618" dataCellStyle="Normal_2007-16618">
  <autoFilter ref="A1:B4" xr:uid="{83717291-36FD-48AD-B269-EA58577564C8}">
    <filterColumn colId="0" hiddenButton="1"/>
    <filterColumn colId="1" hiddenButton="1"/>
  </autoFilter>
  <tableColumns count="2">
    <tableColumn id="1" xr3:uid="{69B99F9B-27DB-4F62-8586-DA7C8A6081C0}" name="תאריך הדיווח" dataDxfId="242" dataCellStyle="Normal_2007-16618"/>
    <tableColumn id="2" xr3:uid="{0A264FC7-7012-4A33-8BE8-C954F31F9F94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6E665BD-3C40-48BB-9460-CD481870840E}" name="TitleRegion1.a6.j12.1" displayName="TitleRegion1.a6.j12.1" ref="A6:J12" totalsRowShown="0" headerRowDxfId="240" dataDxfId="238" headerRowBorderDxfId="239" tableBorderDxfId="237">
  <autoFilter ref="A6:J12" xr:uid="{16E665BD-3C40-48BB-9460-CD48187084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B2159D8-35C9-4742-ACED-904557E26A6E}" name="שם המנפיק/שם נייר ערך" dataDxfId="236"/>
    <tableColumn id="2" xr3:uid="{25824FB2-0672-44C5-90C2-EEBFE70D72E3}" name="מספר ני&quot;ע" dataDxfId="235"/>
    <tableColumn id="3" xr3:uid="{893E259D-F8C2-47CF-A48B-0B0B961E9E09}" name="סוג מטבע" dataDxfId="234"/>
    <tableColumn id="4" xr3:uid="{8EAB937A-CFE9-400B-B5A6-3F78EDFB9DF9}" name="תאריך רכישה" dataDxfId="233"/>
    <tableColumn id="5" xr3:uid="{619AE78E-B61A-4997-9DCC-F907E4F0EDE2}" name="ערך נקוב****" dataDxfId="232"/>
    <tableColumn id="6" xr3:uid="{5BE6FC35-C877-4D86-B75E-C35BD109A09B}" name="שער***" dataDxfId="231"/>
    <tableColumn id="7" xr3:uid="{0DB7A3CE-482B-4ED0-A5E4-9B74E4082B00}" name="שווי הוגן" dataDxfId="230"/>
    <tableColumn id="8" xr3:uid="{02FFD2A3-2333-4326-9BC0-01BAE80427B4}" name="שעור מערך נקוב מונפק" dataDxfId="229"/>
    <tableColumn id="9" xr3:uid="{02931253-EBC0-48B3-8555-924EB9E537D9}" name="שעור מנכסי אפיק ההשקעה" dataDxfId="228"/>
    <tableColumn id="10" xr3:uid="{EEA2690D-EF1E-484F-97DB-575C1C004655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88C4900-F4CA-48A6-B034-A42D48C9CBDE}" name="RowTitleRegion1.a1.b4.1" displayName="_RowTitleRegion1.a1.b4.1_14" ref="A1:B4" totalsRowShown="0" headerRowDxfId="226" dataDxfId="225" tableBorderDxfId="224" headerRowCellStyle="Normal_2007-16618" dataCellStyle="Normal_2007-16618">
  <autoFilter ref="A1:B4" xr:uid="{488C4900-F4CA-48A6-B034-A42D48C9CBDE}">
    <filterColumn colId="0" hiddenButton="1"/>
    <filterColumn colId="1" hiddenButton="1"/>
  </autoFilter>
  <tableColumns count="2">
    <tableColumn id="1" xr3:uid="{654AA0EA-E948-4C9A-AE17-373E9A942933}" name="תאריך הדיווח" dataDxfId="223" dataCellStyle="Normal_2007-16618"/>
    <tableColumn id="2" xr3:uid="{DB638073-FF91-41C2-9DEC-77BA29855F1C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77285BF-AE70-43B5-9B63-900673FC26C3}" name="TitleRegion1.a6.k9.1" displayName="TitleRegion1.a6.k9.1" ref="A6:K9" totalsRowShown="0" headerRowDxfId="221" headerRowBorderDxfId="220" tableBorderDxfId="219">
  <autoFilter ref="A6:K9" xr:uid="{977285BF-AE70-43B5-9B63-900673FC26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45836AB-565C-4996-A7C1-61FF5687247E}" name="שם המנפיק/שם נייר ערך"/>
    <tableColumn id="2" xr3:uid="{32D87C3C-ED69-428C-A1C3-B44F8C6A21A6}" name="מספר ני&quot;ע"/>
    <tableColumn id="3" xr3:uid="{E7B4C21A-A920-45BF-966C-5D366A13F7D9}" name="ענף מסחר"/>
    <tableColumn id="4" xr3:uid="{43FDE9BB-FDBB-4444-B04E-496F685DA720}" name="סוג מטבע"/>
    <tableColumn id="5" xr3:uid="{2755A093-A35E-4705-BC24-C9986CF98AEB}" name="תאריך רכישה"/>
    <tableColumn id="6" xr3:uid="{7A8CFF29-8BD9-43CE-839F-DF89562EB208}" name="ערך נקוב****"/>
    <tableColumn id="7" xr3:uid="{73E8AA33-C517-4CB9-A460-4E04987532CF}" name="שער***"/>
    <tableColumn id="8" xr3:uid="{FEDC1FAE-5285-4293-8B11-B48E5831863D}" name="שווי הוגן"/>
    <tableColumn id="9" xr3:uid="{AF622E84-0B2A-4B27-8A18-A698754DCEF0}" name="שעור מערך נקוב מונפק"/>
    <tableColumn id="10" xr3:uid="{8D255875-5D87-45ED-A212-FF1988A2DC86}" name="שעור מנכסי אפיק ההשקעה"/>
    <tableColumn id="11" xr3:uid="{3FCA32DA-AB41-4F32-81CD-2180947A905F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40C40A8-EB54-4700-B8C4-729E70E5AC06}" name="RowTitleRegion1.a1.b4.1" displayName="_RowTitleRegion1.a1.b4.1_15" ref="A1:B4" totalsRowShown="0" headerRowDxfId="218" dataDxfId="217" tableBorderDxfId="216" headerRowCellStyle="Normal_2007-16618" dataCellStyle="Normal_2007-16618">
  <autoFilter ref="A1:B4" xr:uid="{140C40A8-EB54-4700-B8C4-729E70E5AC06}">
    <filterColumn colId="0" hiddenButton="1"/>
    <filterColumn colId="1" hiddenButton="1"/>
  </autoFilter>
  <tableColumns count="2">
    <tableColumn id="1" xr3:uid="{79890176-5A83-4DB4-8658-7BA4910117D9}" name="תאריך הדיווח" dataDxfId="215" dataCellStyle="Normal_2007-16618"/>
    <tableColumn id="2" xr3:uid="{9673D8C2-E36F-477F-927B-99C4284B7914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CC6709B-11B5-47F2-A8B5-5BD64F436A13}" name="TitleRegion1.a6.k13.1" displayName="_TitleRegion1.a6.k13.1" ref="A6:K13" totalsRowShown="0" headerRowDxfId="213" dataDxfId="211" headerRowBorderDxfId="212" tableBorderDxfId="210">
  <autoFilter ref="A6:K13" xr:uid="{5CC6709B-11B5-47F2-A8B5-5BD64F436A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A858D76-0F33-4B17-8CD3-CD94A43F0A04}" name="שם המנפיק/שם נייר ערך" dataDxfId="209"/>
    <tableColumn id="2" xr3:uid="{77496327-66F2-4DB9-BCCA-B376B2B32B70}" name="מספר ני&quot;ע" dataDxfId="208"/>
    <tableColumn id="3" xr3:uid="{1A105368-BC27-4D8B-B29F-5C4F4E2A22A0}" name="ענף מסחר" dataDxfId="207"/>
    <tableColumn id="4" xr3:uid="{88669C2E-FC9E-4A54-9864-1CE9E1AF28FE}" name="סוג מטבע" dataDxfId="206"/>
    <tableColumn id="5" xr3:uid="{A87418AF-EF81-4AC9-B5E2-E29D9F24B561}" name="תאריך רכישה" dataDxfId="205"/>
    <tableColumn id="6" xr3:uid="{5336D09E-27ED-4576-A447-F3669E506D19}" name="ערך נקוב****" dataDxfId="204"/>
    <tableColumn id="7" xr3:uid="{3228CF5D-B87D-43D4-8BED-5F23C3435AA7}" name="שער***" dataDxfId="203"/>
    <tableColumn id="8" xr3:uid="{8327F45B-F4C7-4E0E-B881-9469C66A4EEA}" name="שווי הוגן" dataDxfId="202"/>
    <tableColumn id="9" xr3:uid="{C0CA784C-29DE-4861-B144-EAAA4CCE475A}" name="שעור מערך נקוב מונפק" dataDxfId="201"/>
    <tableColumn id="10" xr3:uid="{238089F0-AFE1-4ED1-A488-140D962C5036}" name="שעור מנכסי אפיק ההשקעה" dataDxfId="200"/>
    <tableColumn id="11" xr3:uid="{FE426B02-829F-45F4-91DC-389E1A6718FF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C04C7F0-1231-4C8A-A69B-C9DF7E50508F}" name="RowTitleRegion1.a1.b4.1" displayName="_RowTitleRegion1.a1.b4.1_16" ref="A1:B4" totalsRowShown="0" headerRowDxfId="198" dataDxfId="197" tableBorderDxfId="196" headerRowCellStyle="Normal_2007-16618" dataCellStyle="Normal_2007-16618">
  <autoFilter ref="A1:B4" xr:uid="{4C04C7F0-1231-4C8A-A69B-C9DF7E50508F}">
    <filterColumn colId="0" hiddenButton="1"/>
    <filterColumn colId="1" hiddenButton="1"/>
  </autoFilter>
  <tableColumns count="2">
    <tableColumn id="1" xr3:uid="{0ACDDAAD-A09D-439C-AD1E-B8F8E532A4F1}" name="תאריך הדיווח" dataDxfId="195" dataCellStyle="Normal_2007-16618"/>
    <tableColumn id="2" xr3:uid="{FBE8F524-9FBA-4A4D-B2BC-C55DCD5D7AD2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BC82FF1-42E7-4238-A6A8-8AC967FDC270}" name="TitleRegion1.a6.j27.1" displayName="TitleRegion1.a6.j27.1" ref="A6:J27" totalsRowShown="0" headerRowDxfId="193" dataDxfId="191" headerRowBorderDxfId="192" tableBorderDxfId="190">
  <autoFilter ref="A6:J27" xr:uid="{BBC82FF1-42E7-4238-A6A8-8AC967FDC2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4614433-26CE-4B83-9366-B99E5983D613}" name="שם המנפיק/שם נייר ערך" dataDxfId="189"/>
    <tableColumn id="2" xr3:uid="{C6A34E9D-19EE-4944-BC34-799187CE6AB8}" name="מספר ני&quot;ע" dataDxfId="188"/>
    <tableColumn id="3" xr3:uid="{172EE4B1-94AD-492A-BECA-87C9F07D7BF2}" name="ענף מסחר" dataDxfId="187"/>
    <tableColumn id="4" xr3:uid="{3F190912-730B-44E0-BA53-3384E0B0DEA4}" name="סוג מטבע" dataDxfId="186"/>
    <tableColumn id="5" xr3:uid="{8FDD94F1-5655-4F88-958D-B18FDE824981}" name="תאריך רכישה" dataDxfId="185"/>
    <tableColumn id="6" xr3:uid="{219A453D-2DCA-41BC-ABFE-BF38D0007BA7}" name="ערך נקוב****" dataDxfId="184"/>
    <tableColumn id="7" xr3:uid="{6D71A81E-2C0E-4F41-A612-54E12BF2E8C8}" name="שער***" dataDxfId="183"/>
    <tableColumn id="8" xr3:uid="{B3280BD0-6350-4F17-97B4-B0707F88C825}" name="שווי הוגן" dataDxfId="182"/>
    <tableColumn id="9" xr3:uid="{3D591F25-D462-4FA2-814E-919617FE414A}" name="שעור מנכסי אפיק ההשקעה" dataDxfId="181"/>
    <tableColumn id="10" xr3:uid="{9F029ED5-61F2-4C86-AB34-E22FFD0A596B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D583232-DC6C-4D48-8E60-2A0933107C99}" name="RowTitleRegion1.a1.b4.1" displayName="_RowTitleRegion1.a1.b4.1_17" ref="A1:B4" totalsRowShown="0" headerRowDxfId="179" dataDxfId="178" tableBorderDxfId="177" headerRowCellStyle="Normal_2007-16618" dataCellStyle="Normal_2007-16618">
  <autoFilter ref="A1:B4" xr:uid="{6D583232-DC6C-4D48-8E60-2A0933107C99}">
    <filterColumn colId="0" hiddenButton="1"/>
    <filterColumn colId="1" hiddenButton="1"/>
  </autoFilter>
  <tableColumns count="2">
    <tableColumn id="1" xr3:uid="{949B0316-9EB7-4B34-9C5C-3FEF5D418389}" name="תאריך הדיווח" dataDxfId="176" dataCellStyle="Normal_2007-16618"/>
    <tableColumn id="2" xr3:uid="{5A06E42C-4577-4379-B6B3-ED82FFCACF70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0D7C440-8573-4A8C-9D73-0D8516013BE4}" name="TitleRegion1.a6.p13.1" displayName="TitleRegion1.a6.p13.1_" ref="A6:P13" totalsRowShown="0" headerRowDxfId="174" dataDxfId="172" headerRowBorderDxfId="173" tableBorderDxfId="171">
  <autoFilter ref="A6:P13" xr:uid="{F0D7C440-8573-4A8C-9D73-0D8516013B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9F5A5FD-0DB2-4468-9963-72611D932A0C}" name="שם המנפיק/שם נייר ערך" dataDxfId="170"/>
    <tableColumn id="2" xr3:uid="{131C3693-E31B-43CB-AD0B-DE4CF58434B1}" name="מספר ני&quot;ע" dataDxfId="169"/>
    <tableColumn id="3" xr3:uid="{ACB8C453-E006-49A9-B7F4-BF69EA11001D}" name="נכס הבסיס" dataDxfId="168"/>
    <tableColumn id="4" xr3:uid="{7D1EB535-CC92-46CB-B191-165C8387D862}" name="דירוג" dataDxfId="167"/>
    <tableColumn id="5" xr3:uid="{1AF046E6-C65E-4F26-935E-917B51A870E5}" name="שם מדרג" dataDxfId="166"/>
    <tableColumn id="6" xr3:uid="{D049FB7C-9E13-4F24-8FAB-CDF5CB67A8E7}" name="תאריך רכישה" dataDxfId="165"/>
    <tableColumn id="7" xr3:uid="{7C6865D0-A8D9-402C-8BFF-192B7774B09B}" name="מח&quot;מ" dataDxfId="164"/>
    <tableColumn id="8" xr3:uid="{FCB02F0E-2202-41AB-B3A4-6B19EAF00729}" name="סוג מטבע" dataDxfId="163"/>
    <tableColumn id="9" xr3:uid="{A73467A0-476B-4E7E-B88C-F4F083EB841A}" name="שיעור ריבית" dataDxfId="162"/>
    <tableColumn id="10" xr3:uid="{628B3FAF-1049-4647-B056-B6E2FAD14E45}" name="תשואה לפידיון" dataDxfId="161"/>
    <tableColumn id="11" xr3:uid="{EBE98CD2-02FC-40B4-B967-392431BE142A}" name="ערך נקוב****" dataDxfId="160"/>
    <tableColumn id="12" xr3:uid="{4114A4EF-4D94-4883-9F2D-517E7B49F252}" name="שער***" dataDxfId="159"/>
    <tableColumn id="13" xr3:uid="{C41E8E5C-7581-431B-9A0F-A119342084EC}" name="שווי הוגן" dataDxfId="158"/>
    <tableColumn id="14" xr3:uid="{9A42A2CB-4461-4054-8CD8-4CCBC9B21D36}" name="שעור מערך נקוב מונפק" dataDxfId="157"/>
    <tableColumn id="15" xr3:uid="{B5E2B757-A772-44EE-BB6B-0D905EE11463}" name="שעור מנכסי אפיק ההשקעה" dataDxfId="156"/>
    <tableColumn id="16" xr3:uid="{032FB334-C697-4007-A5E5-3B073C730F94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22C0E14-F930-477F-9716-CB239413ED2A}" name="RowTitleRegion1.a1.b4.1" displayName="_RowTitleRegion1.a1.b4.1_18" ref="A1:B4" totalsRowShown="0" headerRowDxfId="154" dataDxfId="153" tableBorderDxfId="152" headerRowCellStyle="Normal_2007-16618" dataCellStyle="Normal_2007-16618">
  <autoFilter ref="A1:B4" xr:uid="{022C0E14-F930-477F-9716-CB239413ED2A}">
    <filterColumn colId="0" hiddenButton="1"/>
    <filterColumn colId="1" hiddenButton="1"/>
  </autoFilter>
  <tableColumns count="2">
    <tableColumn id="1" xr3:uid="{16307E19-E641-4291-803E-4D75DC66AEC2}" name="תאריך הדיווח" dataDxfId="151" dataCellStyle="Normal_2007-16618"/>
    <tableColumn id="2" xr3:uid="{BD5AFDD5-36A7-4CAE-9CD0-FF8F88B9441D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9AF78A6-4AEE-4F2A-9EA7-62956E019E35}" name="TitleRegion1.a5.q12.1" displayName="TitleRegion1.a5.q12.1" ref="A5:Q12" totalsRowShown="0" headerRowDxfId="149" dataDxfId="147" headerRowBorderDxfId="148">
  <autoFilter ref="A5:Q12" xr:uid="{79AF78A6-4AEE-4F2A-9EA7-62956E019E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9CE5A52-201F-444D-B88C-3A5F2E936B43}" name="שם המנפיק/שם נייר ערך" dataDxfId="146"/>
    <tableColumn id="2" xr3:uid="{24E482DA-2A44-4FFC-8A4F-99661FD2A6F0}" name="קונסורציום כן/לא" dataDxfId="145"/>
    <tableColumn id="3" xr3:uid="{9691D318-9474-438E-8AC5-47FB4B10EC34}" name="מספר ני&quot;ע" dataDxfId="144"/>
    <tableColumn id="4" xr3:uid="{DA673FBF-3A15-4735-850D-AEDDBA2E11A9}" name="מספר מנפיק" dataDxfId="143"/>
    <tableColumn id="5" xr3:uid="{9386B9C7-6C90-48AC-975B-E5AF14517375}" name="דירוג" dataDxfId="142"/>
    <tableColumn id="6" xr3:uid="{488ED9A1-4095-4EE1-8FA0-09FD5F31F6E2}" name="תאריך רכישה" dataDxfId="141"/>
    <tableColumn id="7" xr3:uid="{1FEA9913-0298-461E-818C-CD7A0531A50F}" name="שם מדרג" dataDxfId="140"/>
    <tableColumn id="8" xr3:uid="{06D8B122-FA0B-4238-95EC-49900946F535}" name="מח&quot;מ" dataDxfId="139"/>
    <tableColumn id="9" xr3:uid="{69FEADED-2801-4C82-A702-9EA7A8348FA5}" name="ענף משק" dataDxfId="138"/>
    <tableColumn id="10" xr3:uid="{7B9C9D93-E42F-40D8-B721-2013BAEAD38B}" name="סוג מטבע" dataDxfId="137"/>
    <tableColumn id="11" xr3:uid="{5E0BCE17-589B-4BB9-ACC9-588B68AD84BE}" name="שיעור ריבית ממוצע" dataDxfId="136"/>
    <tableColumn id="12" xr3:uid="{021E0734-1507-4A10-A05F-AD8FA3D34E82}" name="תשואה לפידיון" dataDxfId="135"/>
    <tableColumn id="13" xr3:uid="{8456C282-0687-4A1D-BD9A-802BD81CF82E}" name="ערך נקוב****" dataDxfId="134"/>
    <tableColumn id="14" xr3:uid="{5E582760-4816-4BB6-9B10-BC94702B489F}" name="שער***" dataDxfId="133"/>
    <tableColumn id="15" xr3:uid="{686038B9-376F-4002-8544-CBE9ACF25813}" name="שווי הוגן" dataDxfId="132"/>
    <tableColumn id="16" xr3:uid="{7B87C695-11FE-4B7E-A0E9-F93F52AC1D06}" name="שעור מנכסי אפיק ההשקעה" dataDxfId="131"/>
    <tableColumn id="17" xr3:uid="{72E6CAD9-0A72-4641-961D-CDCB4D1AC4BD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CD8482E-AF66-4E3E-BF6C-118ECBE2B56E}" name="RowTitleRegion1.a1.b4.1" displayName="_RowTitleRegion1.a1.b4.1_19" ref="A1:B4" totalsRowShown="0" headerRowDxfId="129" dataDxfId="128" tableBorderDxfId="127" headerRowCellStyle="Normal_2007-16618" dataCellStyle="Normal_2007-16618">
  <autoFilter ref="A1:B4" xr:uid="{2CD8482E-AF66-4E3E-BF6C-118ECBE2B56E}">
    <filterColumn colId="0" hiddenButton="1"/>
    <filterColumn colId="1" hiddenButton="1"/>
  </autoFilter>
  <tableColumns count="2">
    <tableColumn id="1" xr3:uid="{296F7C46-F2E7-470A-A5AB-A23AC11BEF2D}" name="תאריך הדיווח" dataDxfId="126" dataCellStyle="Normal_2007-16618"/>
    <tableColumn id="2" xr3:uid="{C44109FB-1CDD-44B0-8F07-FA3933940795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8D7E763-B916-4E50-96CA-204E1CA1FE7A}" name="TitleRegion1.a5.n12.1" displayName="TitleRegion1.a5.n12.1" ref="A5:N12" totalsRowShown="0" headerRowDxfId="124" dataDxfId="122" headerRowBorderDxfId="123">
  <autoFilter ref="A5:N12" xr:uid="{28D7E763-B916-4E50-96CA-204E1CA1FE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AC0F90F-EBFB-4A36-8933-F52845ED6E38}" name="שם המנפיק/שם נייר ערך" dataDxfId="121"/>
    <tableColumn id="2" xr3:uid="{052BD7B9-D138-4945-84DF-D97D0CCC50AC}" name="מספר ני&quot;ע" dataDxfId="120"/>
    <tableColumn id="3" xr3:uid="{44153B56-4DE5-4280-80EB-BD14930B8110}" name="מספר מנפיק" dataDxfId="119"/>
    <tableColumn id="4" xr3:uid="{083D09FF-14B5-4EB3-A435-EA68BC67DEB0}" name="דירוג" dataDxfId="118"/>
    <tableColumn id="5" xr3:uid="{0F64B49A-8712-4065-8520-9BF1921C676E}" name="שם מדרג" dataDxfId="117"/>
    <tableColumn id="6" xr3:uid="{D8CC7BA4-85B9-4923-BDAA-12908385F05E}" name="מח&quot;מ" dataDxfId="116"/>
    <tableColumn id="7" xr3:uid="{7B7CC703-DCCB-400C-ABD8-8B8BCCAC7A09}" name="סוג מטבע" dataDxfId="115"/>
    <tableColumn id="8" xr3:uid="{10CAC07B-5E99-431A-867C-7BC1983FA381}" name="תנאי ושיעור ריבית" dataDxfId="114"/>
    <tableColumn id="9" xr3:uid="{D09EEEB0-464B-4791-916D-99AF00D10F58}" name="תשואה לפידיון" dataDxfId="113"/>
    <tableColumn id="10" xr3:uid="{FCC5A444-3443-4C15-8CA3-B9BEEB9933C1}" name="ערך נקוב****" dataDxfId="112"/>
    <tableColumn id="11" xr3:uid="{C77635A5-1F62-4942-94E8-FCA0FDB99214}" name="שער***" dataDxfId="111"/>
    <tableColumn id="12" xr3:uid="{C441EBB7-8E67-42D8-A3E6-8F287CEE642F}" name="שווי הוגן" dataDxfId="110"/>
    <tableColumn id="13" xr3:uid="{C80A341A-3C84-48DB-9BB6-3B448F28FCAB}" name="שעור מנכסי אפיק ההשקעה" dataDxfId="109"/>
    <tableColumn id="14" xr3:uid="{F9F656A7-AEAC-4BA8-98CB-EF256DBA10FB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C7BCBFF-2A69-4C7B-AADE-19E5D5DF4F4F}" name="RowTitleRegion1.a1.b4.1" displayName="_RowTitleRegion1.a1.b4.1_20" ref="A1:B4" totalsRowShown="0" headerRowDxfId="107" dataDxfId="106" tableBorderDxfId="105" headerRowCellStyle="Normal_2007-16618" dataCellStyle="Normal_2007-16618">
  <autoFilter ref="A1:B4" xr:uid="{6C7BCBFF-2A69-4C7B-AADE-19E5D5DF4F4F}">
    <filterColumn colId="0" hiddenButton="1"/>
    <filterColumn colId="1" hiddenButton="1"/>
  </autoFilter>
  <tableColumns count="2">
    <tableColumn id="1" xr3:uid="{C744256A-8D2E-4510-919E-FDFB9393C728}" name="תאריך הדיווח" dataDxfId="104" dataCellStyle="Normal_2007-16618"/>
    <tableColumn id="2" xr3:uid="{E3C31307-D36D-42FC-BA52-04025FD6186A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6D37417-DE95-440A-8768-1C11540E0035}" name="TitleRegion1.a5.i8.1" displayName="TitleRegion1.a5.i8.1" ref="A5:I8" totalsRowShown="0" headerRowDxfId="102" headerRowBorderDxfId="101">
  <autoFilter ref="A5:I8" xr:uid="{36D37417-DE95-440A-8768-1C11540E00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D383469-34BB-4FA4-AB28-51DADEC6BCFA}" name="שם המנפיק/שם נייר ערך"/>
    <tableColumn id="2" xr3:uid="{398D1E63-A5D0-419A-89A7-AFD620959851}" name="תאריך שערוך אחרון"/>
    <tableColumn id="3" xr3:uid="{9D34050A-3950-4C3B-A276-3F517587884C}" name="אופי הנכס"/>
    <tableColumn id="4" xr3:uid="{72C63EAE-279B-4B15-A174-DF011C1D2711}" name="שעור תשואה במהלך התקופה"/>
    <tableColumn id="5" xr3:uid="{E8823F53-2830-485D-BCC5-C0BAA5C51C21}" name="סוג מטבע"/>
    <tableColumn id="6" xr3:uid="{E6533401-EA74-4FE4-9923-86B5E86681ED}" name="שווי משוערך"/>
    <tableColumn id="7" xr3:uid="{A7AB06CB-14E6-412E-AE60-62B8034F4C18}" name="שעור מנכסי אפיק ההשקעה"/>
    <tableColumn id="8" xr3:uid="{D37903B6-5471-4912-85EB-075FAA93CEF5}" name="שעור מסך נכסי השקעה"/>
    <tableColumn id="9" xr3:uid="{461846C5-A41B-4DE8-9B26-20D0F74602C0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B0F3837-FBD4-408D-9545-E30B86C1C587}" name="RowTitleRegion1.a1.b4.1" displayName="_RowTitleRegion1.a1.b4.1_21" ref="A1:B4" totalsRowShown="0" headerRowDxfId="100" dataDxfId="99" tableBorderDxfId="98" headerRowCellStyle="Normal_2007-16618" dataCellStyle="Normal_2007-16618">
  <autoFilter ref="A1:B4" xr:uid="{CB0F3837-FBD4-408D-9545-E30B86C1C587}">
    <filterColumn colId="0" hiddenButton="1"/>
    <filterColumn colId="1" hiddenButton="1"/>
  </autoFilter>
  <tableColumns count="2">
    <tableColumn id="1" xr3:uid="{5C262EB0-36B1-45BA-AC2C-CA6389216267}" name="תאריך הדיווח" dataDxfId="97" dataCellStyle="Normal_2007-16618"/>
    <tableColumn id="2" xr3:uid="{51D15346-146E-455C-87C3-E994666C86B1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EB0045D-B4D9-4667-B939-5D01CF8B7D69}" name="TitleRegion1.a5.j8.1" displayName="TitleRegion1.a5.j8.1" ref="A5:J8" totalsRowShown="0" headerRowDxfId="95" headerRowBorderDxfId="94">
  <autoFilter ref="A5:J8" xr:uid="{DEB0045D-B4D9-4667-B939-5D01CF8B7D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E06F600-4572-48F4-8BA1-24E89D039870}" name="שם המנפיק/שם נייר ערך"/>
    <tableColumn id="2" xr3:uid="{76CE3D7F-6682-4CE0-9BE1-698C9A6BDEED}" name="מספר מנפיק"/>
    <tableColumn id="3" xr3:uid="{02CD388A-08A7-4580-ABE1-EE9B5BFA19E3}" name="דירוג"/>
    <tableColumn id="4" xr3:uid="{2FB1BCAD-2670-42DC-AAC5-861CC1161C1D}" name="שם המדרג"/>
    <tableColumn id="5" xr3:uid="{326E8724-58FF-49DF-A822-D766367D267F}" name="שעור הריבית"/>
    <tableColumn id="6" xr3:uid="{C14927DF-8283-48A7-A83C-3BDE48D6AD66}" name="סוג מטבע"/>
    <tableColumn id="7" xr3:uid="{AA8E6CC9-01C8-487D-9B8F-F127A27E84CD}" name="תשואה לפדיון"/>
    <tableColumn id="8" xr3:uid="{10009881-004E-4992-9857-2A276E3FB66F}" name="שווי הוגן"/>
    <tableColumn id="9" xr3:uid="{B74A85E0-4839-44BA-A84F-F815333D2E39}" name="שעור מנכסי אפיק ההשקעה"/>
    <tableColumn id="10" xr3:uid="{E5A354FE-9047-48A4-B32B-D6434F34E43F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77152F6-0909-477B-A07E-8F7E33EAF757}" name="RowTitleRegion1.a1.b4.1" displayName="_RowTitleRegion1.a1.b4.1_22" ref="A1:B4" totalsRowShown="0" headerRowDxfId="93" dataDxfId="92" tableBorderDxfId="91" headerRowCellStyle="Normal_2007-16618" dataCellStyle="Normal_2007-16618">
  <autoFilter ref="A1:B4" xr:uid="{A77152F6-0909-477B-A07E-8F7E33EAF757}">
    <filterColumn colId="0" hiddenButton="1"/>
    <filterColumn colId="1" hiddenButton="1"/>
  </autoFilter>
  <tableColumns count="2">
    <tableColumn id="1" xr3:uid="{97088DB8-2750-4AC7-AC64-89A308C83418}" name="תאריך הדיווח" dataDxfId="90" dataCellStyle="Normal_2007-16618"/>
    <tableColumn id="2" xr3:uid="{E7CE80A1-7166-485C-87B7-E222FCE5E1B7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A4EDF80-F943-4DF9-8550-74016BC49019}" name="TitleRegion1.a5.j8.1" displayName="TitleRegion1.a5.j8.1_" ref="A5:J8" totalsRowShown="0" headerRowDxfId="88" headerRowBorderDxfId="87">
  <autoFilter ref="A5:J8" xr:uid="{4A4EDF80-F943-4DF9-8550-74016BC49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6BB3C93-6D69-4AA0-957E-9828B4BC326F}" name="שם המנפיק/שם נייר ערך"/>
    <tableColumn id="2" xr3:uid="{1B48AAA4-B1EB-4473-9EAB-0BB3234E6F11}" name="מספר ני&quot;ע"/>
    <tableColumn id="3" xr3:uid="{6DBEA246-5F56-4392-95DF-A77E6F6FEDD1}" name="דירוג"/>
    <tableColumn id="4" xr3:uid="{58494322-7136-41F0-98E0-A2A0794B2E5C}" name="שם המדרג"/>
    <tableColumn id="5" xr3:uid="{7C0928A2-5FF8-4922-953C-92839E76B20D}" name="שעור הריבית"/>
    <tableColumn id="6" xr3:uid="{732BF5B7-1D74-4737-BA47-783C270A3491}" name="סוג מטבע"/>
    <tableColumn id="7" xr3:uid="{EA022AB7-940B-474F-B069-46FFE813E44E}" name="תשואה לפדיון"/>
    <tableColumn id="8" xr3:uid="{EA0F72D1-F285-43B3-A272-905B4070D2D5}" name="שווי הוגן"/>
    <tableColumn id="9" xr3:uid="{258B125A-41F3-4ADA-9247-3E7C13D73F3C}" name="שעור מנכסי אפיק ההשקעה"/>
    <tableColumn id="10" xr3:uid="{BDD722E9-8B9F-4C04-999A-2E92FB4F3D4B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03B307E-3163-4029-9220-1754AFD0B0AC}" name="RowTitleRegion1.a1.b4.1" displayName="_RowTitleRegion1.a1.b4.1_23" ref="A1:B4" totalsRowShown="0" headerRowDxfId="86" dataDxfId="85" tableBorderDxfId="84" headerRowCellStyle="Normal_2007-16618" dataCellStyle="Normal_2007-16618">
  <autoFilter ref="A1:B4" xr:uid="{503B307E-3163-4029-9220-1754AFD0B0AC}">
    <filterColumn colId="0" hiddenButton="1"/>
    <filterColumn colId="1" hiddenButton="1"/>
  </autoFilter>
  <tableColumns count="2">
    <tableColumn id="1" xr3:uid="{9B2F5349-AA01-4257-9D7A-31D0B1B35106}" name="תאריך הדיווח" dataDxfId="83" dataCellStyle="Normal_2007-16618"/>
    <tableColumn id="2" xr3:uid="{3F5CD94D-4624-45EA-B92B-8B913C1FF641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4B791AB-C7B2-43F9-80E5-0429AD15E209}" name="TitleRegion1.a5.c8.1" displayName="TitleRegion1.a5.c8.1" ref="A5:C8" totalsRowShown="0" headerRowBorderDxfId="81">
  <autoFilter ref="A5:C8" xr:uid="{54B791AB-C7B2-43F9-80E5-0429AD15E209}">
    <filterColumn colId="0" hiddenButton="1"/>
    <filterColumn colId="1" hiddenButton="1"/>
    <filterColumn colId="2" hiddenButton="1"/>
  </autoFilter>
  <tableColumns count="3">
    <tableColumn id="1" xr3:uid="{7CF63799-9D8F-4CC8-A44C-B4F0914385B2}" name="שם המנפיק/שם נייר ערך"/>
    <tableColumn id="2" xr3:uid="{EB6BB96C-C2B3-4158-94F3-B0DECC8F757F}" name="סכום ההתחייבות"/>
    <tableColumn id="3" xr3:uid="{B2FC1374-40A6-43AC-B2D8-FAA26CE2BF15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7D2AD7A-B366-45D2-A809-9F21FA3630C2}" name="RowTitleRegion1.a1.b4.1" displayName="_RowTitleRegion1.a1.b4.1_24" ref="A1:B4" totalsRowShown="0" headerRowDxfId="80" dataDxfId="79" tableBorderDxfId="78" headerRowCellStyle="Normal_2007-16618" dataCellStyle="Normal_2007-16618">
  <autoFilter ref="A1:B4" xr:uid="{C7D2AD7A-B366-45D2-A809-9F21FA3630C2}">
    <filterColumn colId="0" hiddenButton="1"/>
    <filterColumn colId="1" hiddenButton="1"/>
  </autoFilter>
  <tableColumns count="2">
    <tableColumn id="1" xr3:uid="{CB390AA2-25DB-4611-9306-BED5F7E16105}" name="תאריך הדיווח" dataDxfId="77" dataCellStyle="Normal_2007-16618"/>
    <tableColumn id="2" xr3:uid="{140F0B55-FCF3-4E20-BEB3-79DA91C4FF16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B81590E-5E8E-4D68-9745-352E680D9E02}" name="TitleRegion1.a5.o11.1" displayName="TitleRegion1.a5.o11.1" ref="A5:O11" totalsRowShown="0" headerRowDxfId="75" dataDxfId="73" headerRowBorderDxfId="74" tableBorderDxfId="72">
  <autoFilter ref="A5:O11" xr:uid="{9B81590E-5E8E-4D68-9745-352E680D9E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C51B55C-1955-4463-95A3-2B828184596C}" name="שם המנפיק/שם נייר ערך" dataDxfId="71"/>
    <tableColumn id="2" xr3:uid="{880E70EA-7DCC-492A-B4E6-4D41DA326975}" name="מספר ני&quot;ע" dataDxfId="70"/>
    <tableColumn id="3" xr3:uid="{D4FE9793-0B95-45C0-85F8-10644096CA6A}" name="ענף מסחר" dataDxfId="69"/>
    <tableColumn id="4" xr3:uid="{5E769F14-ECE2-4BB6-AFDD-B26C4E2EACEB}" name="דירוג" dataDxfId="68"/>
    <tableColumn id="5" xr3:uid="{AD7D22A1-8216-482C-99DA-E781BDE05E03}" name="שם מדרג" dataDxfId="67"/>
    <tableColumn id="6" xr3:uid="{A0DF22C5-A2F9-4A6F-822D-FEC4D341FB33}" name="תאריך רכישה" dataDxfId="66"/>
    <tableColumn id="7" xr3:uid="{6823BF21-C8A6-4293-B42B-205E3EC0E976}" name="מח&quot;מ" dataDxfId="65"/>
    <tableColumn id="8" xr3:uid="{4EEF75DC-3159-4D38-83CD-A6A55BCB7077}" name="סוג מטבע" dataDxfId="64"/>
    <tableColumn id="9" xr3:uid="{0AA72064-9456-44CD-8F47-8B1959A1C961}" name="שיעור ריבית" dataDxfId="63"/>
    <tableColumn id="10" xr3:uid="{F17303F4-127A-486C-A066-A3DEA9A7EB0B}" name="ריבית אפקטיבית" dataDxfId="62"/>
    <tableColumn id="11" xr3:uid="{92C82FFC-0018-47FE-96EB-C5CEC38B0A6C}" name="ערך נקוב ****" dataDxfId="61"/>
    <tableColumn id="12" xr3:uid="{69BBB0C0-A38F-40AE-BE7E-4B0DEDE8521F}" name="עלות מתואמת" dataDxfId="60"/>
    <tableColumn id="13" xr3:uid="{58F4CC25-0E44-4983-B773-964A45E1256F}" name="שעור מערך נקוב מונפק" dataDxfId="59"/>
    <tableColumn id="14" xr3:uid="{873B6A60-077C-463A-AC46-5D3A42DFC61F}" name="שעור מנכסי אפיק ההשקעה" dataDxfId="58"/>
    <tableColumn id="15" xr3:uid="{858E1EE9-E7A1-47B5-A0B3-805BA0974284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484FF51-81B6-4D25-A0B5-1AB0BA3CBB96}" name="RowTitleRegion1.a1.b4.1" displayName="_RowTitleRegion1.a1.b4.1_25" ref="A1:B4" totalsRowShown="0" headerRowDxfId="56" dataDxfId="55" tableBorderDxfId="54" headerRowCellStyle="Normal_2007-16618" dataCellStyle="Normal_2007-16618">
  <autoFilter ref="A1:B4" xr:uid="{8484FF51-81B6-4D25-A0B5-1AB0BA3CBB96}">
    <filterColumn colId="0" hiddenButton="1"/>
    <filterColumn colId="1" hiddenButton="1"/>
  </autoFilter>
  <tableColumns count="2">
    <tableColumn id="1" xr3:uid="{0E9849D7-4355-498A-937E-7A3CEC88022D}" name="תאריך הדיווח" dataDxfId="53" dataCellStyle="Normal_2007-16618"/>
    <tableColumn id="2" xr3:uid="{B9864D73-E5A5-465F-BECF-8B87AE7DDF20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327ED2-FD7D-413E-BC2F-DA054DE80DEE}" name="TitleRegion1.a5.o11.1" displayName="TitleRegion1.a5.o11.1_" ref="A5:O11" totalsRowShown="0" headerRowDxfId="51" dataDxfId="49" headerRowBorderDxfId="50" tableBorderDxfId="48">
  <autoFilter ref="A5:O11" xr:uid="{08327ED2-FD7D-413E-BC2F-DA054DE80D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69F4485-EEFC-4392-AF60-BB8B4C2B4906}" name="שם המנפיק/שם נייר ערך" dataDxfId="47"/>
    <tableColumn id="2" xr3:uid="{80DD7E37-7269-473F-AC7E-491CFDDE5641}" name="מספר ני&quot;ע" dataDxfId="46"/>
    <tableColumn id="3" xr3:uid="{E90B66AD-0B82-46BD-98D2-42D4BE20EC40}" name="ענף מסחר" dataDxfId="45"/>
    <tableColumn id="4" xr3:uid="{C0E9F401-F6DC-4552-ACB8-533E89345470}" name="דירוג" dataDxfId="44"/>
    <tableColumn id="5" xr3:uid="{4BF663C0-4C6E-4BBA-86DC-29B6735C7950}" name="שם מדרג" dataDxfId="43"/>
    <tableColumn id="6" xr3:uid="{13A3DAA1-0928-4B5A-9515-5F71A93F404E}" name="תאריך רכישה" dataDxfId="42"/>
    <tableColumn id="7" xr3:uid="{05AC12E6-E4E8-40A5-8DD7-5AA2EDE93BC0}" name="מח&quot;מ" dataDxfId="41"/>
    <tableColumn id="8" xr3:uid="{9E84BF0A-0FCD-4219-A878-B1C9DE987EFE}" name="סוג מטבע" dataDxfId="40"/>
    <tableColumn id="9" xr3:uid="{E9B3AE4D-8B8E-4C74-BC8C-13E9D50D047F}" name="שיעור ריבית" dataDxfId="39"/>
    <tableColumn id="10" xr3:uid="{A188683B-10B6-435D-958F-F6CC6AFB6F5A}" name="ריבית אפקטיבית" dataDxfId="38"/>
    <tableColumn id="11" xr3:uid="{9ADF4C5D-FFAA-4220-A92F-CDCB938C22A0}" name="ערך נקוב****" dataDxfId="37"/>
    <tableColumn id="12" xr3:uid="{DDB1D765-72EB-447E-8E19-E57026F3C1B5}" name="עלות מתואמת" dataDxfId="36"/>
    <tableColumn id="13" xr3:uid="{DD306CA0-0017-451B-ACE6-B74E77FA60FC}" name="שעור מערך נקוב מונפק" dataDxfId="35"/>
    <tableColumn id="14" xr3:uid="{7709C178-8562-4DCD-A88E-A7C08FBED59E}" name="שעור מנכסי אפיק ההשקעה" dataDxfId="34"/>
    <tableColumn id="15" xr3:uid="{6259CA10-1A43-4713-971E-1DA4C37D017A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B9CFB7F-4BC0-4621-A1B4-02B6861B1C86}" name="RowTitleRegion1.a1.b4.1" displayName="_RowTitleRegion1.a1.b4.1_26" ref="A1:B4" totalsRowShown="0" headerRowDxfId="32" dataDxfId="31" tableBorderDxfId="30" headerRowCellStyle="Normal_2007-16618" dataCellStyle="Normal_2007-16618">
  <autoFilter ref="A1:B4" xr:uid="{1B9CFB7F-4BC0-4621-A1B4-02B6861B1C86}">
    <filterColumn colId="0" hiddenButton="1"/>
    <filterColumn colId="1" hiddenButton="1"/>
  </autoFilter>
  <tableColumns count="2">
    <tableColumn id="1" xr3:uid="{4538FFC7-4B3D-4A98-9C1E-8C94D59BA414}" name="תאריך הדיווח" dataDxfId="29" dataCellStyle="Normal_2007-16618"/>
    <tableColumn id="2" xr3:uid="{5BBF4998-8B87-430B-8112-D4C1971221A8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2DC3CFC-0745-403D-8BAA-AEC82AC29979}" name="TitleRegion1.a5.o11.1" displayName="_TitleRegion1.a5.o11.1" ref="A5:O11" totalsRowShown="0" headerRowDxfId="27" dataDxfId="25" headerRowBorderDxfId="26" tableBorderDxfId="24">
  <autoFilter ref="A5:O11" xr:uid="{D2DC3CFC-0745-403D-8BAA-AEC82AC299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CF71EF4-D2A6-4BC2-97F2-C6CF61B4D8A9}" name="שם המנפיק/שם נייר ערך" dataDxfId="23"/>
    <tableColumn id="2" xr3:uid="{DF8E14FE-5BBB-4318-8D1C-8C98CB289EED}" name="מספר ני&quot;ע" dataDxfId="22"/>
    <tableColumn id="3" xr3:uid="{E52BAFD1-6D88-4EB5-89F2-67D7351993C5}" name="ענף מסחר" dataDxfId="21"/>
    <tableColumn id="4" xr3:uid="{D80647B5-EE4C-4AC0-8518-AE063E7DEA06}" name="דירוג" dataDxfId="20"/>
    <tableColumn id="5" xr3:uid="{C84679BF-4168-426F-AEA8-5626D45B5031}" name="שם מדרג" dataDxfId="19"/>
    <tableColumn id="6" xr3:uid="{D2862746-8BEC-47AE-B6EE-1139527B5E84}" name="תאריך רכישה" dataDxfId="18"/>
    <tableColumn id="7" xr3:uid="{2C66957A-C360-4A52-BEB3-B33EC090AE8A}" name="מח&quot;מ" dataDxfId="17"/>
    <tableColumn id="8" xr3:uid="{91D17D0C-395C-4D88-8648-B7BA1B548C9E}" name="סוג מטבע" dataDxfId="16"/>
    <tableColumn id="9" xr3:uid="{0F9209D9-221D-4BE5-87B2-25C81825BE03}" name="שיעור ריבית" dataDxfId="15"/>
    <tableColumn id="10" xr3:uid="{B86C3E03-90A4-4602-A904-F859FA9363A7}" name="ריבית אפקטיבית" dataDxfId="14"/>
    <tableColumn id="11" xr3:uid="{5E16B1A3-28AF-4ECE-8112-1671D04881F9}" name="ערך נקוב****" dataDxfId="13"/>
    <tableColumn id="12" xr3:uid="{69F4F34E-F10D-442C-8605-160F94B486B6}" name="עלות מתואמת" dataDxfId="12"/>
    <tableColumn id="13" xr3:uid="{694D9BEF-1C91-4F6B-8039-08ED7D1A5621}" name="שעור מערך נקוב מונפק" dataDxfId="11"/>
    <tableColumn id="14" xr3:uid="{BDD8D285-439A-4D6E-85D2-F1807F50FF5A}" name="שעור מנכסי אפיק ההשקעה" dataDxfId="10"/>
    <tableColumn id="15" xr3:uid="{81EDE3AC-5253-4F43-B652-D9CBE385032E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51.85546875" style="8" customWidth="1"/>
    <col min="5" max="52" width="0" style="8" hidden="1" customWidth="1"/>
    <col min="53" max="16384" width="9.140625" style="8" hidden="1"/>
  </cols>
  <sheetData>
    <row r="1" spans="1:4">
      <c r="B1" s="36" t="s">
        <v>105</v>
      </c>
      <c r="C1" s="36" t="s" vm="1">
        <v>161</v>
      </c>
    </row>
    <row r="2" spans="1:4">
      <c r="B2" s="36" t="s">
        <v>104</v>
      </c>
      <c r="C2" s="36" t="s">
        <v>162</v>
      </c>
    </row>
    <row r="3" spans="1:4">
      <c r="B3" s="36" t="s">
        <v>106</v>
      </c>
      <c r="C3" s="36" t="s">
        <v>163</v>
      </c>
    </row>
    <row r="4" spans="1:4">
      <c r="B4" s="36" t="s">
        <v>107</v>
      </c>
      <c r="C4" s="36">
        <v>13627</v>
      </c>
    </row>
    <row r="5" spans="1:4" ht="18.75">
      <c r="A5" s="78" t="s">
        <v>240</v>
      </c>
      <c r="B5" s="77" t="s">
        <v>114</v>
      </c>
      <c r="C5" s="79" t="s">
        <v>241</v>
      </c>
      <c r="D5" s="80" t="s">
        <v>242</v>
      </c>
    </row>
    <row r="6" spans="1:4" s="9" customFormat="1">
      <c r="A6" s="81" t="s">
        <v>240</v>
      </c>
      <c r="B6" s="82" t="s">
        <v>240</v>
      </c>
      <c r="C6" s="18" t="s">
        <v>79</v>
      </c>
      <c r="D6" s="19" t="s">
        <v>77</v>
      </c>
    </row>
    <row r="7" spans="1:4" s="9" customFormat="1">
      <c r="A7" s="81" t="s">
        <v>240</v>
      </c>
      <c r="B7" s="82" t="s">
        <v>240</v>
      </c>
      <c r="C7" s="20" t="s">
        <v>142</v>
      </c>
      <c r="D7" s="21" t="s">
        <v>19</v>
      </c>
    </row>
    <row r="8" spans="1:4" s="10" customFormat="1" ht="20.25">
      <c r="A8" s="83" t="s">
        <v>240</v>
      </c>
      <c r="B8" s="84" t="s">
        <v>240</v>
      </c>
      <c r="C8" s="14" t="s">
        <v>0</v>
      </c>
      <c r="D8" s="22" t="s">
        <v>1</v>
      </c>
    </row>
    <row r="9" spans="1:4" s="10" customFormat="1" ht="20.25">
      <c r="A9" s="83" t="s">
        <v>240</v>
      </c>
      <c r="B9" s="44" t="s">
        <v>113</v>
      </c>
      <c r="C9" s="55">
        <f>C10+C11+C22</f>
        <v>344787.17983677593</v>
      </c>
      <c r="D9" s="56">
        <f>C9/$C$41</f>
        <v>1</v>
      </c>
    </row>
    <row r="10" spans="1:4">
      <c r="A10" s="32" t="s">
        <v>90</v>
      </c>
      <c r="B10" s="23" t="s">
        <v>115</v>
      </c>
      <c r="C10" s="55">
        <f>מזומנים!I8</f>
        <v>99386.638006451976</v>
      </c>
      <c r="D10" s="56">
        <f t="shared" ref="D10:D11" si="0">C10/$C$41</f>
        <v>0.28825502750276893</v>
      </c>
    </row>
    <row r="11" spans="1:4">
      <c r="A11" s="78" t="s">
        <v>240</v>
      </c>
      <c r="B11" s="23" t="s">
        <v>116</v>
      </c>
      <c r="C11" s="55">
        <f>SUM(C12:C20)</f>
        <v>246210.81233605798</v>
      </c>
      <c r="D11" s="56">
        <f t="shared" si="0"/>
        <v>0.71409503234028449</v>
      </c>
    </row>
    <row r="12" spans="1:4">
      <c r="A12" s="34" t="s">
        <v>90</v>
      </c>
      <c r="B12" s="24" t="s">
        <v>40</v>
      </c>
      <c r="C12" s="55" t="s" vm="2">
        <v>203</v>
      </c>
      <c r="D12" s="56" t="s" vm="3">
        <v>203</v>
      </c>
    </row>
    <row r="13" spans="1:4">
      <c r="A13" s="34" t="s">
        <v>90</v>
      </c>
      <c r="B13" s="24" t="s">
        <v>41</v>
      </c>
      <c r="C13" s="55" t="s" vm="4">
        <v>203</v>
      </c>
      <c r="D13" s="56" t="s" vm="5">
        <v>203</v>
      </c>
    </row>
    <row r="14" spans="1:4">
      <c r="A14" s="34" t="s">
        <v>90</v>
      </c>
      <c r="B14" s="24" t="s">
        <v>42</v>
      </c>
      <c r="C14" s="55" t="s" vm="6">
        <v>203</v>
      </c>
      <c r="D14" s="56" t="s" vm="7">
        <v>203</v>
      </c>
    </row>
    <row r="15" spans="1:4">
      <c r="A15" s="34" t="s">
        <v>90</v>
      </c>
      <c r="B15" s="24" t="s">
        <v>43</v>
      </c>
      <c r="C15" s="55" t="s" vm="8">
        <v>203</v>
      </c>
      <c r="D15" s="56" t="s" vm="9">
        <v>203</v>
      </c>
    </row>
    <row r="16" spans="1:4">
      <c r="A16" s="34" t="s">
        <v>90</v>
      </c>
      <c r="B16" s="24" t="s">
        <v>155</v>
      </c>
      <c r="C16" s="55" vm="10">
        <v>243343.72202301398</v>
      </c>
      <c r="D16" s="56">
        <f>C16/$C$41</f>
        <v>0.70577949603060697</v>
      </c>
    </row>
    <row r="17" spans="1:4">
      <c r="A17" s="34" t="s">
        <v>90</v>
      </c>
      <c r="B17" s="24" t="s">
        <v>44</v>
      </c>
      <c r="C17" s="55" t="s" vm="11">
        <v>203</v>
      </c>
      <c r="D17" s="56" t="s" vm="12">
        <v>203</v>
      </c>
    </row>
    <row r="18" spans="1:4">
      <c r="A18" s="34" t="s">
        <v>90</v>
      </c>
      <c r="B18" s="24" t="s">
        <v>45</v>
      </c>
      <c r="C18" s="55" t="s" vm="13">
        <v>203</v>
      </c>
      <c r="D18" s="56" t="s" vm="14">
        <v>203</v>
      </c>
    </row>
    <row r="19" spans="1:4">
      <c r="A19" s="34" t="s">
        <v>90</v>
      </c>
      <c r="B19" s="24" t="s">
        <v>46</v>
      </c>
      <c r="C19" s="55" t="s" vm="15">
        <v>203</v>
      </c>
      <c r="D19" s="56" t="s" vm="16">
        <v>203</v>
      </c>
    </row>
    <row r="20" spans="1:4">
      <c r="A20" s="34" t="s">
        <v>90</v>
      </c>
      <c r="B20" s="24" t="s">
        <v>47</v>
      </c>
      <c r="C20" s="55" vm="17">
        <v>2867.0903130439997</v>
      </c>
      <c r="D20" s="56">
        <f>C20/$C$41</f>
        <v>8.3155363096774522E-3</v>
      </c>
    </row>
    <row r="21" spans="1:4">
      <c r="A21" s="34" t="s">
        <v>90</v>
      </c>
      <c r="B21" s="24" t="s">
        <v>48</v>
      </c>
      <c r="C21" s="55" t="s" vm="18">
        <v>203</v>
      </c>
      <c r="D21" s="56" t="s" vm="19">
        <v>203</v>
      </c>
    </row>
    <row r="22" spans="1:4">
      <c r="A22" s="78" t="s">
        <v>240</v>
      </c>
      <c r="B22" s="23" t="s">
        <v>117</v>
      </c>
      <c r="C22" s="55" vm="20">
        <v>-810.27050573400004</v>
      </c>
      <c r="D22" s="56">
        <f>C22/$C$41</f>
        <v>-2.3500598430532898E-3</v>
      </c>
    </row>
    <row r="23" spans="1:4">
      <c r="A23" s="34" t="s">
        <v>90</v>
      </c>
      <c r="B23" s="24" t="s">
        <v>49</v>
      </c>
      <c r="C23" s="55" t="s" vm="21">
        <v>203</v>
      </c>
      <c r="D23" s="56" t="s" vm="22">
        <v>203</v>
      </c>
    </row>
    <row r="24" spans="1:4">
      <c r="A24" s="34" t="s">
        <v>90</v>
      </c>
      <c r="B24" s="24" t="s">
        <v>50</v>
      </c>
      <c r="C24" s="55" t="s" vm="23">
        <v>203</v>
      </c>
      <c r="D24" s="56" t="s" vm="24">
        <v>203</v>
      </c>
    </row>
    <row r="25" spans="1:4">
      <c r="A25" s="34" t="s">
        <v>90</v>
      </c>
      <c r="B25" s="24" t="s">
        <v>42</v>
      </c>
      <c r="C25" s="55" t="s" vm="25">
        <v>203</v>
      </c>
      <c r="D25" s="56" t="s" vm="26">
        <v>203</v>
      </c>
    </row>
    <row r="26" spans="1:4">
      <c r="A26" s="34" t="s">
        <v>90</v>
      </c>
      <c r="B26" s="24" t="s">
        <v>51</v>
      </c>
      <c r="C26" s="55" t="s" vm="27">
        <v>203</v>
      </c>
      <c r="D26" s="56" t="s" vm="28">
        <v>203</v>
      </c>
    </row>
    <row r="27" spans="1:4">
      <c r="A27" s="34" t="s">
        <v>90</v>
      </c>
      <c r="B27" s="24" t="s">
        <v>52</v>
      </c>
      <c r="C27" s="55" t="s" vm="29">
        <v>203</v>
      </c>
      <c r="D27" s="56" t="s" vm="30">
        <v>203</v>
      </c>
    </row>
    <row r="28" spans="1:4">
      <c r="A28" s="34" t="s">
        <v>90</v>
      </c>
      <c r="B28" s="24" t="s">
        <v>53</v>
      </c>
      <c r="C28" s="55" t="s" vm="31">
        <v>203</v>
      </c>
      <c r="D28" s="56" t="s" vm="32">
        <v>203</v>
      </c>
    </row>
    <row r="29" spans="1:4">
      <c r="A29" s="34" t="s">
        <v>90</v>
      </c>
      <c r="B29" s="24" t="s">
        <v>129</v>
      </c>
      <c r="C29" s="55" t="s" vm="33">
        <v>203</v>
      </c>
      <c r="D29" s="56" t="s" vm="34">
        <v>203</v>
      </c>
    </row>
    <row r="30" spans="1:4">
      <c r="A30" s="34" t="s">
        <v>90</v>
      </c>
      <c r="B30" s="24" t="s">
        <v>74</v>
      </c>
      <c r="C30" s="55" vm="35">
        <v>-810.27050573400004</v>
      </c>
      <c r="D30" s="56">
        <f>C30/$C$41</f>
        <v>-2.3500598430532898E-3</v>
      </c>
    </row>
    <row r="31" spans="1:4">
      <c r="A31" s="34" t="s">
        <v>90</v>
      </c>
      <c r="B31" s="24" t="s">
        <v>54</v>
      </c>
      <c r="C31" s="55" t="s" vm="36">
        <v>203</v>
      </c>
      <c r="D31" s="56" t="s" vm="37">
        <v>203</v>
      </c>
    </row>
    <row r="32" spans="1:4">
      <c r="A32" s="34" t="s">
        <v>90</v>
      </c>
      <c r="B32" s="23" t="s">
        <v>118</v>
      </c>
      <c r="C32" s="55" t="s" vm="38">
        <v>203</v>
      </c>
      <c r="D32" s="56" t="s" vm="39">
        <v>203</v>
      </c>
    </row>
    <row r="33" spans="1:4">
      <c r="A33" s="34" t="s">
        <v>90</v>
      </c>
      <c r="B33" s="23" t="s">
        <v>119</v>
      </c>
      <c r="C33" s="55" t="s" vm="40">
        <v>203</v>
      </c>
      <c r="D33" s="56" t="s" vm="41">
        <v>203</v>
      </c>
    </row>
    <row r="34" spans="1:4">
      <c r="A34" s="34" t="s">
        <v>90</v>
      </c>
      <c r="B34" s="23" t="s">
        <v>120</v>
      </c>
      <c r="C34" s="55" t="s" vm="42">
        <v>203</v>
      </c>
      <c r="D34" s="56" t="s" vm="43">
        <v>203</v>
      </c>
    </row>
    <row r="35" spans="1:4">
      <c r="A35" s="34" t="s">
        <v>90</v>
      </c>
      <c r="B35" s="35" t="s">
        <v>121</v>
      </c>
      <c r="C35" s="55" t="s" vm="44">
        <v>203</v>
      </c>
      <c r="D35" s="56" t="s" vm="45">
        <v>203</v>
      </c>
    </row>
    <row r="36" spans="1:4">
      <c r="A36" s="34" t="s">
        <v>90</v>
      </c>
      <c r="B36" s="23" t="s">
        <v>122</v>
      </c>
      <c r="C36" s="55" t="s" vm="46">
        <v>203</v>
      </c>
      <c r="D36" s="56" t="s" vm="47">
        <v>203</v>
      </c>
    </row>
    <row r="37" spans="1:4">
      <c r="A37" s="85" t="s">
        <v>240</v>
      </c>
      <c r="B37" s="45" t="s">
        <v>124</v>
      </c>
      <c r="C37" s="55">
        <v>0</v>
      </c>
      <c r="D37" s="56">
        <f>C37/$C$41</f>
        <v>0</v>
      </c>
    </row>
    <row r="38" spans="1:4">
      <c r="A38" s="34" t="s">
        <v>90</v>
      </c>
      <c r="B38" s="46" t="s">
        <v>125</v>
      </c>
      <c r="C38" s="55" t="s" vm="48">
        <v>203</v>
      </c>
      <c r="D38" s="56" t="s" vm="49">
        <v>203</v>
      </c>
    </row>
    <row r="39" spans="1:4">
      <c r="A39" s="34" t="s">
        <v>90</v>
      </c>
      <c r="B39" s="46" t="s">
        <v>140</v>
      </c>
      <c r="C39" s="55" t="s" vm="50">
        <v>203</v>
      </c>
      <c r="D39" s="56" t="s" vm="51">
        <v>203</v>
      </c>
    </row>
    <row r="40" spans="1:4">
      <c r="A40" s="34" t="s">
        <v>90</v>
      </c>
      <c r="B40" s="46" t="s">
        <v>126</v>
      </c>
      <c r="C40" s="55" t="s" vm="52">
        <v>203</v>
      </c>
      <c r="D40" s="56" t="s" vm="53">
        <v>203</v>
      </c>
    </row>
    <row r="41" spans="1:4">
      <c r="A41" s="78" t="s">
        <v>240</v>
      </c>
      <c r="B41" s="46" t="s">
        <v>55</v>
      </c>
      <c r="C41" s="55">
        <f>C9</f>
        <v>344787.17983677593</v>
      </c>
      <c r="D41" s="56">
        <f>C41/$C$41</f>
        <v>1</v>
      </c>
    </row>
    <row r="42" spans="1:4">
      <c r="A42" s="34" t="s">
        <v>90</v>
      </c>
      <c r="B42" s="46" t="s">
        <v>123</v>
      </c>
      <c r="C42" s="86" t="s">
        <v>240</v>
      </c>
      <c r="D42" s="87" t="s">
        <v>240</v>
      </c>
    </row>
    <row r="43" spans="1:4">
      <c r="A43" s="78" t="s">
        <v>240</v>
      </c>
      <c r="B43" s="5" t="s">
        <v>78</v>
      </c>
      <c r="C43" s="78" t="s">
        <v>240</v>
      </c>
      <c r="D43" s="78" t="s">
        <v>240</v>
      </c>
    </row>
    <row r="44" spans="1:4">
      <c r="A44" s="78" t="s">
        <v>240</v>
      </c>
      <c r="B44" s="88" t="s">
        <v>240</v>
      </c>
      <c r="C44" s="49" t="s">
        <v>112</v>
      </c>
      <c r="D44" s="29" t="s">
        <v>73</v>
      </c>
    </row>
    <row r="45" spans="1:4">
      <c r="A45" s="78" t="s">
        <v>240</v>
      </c>
      <c r="B45" s="88" t="s">
        <v>240</v>
      </c>
      <c r="C45" s="50" t="s">
        <v>0</v>
      </c>
      <c r="D45" s="19" t="s">
        <v>1</v>
      </c>
    </row>
    <row r="46" spans="1:4">
      <c r="A46" s="78" t="s">
        <v>240</v>
      </c>
      <c r="B46" s="88" t="s">
        <v>240</v>
      </c>
      <c r="C46" s="57" t="s">
        <v>95</v>
      </c>
      <c r="D46" s="58" vm="54">
        <v>2.4752999999999998</v>
      </c>
    </row>
    <row r="47" spans="1:4">
      <c r="A47" s="78" t="s">
        <v>240</v>
      </c>
      <c r="B47" s="88" t="s">
        <v>240</v>
      </c>
      <c r="C47" s="57" t="s">
        <v>102</v>
      </c>
      <c r="D47" s="58">
        <v>0.74744976816074182</v>
      </c>
    </row>
    <row r="48" spans="1:4">
      <c r="A48" s="78" t="s">
        <v>240</v>
      </c>
      <c r="B48" s="88" t="s">
        <v>240</v>
      </c>
      <c r="C48" s="57" t="s">
        <v>99</v>
      </c>
      <c r="D48" s="58" vm="55">
        <v>2.7391000000000001</v>
      </c>
    </row>
    <row r="49" spans="1:4">
      <c r="A49" s="78" t="s">
        <v>240</v>
      </c>
      <c r="B49" s="89" t="s">
        <v>240</v>
      </c>
      <c r="C49" s="57" t="s">
        <v>204</v>
      </c>
      <c r="D49" s="58" vm="56">
        <v>4.3135000000000003</v>
      </c>
    </row>
    <row r="50" spans="1:4">
      <c r="A50" s="78" t="s">
        <v>240</v>
      </c>
      <c r="B50" s="88" t="s">
        <v>240</v>
      </c>
      <c r="C50" s="57" t="s">
        <v>93</v>
      </c>
      <c r="D50" s="58" vm="57">
        <v>4.0115999999999996</v>
      </c>
    </row>
    <row r="51" spans="1:4">
      <c r="A51" s="78" t="s">
        <v>240</v>
      </c>
      <c r="B51" s="88" t="s">
        <v>240</v>
      </c>
      <c r="C51" s="57" t="s">
        <v>94</v>
      </c>
      <c r="D51" s="58" vm="58">
        <v>4.6208999999999998</v>
      </c>
    </row>
    <row r="52" spans="1:4">
      <c r="A52" s="78" t="s">
        <v>240</v>
      </c>
      <c r="B52" s="88" t="s">
        <v>240</v>
      </c>
      <c r="C52" s="57" t="s">
        <v>96</v>
      </c>
      <c r="D52" s="58">
        <v>0.46448192400783739</v>
      </c>
    </row>
    <row r="53" spans="1:4">
      <c r="A53" s="78" t="s">
        <v>240</v>
      </c>
      <c r="B53" s="88" t="s">
        <v>240</v>
      </c>
      <c r="C53" s="57" t="s">
        <v>100</v>
      </c>
      <c r="D53" s="58">
        <v>2.5637E-2</v>
      </c>
    </row>
    <row r="54" spans="1:4">
      <c r="A54" s="78" t="s">
        <v>240</v>
      </c>
      <c r="B54" s="88" t="s">
        <v>240</v>
      </c>
      <c r="C54" s="57" t="s">
        <v>101</v>
      </c>
      <c r="D54" s="58">
        <v>0.2137704222363675</v>
      </c>
    </row>
    <row r="55" spans="1:4">
      <c r="A55" s="78" t="s">
        <v>240</v>
      </c>
      <c r="B55" s="88" t="s">
        <v>240</v>
      </c>
      <c r="C55" s="57" t="s">
        <v>98</v>
      </c>
      <c r="D55" s="58" vm="59">
        <v>0.53820000000000001</v>
      </c>
    </row>
    <row r="56" spans="1:4">
      <c r="A56" s="78" t="s">
        <v>240</v>
      </c>
      <c r="B56" s="88" t="s">
        <v>240</v>
      </c>
      <c r="C56" s="57" t="s">
        <v>205</v>
      </c>
      <c r="D56" s="58">
        <v>2.2929893999999997</v>
      </c>
    </row>
    <row r="57" spans="1:4">
      <c r="A57" s="78" t="s">
        <v>240</v>
      </c>
      <c r="B57" s="88" t="s">
        <v>240</v>
      </c>
      <c r="C57" s="57" t="s">
        <v>97</v>
      </c>
      <c r="D57" s="58" vm="60">
        <v>0.36270000000000002</v>
      </c>
    </row>
    <row r="58" spans="1:4">
      <c r="A58" s="78" t="s">
        <v>240</v>
      </c>
      <c r="B58" s="88" t="s">
        <v>240</v>
      </c>
      <c r="C58" s="57" t="s">
        <v>91</v>
      </c>
      <c r="D58" s="58" vm="61">
        <v>3.6269999999999998</v>
      </c>
    </row>
    <row r="59" spans="1:4">
      <c r="A59" s="78" t="s">
        <v>240</v>
      </c>
      <c r="B59" s="88" t="s">
        <v>240</v>
      </c>
      <c r="C59" s="57" t="s">
        <v>103</v>
      </c>
      <c r="D59" s="58" vm="62">
        <v>0.19539999999999999</v>
      </c>
    </row>
    <row r="60" spans="1:4">
      <c r="A60" s="78" t="s">
        <v>240</v>
      </c>
      <c r="B60" s="88" t="s">
        <v>240</v>
      </c>
      <c r="C60" s="57" t="s">
        <v>206</v>
      </c>
      <c r="D60" s="58" vm="63">
        <v>0.35589999999999999</v>
      </c>
    </row>
    <row r="61" spans="1:4">
      <c r="A61" s="78" t="s">
        <v>240</v>
      </c>
      <c r="B61" s="88" t="s">
        <v>240</v>
      </c>
      <c r="C61" s="57" t="s">
        <v>207</v>
      </c>
      <c r="D61" s="58">
        <v>4.0537957812358541E-2</v>
      </c>
    </row>
    <row r="62" spans="1:4">
      <c r="A62" s="78" t="s">
        <v>240</v>
      </c>
      <c r="B62" s="88" t="s">
        <v>240</v>
      </c>
      <c r="C62" s="57" t="s">
        <v>208</v>
      </c>
      <c r="D62" s="58">
        <v>0.51084507042253524</v>
      </c>
    </row>
    <row r="63" spans="1:4">
      <c r="A63" s="78" t="s">
        <v>240</v>
      </c>
      <c r="B63" s="88" t="s">
        <v>240</v>
      </c>
      <c r="C63" s="57" t="s">
        <v>92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42.1406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161</v>
      </c>
    </row>
    <row r="2" spans="1:11">
      <c r="A2" s="36" t="s">
        <v>104</v>
      </c>
      <c r="B2" s="36" t="s">
        <v>162</v>
      </c>
    </row>
    <row r="3" spans="1:11">
      <c r="A3" s="36" t="s">
        <v>106</v>
      </c>
      <c r="B3" s="36" t="s">
        <v>163</v>
      </c>
    </row>
    <row r="4" spans="1:11">
      <c r="A4" s="36" t="s">
        <v>107</v>
      </c>
      <c r="B4" s="36">
        <v>13627</v>
      </c>
    </row>
    <row r="5" spans="1:11" s="3" customFormat="1">
      <c r="A5" s="53" t="s">
        <v>83</v>
      </c>
      <c r="B5" s="39" t="s">
        <v>28</v>
      </c>
      <c r="C5" s="39" t="s">
        <v>85</v>
      </c>
      <c r="D5" s="39" t="s">
        <v>14</v>
      </c>
      <c r="E5" s="39" t="s">
        <v>39</v>
      </c>
      <c r="F5" s="39" t="s">
        <v>71</v>
      </c>
      <c r="G5" s="39" t="s">
        <v>16</v>
      </c>
      <c r="H5" s="39" t="s">
        <v>18</v>
      </c>
      <c r="I5" s="39" t="s">
        <v>37</v>
      </c>
      <c r="J5" s="39" t="s">
        <v>108</v>
      </c>
      <c r="K5" s="41" t="s">
        <v>109</v>
      </c>
    </row>
    <row r="6" spans="1:11" s="3" customFormat="1">
      <c r="A6" s="90" t="s">
        <v>240</v>
      </c>
      <c r="B6" s="91" t="s">
        <v>240</v>
      </c>
      <c r="C6" s="91" t="s">
        <v>240</v>
      </c>
      <c r="D6" s="91" t="s">
        <v>240</v>
      </c>
      <c r="E6" s="91" t="s">
        <v>240</v>
      </c>
      <c r="F6" s="91" t="s">
        <v>240</v>
      </c>
      <c r="G6" s="12" t="s">
        <v>19</v>
      </c>
      <c r="H6" s="12" t="s">
        <v>19</v>
      </c>
      <c r="I6" s="12" t="s">
        <v>142</v>
      </c>
      <c r="J6" s="12" t="s">
        <v>19</v>
      </c>
      <c r="K6" s="13" t="s">
        <v>19</v>
      </c>
    </row>
    <row r="7" spans="1:11" s="4" customFormat="1" ht="20.25">
      <c r="A7" s="92" t="s">
        <v>240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27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93" t="s">
        <v>240</v>
      </c>
      <c r="I8" s="60">
        <f>I9+I18</f>
        <v>99386.638006451976</v>
      </c>
      <c r="J8" s="61">
        <f>IFERROR(I8/$I$8,0)</f>
        <v>1</v>
      </c>
      <c r="K8" s="61">
        <f>I8/'סכום נכסי הקרן'!$C$41</f>
        <v>0.28825502750276893</v>
      </c>
    </row>
    <row r="9" spans="1:11">
      <c r="A9" s="62" t="s">
        <v>135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60">
        <f>I10+I14</f>
        <v>88239.982328359984</v>
      </c>
      <c r="J9" s="61">
        <f t="shared" ref="J9:J18" si="0">IFERROR(I9/$I$8,0)</f>
        <v>0.88784553032804692</v>
      </c>
      <c r="K9" s="61">
        <f>I9/'סכום נכסי הקרן'!$C$41</f>
        <v>0.25592593776292161</v>
      </c>
    </row>
    <row r="10" spans="1:11">
      <c r="A10" s="63" t="s">
        <v>25</v>
      </c>
      <c r="B10" s="94" t="s">
        <v>240</v>
      </c>
      <c r="C10" s="94" t="s">
        <v>240</v>
      </c>
      <c r="D10" s="94" t="s">
        <v>240</v>
      </c>
      <c r="E10" s="94" t="s">
        <v>240</v>
      </c>
      <c r="F10" s="94" t="s">
        <v>240</v>
      </c>
      <c r="G10" s="94" t="s">
        <v>240</v>
      </c>
      <c r="H10" s="94" t="s">
        <v>240</v>
      </c>
      <c r="I10" s="64">
        <f>SUM(I11:I12)</f>
        <v>67275.29543999098</v>
      </c>
      <c r="J10" s="65">
        <f t="shared" si="0"/>
        <v>0.67690483136801149</v>
      </c>
      <c r="K10" s="65">
        <f>I10/'סכום נכסי הקרן'!$C$41</f>
        <v>0.1951212207827433</v>
      </c>
    </row>
    <row r="11" spans="1:11">
      <c r="A11" s="66" t="s">
        <v>209</v>
      </c>
      <c r="B11" s="54" t="s">
        <v>210</v>
      </c>
      <c r="C11" s="54">
        <v>12</v>
      </c>
      <c r="D11" s="54" t="s">
        <v>215</v>
      </c>
      <c r="E11" s="54" t="s">
        <v>211</v>
      </c>
      <c r="F11" s="59" t="s">
        <v>92</v>
      </c>
      <c r="G11" s="93" t="s">
        <v>240</v>
      </c>
      <c r="H11" s="93" t="s">
        <v>240</v>
      </c>
      <c r="I11" s="60">
        <v>7.0999999999999991E-4</v>
      </c>
      <c r="J11" s="61">
        <f t="shared" si="0"/>
        <v>7.1438174611954188E-9</v>
      </c>
      <c r="K11" s="61">
        <f>I11/'סכום נכסי הקרן'!$C$41</f>
        <v>2.0592412987516463E-9</v>
      </c>
    </row>
    <row r="12" spans="1:11">
      <c r="A12" s="66" t="s">
        <v>212</v>
      </c>
      <c r="B12" s="54" t="s">
        <v>213</v>
      </c>
      <c r="C12" s="54">
        <v>10</v>
      </c>
      <c r="D12" s="54" t="s">
        <v>215</v>
      </c>
      <c r="E12" s="54" t="s">
        <v>211</v>
      </c>
      <c r="F12" s="59" t="s">
        <v>92</v>
      </c>
      <c r="G12" s="93" t="s">
        <v>240</v>
      </c>
      <c r="H12" s="93" t="s">
        <v>240</v>
      </c>
      <c r="I12" s="60">
        <v>67275.294729990987</v>
      </c>
      <c r="J12" s="61">
        <f t="shared" si="0"/>
        <v>0.67690482422419418</v>
      </c>
      <c r="K12" s="61">
        <f>I12/'סכום נכסי הקרן'!$C$41</f>
        <v>0.19512121872350202</v>
      </c>
    </row>
    <row r="13" spans="1:11">
      <c r="A13" s="95" t="s">
        <v>240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</row>
    <row r="14" spans="1:11">
      <c r="A14" s="63" t="s">
        <v>26</v>
      </c>
      <c r="B14" s="94" t="s">
        <v>240</v>
      </c>
      <c r="C14" s="94" t="s">
        <v>240</v>
      </c>
      <c r="D14" s="94" t="s">
        <v>240</v>
      </c>
      <c r="E14" s="94" t="s">
        <v>240</v>
      </c>
      <c r="F14" s="94" t="s">
        <v>240</v>
      </c>
      <c r="G14" s="94" t="s">
        <v>240</v>
      </c>
      <c r="H14" s="93" t="s">
        <v>240</v>
      </c>
      <c r="I14" s="64">
        <f>SUM(I15:I16)</f>
        <v>20964.686888369</v>
      </c>
      <c r="J14" s="65">
        <f t="shared" si="0"/>
        <v>0.21094069896003542</v>
      </c>
      <c r="K14" s="65">
        <f>I14/'סכום נכסי הקרן'!$C$41</f>
        <v>6.0804716980178301E-2</v>
      </c>
    </row>
    <row r="15" spans="1:11">
      <c r="A15" s="66" t="s">
        <v>212</v>
      </c>
      <c r="B15" s="54" t="s">
        <v>214</v>
      </c>
      <c r="C15" s="54">
        <v>10</v>
      </c>
      <c r="D15" s="54" t="s">
        <v>215</v>
      </c>
      <c r="E15" s="54" t="s">
        <v>211</v>
      </c>
      <c r="F15" s="59" t="s">
        <v>93</v>
      </c>
      <c r="G15" s="93" t="s">
        <v>240</v>
      </c>
      <c r="H15" s="93" t="s">
        <v>240</v>
      </c>
      <c r="I15" s="60">
        <v>7.7836469260000003</v>
      </c>
      <c r="J15" s="61">
        <f t="shared" si="0"/>
        <v>7.8316834960195575E-5</v>
      </c>
      <c r="K15" s="61">
        <f>I15/'סכום נכסי הקרן'!$C$41</f>
        <v>2.2575221415380988E-5</v>
      </c>
    </row>
    <row r="16" spans="1:11">
      <c r="A16" s="66" t="s">
        <v>212</v>
      </c>
      <c r="B16" s="54" t="s">
        <v>216</v>
      </c>
      <c r="C16" s="54">
        <v>10</v>
      </c>
      <c r="D16" s="54" t="s">
        <v>215</v>
      </c>
      <c r="E16" s="54" t="s">
        <v>211</v>
      </c>
      <c r="F16" s="59" t="s">
        <v>91</v>
      </c>
      <c r="G16" s="93" t="s">
        <v>240</v>
      </c>
      <c r="H16" s="93" t="s">
        <v>240</v>
      </c>
      <c r="I16" s="60">
        <v>20956.903241443</v>
      </c>
      <c r="J16" s="61">
        <f t="shared" si="0"/>
        <v>0.21086238212507522</v>
      </c>
      <c r="K16" s="61">
        <f>I16/'סכום נכסי הקרן'!$C$41</f>
        <v>6.0782141758762925E-2</v>
      </c>
    </row>
    <row r="17" spans="1:11">
      <c r="A17" s="96" t="s">
        <v>240</v>
      </c>
      <c r="B17" s="96" t="s">
        <v>240</v>
      </c>
      <c r="C17" s="96" t="s">
        <v>240</v>
      </c>
      <c r="D17" s="97" t="s">
        <v>240</v>
      </c>
      <c r="E17" s="97" t="s">
        <v>240</v>
      </c>
      <c r="F17" s="97" t="s">
        <v>240</v>
      </c>
      <c r="G17" s="97" t="s">
        <v>240</v>
      </c>
      <c r="H17" s="93" t="s">
        <v>240</v>
      </c>
      <c r="I17" s="97" t="s">
        <v>240</v>
      </c>
      <c r="J17" s="97" t="s">
        <v>240</v>
      </c>
      <c r="K17" s="97" t="s">
        <v>240</v>
      </c>
    </row>
    <row r="18" spans="1:11">
      <c r="A18" s="62" t="s">
        <v>134</v>
      </c>
      <c r="B18" s="93" t="s">
        <v>240</v>
      </c>
      <c r="C18" s="93" t="s">
        <v>240</v>
      </c>
      <c r="D18" s="93" t="s">
        <v>240</v>
      </c>
      <c r="E18" s="93" t="s">
        <v>240</v>
      </c>
      <c r="F18" s="93" t="s">
        <v>240</v>
      </c>
      <c r="G18" s="93" t="s">
        <v>240</v>
      </c>
      <c r="H18" s="93" t="s">
        <v>240</v>
      </c>
      <c r="I18" s="60">
        <f>I19</f>
        <v>11146.655678091996</v>
      </c>
      <c r="J18" s="61">
        <f t="shared" si="0"/>
        <v>0.11215446967195307</v>
      </c>
      <c r="K18" s="61">
        <f>I18/'סכום נכסי הקרן'!$C$41</f>
        <v>3.2329089739847293E-2</v>
      </c>
    </row>
    <row r="19" spans="1:11">
      <c r="A19" s="63" t="s">
        <v>26</v>
      </c>
      <c r="B19" s="94" t="s">
        <v>240</v>
      </c>
      <c r="C19" s="94" t="s">
        <v>240</v>
      </c>
      <c r="D19" s="94" t="s">
        <v>240</v>
      </c>
      <c r="E19" s="94" t="s">
        <v>240</v>
      </c>
      <c r="F19" s="94" t="s">
        <v>240</v>
      </c>
      <c r="G19" s="94" t="s">
        <v>240</v>
      </c>
      <c r="H19" s="94" t="s">
        <v>240</v>
      </c>
      <c r="I19" s="64">
        <f>I20</f>
        <v>11146.655678091996</v>
      </c>
      <c r="J19" s="61">
        <f t="shared" ref="J19" si="1">IFERROR(I19/$I$8,0)</f>
        <v>0.11215446967195307</v>
      </c>
      <c r="K19" s="61">
        <f>I19/'סכום נכסי הקרן'!$C$41</f>
        <v>3.2329089739847293E-2</v>
      </c>
    </row>
    <row r="20" spans="1:11">
      <c r="A20" s="66" t="s">
        <v>217</v>
      </c>
      <c r="B20" s="54" t="s">
        <v>218</v>
      </c>
      <c r="C20" s="54">
        <v>85</v>
      </c>
      <c r="D20" s="54" t="s">
        <v>219</v>
      </c>
      <c r="E20" s="54" t="s">
        <v>220</v>
      </c>
      <c r="F20" s="59" t="s">
        <v>91</v>
      </c>
      <c r="G20" s="93" t="s">
        <v>240</v>
      </c>
      <c r="H20" s="93" t="s">
        <v>240</v>
      </c>
      <c r="I20" s="60">
        <v>11146.655678091996</v>
      </c>
      <c r="J20" s="61">
        <f>IFERROR(I20/$I$8,0)</f>
        <v>0.11215446967195307</v>
      </c>
      <c r="K20" s="61">
        <f>I20/'סכום נכסי הקרן'!$C$41</f>
        <v>3.2329089739847293E-2</v>
      </c>
    </row>
    <row r="21" spans="1:11">
      <c r="A21" s="98" t="s">
        <v>240</v>
      </c>
      <c r="B21" s="93" t="s">
        <v>240</v>
      </c>
      <c r="C21" s="93" t="s">
        <v>240</v>
      </c>
      <c r="D21" s="93" t="s">
        <v>240</v>
      </c>
      <c r="E21" s="93" t="s">
        <v>240</v>
      </c>
      <c r="F21" s="93" t="s">
        <v>240</v>
      </c>
      <c r="G21" s="93" t="s">
        <v>240</v>
      </c>
      <c r="H21" s="93" t="s">
        <v>240</v>
      </c>
      <c r="I21" s="93" t="s">
        <v>240</v>
      </c>
      <c r="J21" s="93" t="s">
        <v>240</v>
      </c>
      <c r="K21" s="93" t="s">
        <v>240</v>
      </c>
    </row>
    <row r="22" spans="1:11">
      <c r="A22" s="98" t="s">
        <v>240</v>
      </c>
      <c r="B22" s="93" t="s">
        <v>240</v>
      </c>
      <c r="C22" s="93" t="s">
        <v>240</v>
      </c>
      <c r="D22" s="93" t="s">
        <v>240</v>
      </c>
      <c r="E22" s="93" t="s">
        <v>240</v>
      </c>
      <c r="F22" s="93" t="s">
        <v>240</v>
      </c>
      <c r="G22" s="93" t="s">
        <v>240</v>
      </c>
      <c r="H22" s="93" t="s">
        <v>240</v>
      </c>
      <c r="I22" s="93" t="s">
        <v>240</v>
      </c>
      <c r="J22" s="93" t="s">
        <v>240</v>
      </c>
      <c r="K22" s="93" t="s">
        <v>240</v>
      </c>
    </row>
    <row r="23" spans="1:11">
      <c r="A23" s="98" t="s">
        <v>240</v>
      </c>
      <c r="B23" s="93" t="s">
        <v>240</v>
      </c>
      <c r="C23" s="93" t="s">
        <v>240</v>
      </c>
      <c r="D23" s="93" t="s">
        <v>240</v>
      </c>
      <c r="E23" s="93" t="s">
        <v>240</v>
      </c>
      <c r="F23" s="93" t="s">
        <v>240</v>
      </c>
      <c r="G23" s="93" t="s">
        <v>240</v>
      </c>
      <c r="H23" s="93" t="s">
        <v>240</v>
      </c>
      <c r="I23" s="93" t="s">
        <v>240</v>
      </c>
      <c r="J23" s="93" t="s">
        <v>240</v>
      </c>
      <c r="K23" s="93" t="s">
        <v>240</v>
      </c>
    </row>
    <row r="24" spans="1:11">
      <c r="A24" s="95" t="s">
        <v>240</v>
      </c>
      <c r="B24" s="93" t="s">
        <v>240</v>
      </c>
      <c r="C24" s="93" t="s">
        <v>240</v>
      </c>
      <c r="D24" s="93" t="s">
        <v>240</v>
      </c>
      <c r="E24" s="93" t="s">
        <v>240</v>
      </c>
      <c r="F24" s="93" t="s">
        <v>240</v>
      </c>
      <c r="G24" s="93" t="s">
        <v>240</v>
      </c>
      <c r="H24" s="93" t="s">
        <v>240</v>
      </c>
      <c r="I24" s="93" t="s">
        <v>240</v>
      </c>
      <c r="J24" s="93" t="s">
        <v>240</v>
      </c>
      <c r="K24" s="93" t="s">
        <v>240</v>
      </c>
    </row>
    <row r="25" spans="1:11">
      <c r="A25" s="93" t="s">
        <v>240</v>
      </c>
      <c r="B25" s="93" t="s">
        <v>240</v>
      </c>
      <c r="C25" s="93" t="s">
        <v>240</v>
      </c>
      <c r="D25" s="93" t="s">
        <v>240</v>
      </c>
      <c r="E25" s="93" t="s">
        <v>240</v>
      </c>
      <c r="F25" s="93" t="s">
        <v>240</v>
      </c>
      <c r="G25" s="93" t="s">
        <v>240</v>
      </c>
      <c r="H25" s="93" t="s">
        <v>240</v>
      </c>
      <c r="I25" s="93" t="s">
        <v>240</v>
      </c>
      <c r="J25" s="93" t="s">
        <v>240</v>
      </c>
      <c r="K25" s="93" t="s">
        <v>240</v>
      </c>
    </row>
    <row r="26" spans="1:11">
      <c r="A26" s="93" t="s">
        <v>240</v>
      </c>
      <c r="B26" s="93" t="s">
        <v>240</v>
      </c>
      <c r="C26" s="93" t="s">
        <v>240</v>
      </c>
      <c r="D26" s="93" t="s">
        <v>240</v>
      </c>
      <c r="E26" s="93" t="s">
        <v>240</v>
      </c>
      <c r="F26" s="93" t="s">
        <v>240</v>
      </c>
      <c r="G26" s="93" t="s">
        <v>240</v>
      </c>
      <c r="H26" s="93" t="s">
        <v>240</v>
      </c>
      <c r="I26" s="93" t="s">
        <v>240</v>
      </c>
      <c r="J26" s="93" t="s">
        <v>240</v>
      </c>
      <c r="K26" s="93" t="s">
        <v>240</v>
      </c>
    </row>
    <row r="27" spans="1:11">
      <c r="A27" s="68" t="s">
        <v>154</v>
      </c>
      <c r="B27" s="93" t="s">
        <v>240</v>
      </c>
      <c r="C27" s="93" t="s">
        <v>240</v>
      </c>
      <c r="D27" s="93" t="s">
        <v>240</v>
      </c>
      <c r="E27" s="93" t="s">
        <v>240</v>
      </c>
      <c r="F27" s="93" t="s">
        <v>240</v>
      </c>
      <c r="G27" s="93" t="s">
        <v>240</v>
      </c>
      <c r="H27" s="93" t="s">
        <v>240</v>
      </c>
      <c r="I27" s="93" t="s">
        <v>240</v>
      </c>
      <c r="J27" s="93" t="s">
        <v>240</v>
      </c>
      <c r="K27" s="93" t="s">
        <v>240</v>
      </c>
    </row>
    <row r="28" spans="1:11" hidden="1">
      <c r="A28" s="69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11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11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7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105</v>
      </c>
      <c r="B1" s="36" t="s" vm="1">
        <v>161</v>
      </c>
    </row>
    <row r="2" spans="1:17">
      <c r="A2" s="36" t="s">
        <v>104</v>
      </c>
      <c r="B2" s="36" t="s">
        <v>162</v>
      </c>
    </row>
    <row r="3" spans="1:17">
      <c r="A3" s="36" t="s">
        <v>106</v>
      </c>
      <c r="B3" s="36" t="s">
        <v>163</v>
      </c>
    </row>
    <row r="4" spans="1:17">
      <c r="A4" s="36" t="s">
        <v>107</v>
      </c>
      <c r="B4" s="36">
        <v>13627</v>
      </c>
    </row>
    <row r="5" spans="1:17">
      <c r="A5" s="112" t="s">
        <v>57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4"/>
    </row>
    <row r="6" spans="1:17" s="3" customFormat="1">
      <c r="A6" s="37" t="s">
        <v>83</v>
      </c>
      <c r="B6" s="38" t="s">
        <v>28</v>
      </c>
      <c r="C6" s="38" t="s">
        <v>87</v>
      </c>
      <c r="D6" s="38" t="s">
        <v>14</v>
      </c>
      <c r="E6" s="38" t="s">
        <v>39</v>
      </c>
      <c r="F6" s="38" t="s">
        <v>72</v>
      </c>
      <c r="G6" s="38" t="s">
        <v>17</v>
      </c>
      <c r="H6" s="38" t="s">
        <v>71</v>
      </c>
      <c r="I6" s="38" t="s">
        <v>16</v>
      </c>
      <c r="J6" s="38" t="s">
        <v>18</v>
      </c>
      <c r="K6" s="38" t="s">
        <v>139</v>
      </c>
      <c r="L6" s="38" t="s">
        <v>138</v>
      </c>
      <c r="M6" s="38" t="s">
        <v>153</v>
      </c>
      <c r="N6" s="38" t="s">
        <v>37</v>
      </c>
      <c r="O6" s="38" t="s">
        <v>141</v>
      </c>
      <c r="P6" s="38" t="s">
        <v>108</v>
      </c>
      <c r="Q6" s="99" t="s">
        <v>110</v>
      </c>
    </row>
    <row r="7" spans="1:17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26" t="s">
        <v>21</v>
      </c>
      <c r="G7" s="26" t="s">
        <v>20</v>
      </c>
      <c r="H7" s="91" t="s">
        <v>240</v>
      </c>
      <c r="I7" s="26" t="s">
        <v>19</v>
      </c>
      <c r="J7" s="26" t="s">
        <v>19</v>
      </c>
      <c r="K7" s="26" t="s">
        <v>146</v>
      </c>
      <c r="L7" s="91" t="s">
        <v>240</v>
      </c>
      <c r="M7" s="12" t="s">
        <v>142</v>
      </c>
      <c r="N7" s="26" t="s">
        <v>147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92" t="s">
        <v>240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5" t="s">
        <v>82</v>
      </c>
    </row>
    <row r="9" spans="1:17" s="4" customFormat="1" ht="20.25">
      <c r="A9" s="70" t="s">
        <v>221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71">
        <v>0</v>
      </c>
      <c r="O9" s="93" t="s">
        <v>240</v>
      </c>
      <c r="P9" s="72">
        <v>0</v>
      </c>
      <c r="Q9" s="72">
        <v>0</v>
      </c>
    </row>
    <row r="10" spans="1:17">
      <c r="A10" s="68" t="s">
        <v>80</v>
      </c>
      <c r="B10" s="100" t="s">
        <v>240</v>
      </c>
      <c r="C10" s="100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  <c r="Q10" s="93" t="s">
        <v>240</v>
      </c>
    </row>
    <row r="11" spans="1:17">
      <c r="A11" s="68" t="s">
        <v>137</v>
      </c>
      <c r="B11" s="100" t="s">
        <v>240</v>
      </c>
      <c r="C11" s="100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  <c r="Q11" s="93" t="s">
        <v>240</v>
      </c>
    </row>
    <row r="12" spans="1:17">
      <c r="A12" s="68" t="s">
        <v>145</v>
      </c>
      <c r="B12" s="101" t="s">
        <v>240</v>
      </c>
      <c r="C12" s="101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  <c r="Q12" s="93" t="s">
        <v>240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B109" s="1"/>
      <c r="C109" s="1"/>
    </row>
    <row r="110" spans="1:17" hidden="1">
      <c r="B110" s="1"/>
      <c r="C110" s="1"/>
    </row>
    <row r="111" spans="1:17" hidden="1">
      <c r="B111" s="1"/>
      <c r="C111" s="1"/>
    </row>
    <row r="112" spans="1:17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7 N1:P7 D1:H28 M30:M1048576 I1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7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105</v>
      </c>
      <c r="B1" s="36" t="s" vm="1">
        <v>161</v>
      </c>
    </row>
    <row r="2" spans="1:19">
      <c r="A2" s="36" t="s">
        <v>104</v>
      </c>
      <c r="B2" s="36" t="s">
        <v>162</v>
      </c>
    </row>
    <row r="3" spans="1:19">
      <c r="A3" s="36" t="s">
        <v>106</v>
      </c>
      <c r="B3" s="36" t="s">
        <v>163</v>
      </c>
    </row>
    <row r="4" spans="1:19">
      <c r="A4" s="36" t="s">
        <v>107</v>
      </c>
      <c r="B4" s="36">
        <v>13627</v>
      </c>
    </row>
    <row r="5" spans="1:19" ht="18.75">
      <c r="A5" s="112" t="s">
        <v>58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1:19" s="3" customFormat="1">
      <c r="A6" s="102" t="s">
        <v>83</v>
      </c>
      <c r="B6" s="39" t="s">
        <v>28</v>
      </c>
      <c r="C6" s="39" t="s">
        <v>87</v>
      </c>
      <c r="D6" s="39" t="s">
        <v>132</v>
      </c>
      <c r="E6" s="39" t="s">
        <v>85</v>
      </c>
      <c r="F6" s="39" t="s">
        <v>38</v>
      </c>
      <c r="G6" s="39" t="s">
        <v>14</v>
      </c>
      <c r="H6" s="39" t="s">
        <v>39</v>
      </c>
      <c r="I6" s="39" t="s">
        <v>72</v>
      </c>
      <c r="J6" s="39" t="s">
        <v>17</v>
      </c>
      <c r="K6" s="39" t="s">
        <v>71</v>
      </c>
      <c r="L6" s="39" t="s">
        <v>16</v>
      </c>
      <c r="M6" s="39" t="s">
        <v>18</v>
      </c>
      <c r="N6" s="39" t="s">
        <v>139</v>
      </c>
      <c r="O6" s="39" t="s">
        <v>138</v>
      </c>
      <c r="P6" s="39" t="s">
        <v>37</v>
      </c>
      <c r="Q6" s="39" t="s">
        <v>36</v>
      </c>
      <c r="R6" s="39" t="s">
        <v>108</v>
      </c>
      <c r="S6" s="103" t="s">
        <v>110</v>
      </c>
    </row>
    <row r="7" spans="1:19" s="3" customFormat="1">
      <c r="A7" s="104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91" t="s">
        <v>240</v>
      </c>
      <c r="H7" s="91" t="s">
        <v>240</v>
      </c>
      <c r="I7" s="12" t="s">
        <v>21</v>
      </c>
      <c r="J7" s="12" t="s">
        <v>20</v>
      </c>
      <c r="K7" s="91" t="s">
        <v>240</v>
      </c>
      <c r="L7" s="12" t="s">
        <v>19</v>
      </c>
      <c r="M7" s="12" t="s">
        <v>19</v>
      </c>
      <c r="N7" s="12" t="s">
        <v>146</v>
      </c>
      <c r="O7" s="91" t="s">
        <v>240</v>
      </c>
      <c r="P7" s="12" t="s">
        <v>142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05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4" t="s">
        <v>82</v>
      </c>
      <c r="R8" s="33" t="s">
        <v>111</v>
      </c>
      <c r="S8" s="47" t="s">
        <v>133</v>
      </c>
    </row>
    <row r="9" spans="1:19" s="4" customFormat="1" ht="20.25">
      <c r="A9" s="70" t="s">
        <v>222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93" t="s">
        <v>240</v>
      </c>
      <c r="P9" s="71">
        <v>0</v>
      </c>
      <c r="Q9" s="93" t="s">
        <v>240</v>
      </c>
      <c r="R9" s="72">
        <v>0</v>
      </c>
      <c r="S9" s="72">
        <v>0</v>
      </c>
    </row>
    <row r="10" spans="1:19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  <c r="Q10" s="93" t="s">
        <v>240</v>
      </c>
      <c r="R10" s="93" t="s">
        <v>240</v>
      </c>
      <c r="S10" s="93" t="s">
        <v>240</v>
      </c>
    </row>
    <row r="11" spans="1:19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  <c r="Q11" s="93" t="s">
        <v>240</v>
      </c>
      <c r="R11" s="93" t="s">
        <v>240</v>
      </c>
      <c r="S11" s="93" t="s">
        <v>240</v>
      </c>
    </row>
    <row r="12" spans="1:19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  <c r="Q12" s="93" t="s">
        <v>240</v>
      </c>
      <c r="R12" s="93" t="s">
        <v>240</v>
      </c>
      <c r="S12" s="93" t="s">
        <v>240</v>
      </c>
    </row>
    <row r="13" spans="1:19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  <c r="O13" s="93" t="s">
        <v>240</v>
      </c>
      <c r="P13" s="93" t="s">
        <v>240</v>
      </c>
      <c r="Q13" s="93" t="s">
        <v>240</v>
      </c>
      <c r="R13" s="93" t="s">
        <v>240</v>
      </c>
      <c r="S13" s="93" t="s">
        <v>240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7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105</v>
      </c>
      <c r="B1" s="36" t="s" vm="1">
        <v>161</v>
      </c>
    </row>
    <row r="2" spans="1:20">
      <c r="A2" s="36" t="s">
        <v>104</v>
      </c>
      <c r="B2" s="36" t="s">
        <v>162</v>
      </c>
    </row>
    <row r="3" spans="1:20">
      <c r="A3" s="36" t="s">
        <v>106</v>
      </c>
      <c r="B3" s="36" t="s">
        <v>163</v>
      </c>
    </row>
    <row r="4" spans="1:20">
      <c r="A4" s="36" t="s">
        <v>107</v>
      </c>
      <c r="B4" s="36">
        <v>13627</v>
      </c>
    </row>
    <row r="5" spans="1:20" ht="18.75">
      <c r="A5" s="117" t="s">
        <v>59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1:20" s="3" customFormat="1">
      <c r="A6" s="37" t="s">
        <v>83</v>
      </c>
      <c r="B6" s="38" t="s">
        <v>28</v>
      </c>
      <c r="C6" s="38" t="s">
        <v>87</v>
      </c>
      <c r="D6" s="38" t="s">
        <v>132</v>
      </c>
      <c r="E6" s="38" t="s">
        <v>85</v>
      </c>
      <c r="F6" s="38" t="s">
        <v>38</v>
      </c>
      <c r="G6" s="38" t="s">
        <v>14</v>
      </c>
      <c r="H6" s="38" t="s">
        <v>39</v>
      </c>
      <c r="I6" s="38" t="s">
        <v>72</v>
      </c>
      <c r="J6" s="38" t="s">
        <v>17</v>
      </c>
      <c r="K6" s="38" t="s">
        <v>71</v>
      </c>
      <c r="L6" s="38" t="s">
        <v>16</v>
      </c>
      <c r="M6" s="38" t="s">
        <v>18</v>
      </c>
      <c r="N6" s="39" t="s">
        <v>139</v>
      </c>
      <c r="O6" s="38" t="s">
        <v>138</v>
      </c>
      <c r="P6" s="38" t="s">
        <v>153</v>
      </c>
      <c r="Q6" s="38" t="s">
        <v>37</v>
      </c>
      <c r="R6" s="39" t="s">
        <v>36</v>
      </c>
      <c r="S6" s="38" t="s">
        <v>108</v>
      </c>
      <c r="T6" s="41" t="s">
        <v>110</v>
      </c>
    </row>
    <row r="7" spans="1:20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91" t="s">
        <v>240</v>
      </c>
      <c r="H7" s="91" t="s">
        <v>240</v>
      </c>
      <c r="I7" s="26" t="s">
        <v>21</v>
      </c>
      <c r="J7" s="26" t="s">
        <v>20</v>
      </c>
      <c r="K7" s="91" t="s">
        <v>240</v>
      </c>
      <c r="L7" s="26" t="s">
        <v>19</v>
      </c>
      <c r="M7" s="26" t="s">
        <v>19</v>
      </c>
      <c r="N7" s="26" t="s">
        <v>146</v>
      </c>
      <c r="O7" s="91" t="s">
        <v>240</v>
      </c>
      <c r="P7" s="12" t="s">
        <v>142</v>
      </c>
      <c r="Q7" s="26" t="s">
        <v>142</v>
      </c>
      <c r="R7" s="12" t="s">
        <v>19</v>
      </c>
      <c r="S7" s="26" t="s">
        <v>142</v>
      </c>
      <c r="T7" s="13" t="s">
        <v>19</v>
      </c>
    </row>
    <row r="8" spans="1:20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81</v>
      </c>
      <c r="Q8" s="14" t="s">
        <v>82</v>
      </c>
      <c r="R8" s="14" t="s">
        <v>111</v>
      </c>
      <c r="S8" s="14" t="s">
        <v>133</v>
      </c>
      <c r="T8" s="15" t="s">
        <v>148</v>
      </c>
    </row>
    <row r="9" spans="1:20" s="4" customFormat="1" ht="20.25">
      <c r="A9" s="70" t="s">
        <v>223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93" t="s">
        <v>240</v>
      </c>
      <c r="P9" s="93" t="s">
        <v>240</v>
      </c>
      <c r="Q9" s="71">
        <v>0</v>
      </c>
      <c r="R9" s="93" t="s">
        <v>240</v>
      </c>
      <c r="S9" s="72">
        <v>0</v>
      </c>
      <c r="T9" s="72">
        <v>0</v>
      </c>
    </row>
    <row r="10" spans="1:20">
      <c r="A10" s="68" t="s">
        <v>154</v>
      </c>
      <c r="B10" s="100" t="s">
        <v>240</v>
      </c>
      <c r="C10" s="100" t="s">
        <v>240</v>
      </c>
      <c r="D10" s="100" t="s">
        <v>240</v>
      </c>
      <c r="E10" s="100" t="s">
        <v>240</v>
      </c>
      <c r="F10" s="100" t="s">
        <v>240</v>
      </c>
      <c r="G10" s="100" t="s">
        <v>240</v>
      </c>
      <c r="H10" s="100" t="s">
        <v>240</v>
      </c>
      <c r="I10" s="100" t="s">
        <v>240</v>
      </c>
      <c r="J10" s="100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  <c r="Q10" s="93" t="s">
        <v>240</v>
      </c>
      <c r="R10" s="93" t="s">
        <v>240</v>
      </c>
      <c r="S10" s="93" t="s">
        <v>240</v>
      </c>
      <c r="T10" s="93" t="s">
        <v>240</v>
      </c>
    </row>
    <row r="11" spans="1:20">
      <c r="A11" s="68" t="s">
        <v>80</v>
      </c>
      <c r="B11" s="100" t="s">
        <v>240</v>
      </c>
      <c r="C11" s="100" t="s">
        <v>240</v>
      </c>
      <c r="D11" s="100" t="s">
        <v>240</v>
      </c>
      <c r="E11" s="100" t="s">
        <v>240</v>
      </c>
      <c r="F11" s="100" t="s">
        <v>240</v>
      </c>
      <c r="G11" s="100" t="s">
        <v>240</v>
      </c>
      <c r="H11" s="100" t="s">
        <v>240</v>
      </c>
      <c r="I11" s="100" t="s">
        <v>240</v>
      </c>
      <c r="J11" s="100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  <c r="Q11" s="93" t="s">
        <v>240</v>
      </c>
      <c r="R11" s="93" t="s">
        <v>240</v>
      </c>
      <c r="S11" s="93" t="s">
        <v>240</v>
      </c>
      <c r="T11" s="93" t="s">
        <v>240</v>
      </c>
    </row>
    <row r="12" spans="1:20">
      <c r="A12" s="68" t="s">
        <v>137</v>
      </c>
      <c r="B12" s="100" t="s">
        <v>240</v>
      </c>
      <c r="C12" s="100" t="s">
        <v>240</v>
      </c>
      <c r="D12" s="100" t="s">
        <v>240</v>
      </c>
      <c r="E12" s="100" t="s">
        <v>240</v>
      </c>
      <c r="F12" s="100" t="s">
        <v>240</v>
      </c>
      <c r="G12" s="100" t="s">
        <v>240</v>
      </c>
      <c r="H12" s="100" t="s">
        <v>240</v>
      </c>
      <c r="I12" s="100" t="s">
        <v>240</v>
      </c>
      <c r="J12" s="100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  <c r="Q12" s="93" t="s">
        <v>240</v>
      </c>
      <c r="R12" s="93" t="s">
        <v>240</v>
      </c>
      <c r="S12" s="93" t="s">
        <v>240</v>
      </c>
      <c r="T12" s="93" t="s">
        <v>240</v>
      </c>
    </row>
    <row r="13" spans="1:20">
      <c r="A13" s="68" t="s">
        <v>145</v>
      </c>
      <c r="B13" s="100" t="s">
        <v>240</v>
      </c>
      <c r="C13" s="100" t="s">
        <v>240</v>
      </c>
      <c r="D13" s="100" t="s">
        <v>240</v>
      </c>
      <c r="E13" s="100" t="s">
        <v>240</v>
      </c>
      <c r="F13" s="100" t="s">
        <v>240</v>
      </c>
      <c r="G13" s="100" t="s">
        <v>240</v>
      </c>
      <c r="H13" s="100" t="s">
        <v>240</v>
      </c>
      <c r="I13" s="100" t="s">
        <v>240</v>
      </c>
      <c r="J13" s="100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  <c r="O13" s="93" t="s">
        <v>240</v>
      </c>
      <c r="P13" s="93" t="s">
        <v>240</v>
      </c>
      <c r="Q13" s="93" t="s">
        <v>240</v>
      </c>
      <c r="R13" s="93" t="s">
        <v>240</v>
      </c>
      <c r="S13" s="93" t="s">
        <v>240</v>
      </c>
      <c r="T13" s="93" t="s">
        <v>240</v>
      </c>
    </row>
    <row r="14" spans="1:20">
      <c r="A14" s="68" t="s">
        <v>150</v>
      </c>
      <c r="B14" s="101" t="s">
        <v>240</v>
      </c>
      <c r="C14" s="101" t="s">
        <v>240</v>
      </c>
      <c r="D14" s="101" t="s">
        <v>240</v>
      </c>
      <c r="E14" s="101" t="s">
        <v>240</v>
      </c>
      <c r="F14" s="101" t="s">
        <v>240</v>
      </c>
      <c r="G14" s="101" t="s">
        <v>240</v>
      </c>
      <c r="H14" s="101" t="s">
        <v>240</v>
      </c>
      <c r="I14" s="101" t="s">
        <v>240</v>
      </c>
      <c r="J14" s="101" t="s">
        <v>240</v>
      </c>
      <c r="K14" s="93" t="s">
        <v>240</v>
      </c>
      <c r="L14" s="93" t="s">
        <v>240</v>
      </c>
      <c r="M14" s="93" t="s">
        <v>240</v>
      </c>
      <c r="N14" s="93" t="s">
        <v>240</v>
      </c>
      <c r="O14" s="93" t="s">
        <v>240</v>
      </c>
      <c r="P14" s="93" t="s">
        <v>240</v>
      </c>
      <c r="Q14" s="93" t="s">
        <v>240</v>
      </c>
      <c r="R14" s="93" t="s">
        <v>240</v>
      </c>
      <c r="S14" s="93" t="s">
        <v>240</v>
      </c>
      <c r="T14" s="93" t="s">
        <v>240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108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7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161</v>
      </c>
    </row>
    <row r="2" spans="1:14">
      <c r="A2" s="36" t="s">
        <v>104</v>
      </c>
      <c r="B2" s="36" t="s">
        <v>162</v>
      </c>
    </row>
    <row r="3" spans="1:14">
      <c r="A3" s="36" t="s">
        <v>106</v>
      </c>
      <c r="B3" s="36" t="s">
        <v>163</v>
      </c>
    </row>
    <row r="4" spans="1:14">
      <c r="A4" s="36" t="s">
        <v>107</v>
      </c>
      <c r="B4" s="36">
        <v>13627</v>
      </c>
    </row>
    <row r="5" spans="1:14" ht="18.75">
      <c r="A5" s="117" t="s">
        <v>60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14" s="3" customFormat="1">
      <c r="A6" s="37" t="s">
        <v>83</v>
      </c>
      <c r="B6" s="38" t="s">
        <v>28</v>
      </c>
      <c r="C6" s="38" t="s">
        <v>87</v>
      </c>
      <c r="D6" s="38" t="s">
        <v>132</v>
      </c>
      <c r="E6" s="38" t="s">
        <v>85</v>
      </c>
      <c r="F6" s="38" t="s">
        <v>38</v>
      </c>
      <c r="G6" s="38" t="s">
        <v>71</v>
      </c>
      <c r="H6" s="39" t="s">
        <v>139</v>
      </c>
      <c r="I6" s="39" t="s">
        <v>138</v>
      </c>
      <c r="J6" s="38" t="s">
        <v>153</v>
      </c>
      <c r="K6" s="39" t="s">
        <v>37</v>
      </c>
      <c r="L6" s="39" t="s">
        <v>36</v>
      </c>
      <c r="M6" s="39" t="s">
        <v>108</v>
      </c>
      <c r="N6" s="41" t="s">
        <v>110</v>
      </c>
    </row>
    <row r="7" spans="1:14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91" t="s">
        <v>240</v>
      </c>
      <c r="H7" s="12" t="s">
        <v>146</v>
      </c>
      <c r="I7" s="91" t="s">
        <v>240</v>
      </c>
      <c r="J7" s="12" t="s">
        <v>142</v>
      </c>
      <c r="K7" s="12" t="s">
        <v>142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0" t="s">
        <v>224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71">
        <v>0</v>
      </c>
      <c r="L9" s="93" t="s">
        <v>240</v>
      </c>
      <c r="M9" s="72">
        <v>0</v>
      </c>
      <c r="N9" s="72">
        <v>0</v>
      </c>
    </row>
    <row r="10" spans="1:14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</row>
    <row r="11" spans="1:14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</row>
    <row r="12" spans="1:14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</row>
    <row r="13" spans="1:14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</row>
    <row r="14" spans="1:14">
      <c r="A14" s="73" t="s">
        <v>151</v>
      </c>
      <c r="B14" s="93" t="s">
        <v>240</v>
      </c>
      <c r="C14" s="93" t="s">
        <v>240</v>
      </c>
      <c r="D14" s="93" t="s">
        <v>240</v>
      </c>
      <c r="E14" s="93" t="s">
        <v>240</v>
      </c>
      <c r="F14" s="93" t="s">
        <v>240</v>
      </c>
      <c r="G14" s="93" t="s">
        <v>240</v>
      </c>
      <c r="H14" s="93" t="s">
        <v>240</v>
      </c>
      <c r="I14" s="93" t="s">
        <v>240</v>
      </c>
      <c r="J14" s="93" t="s">
        <v>240</v>
      </c>
      <c r="K14" s="93" t="s">
        <v>240</v>
      </c>
      <c r="L14" s="93" t="s">
        <v>240</v>
      </c>
      <c r="M14" s="93" t="s">
        <v>240</v>
      </c>
      <c r="N14" s="93" t="s">
        <v>240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5703125" style="2" bestFit="1" customWidth="1"/>
    <col min="2" max="2" width="44.285156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9.5703125" style="1" bestFit="1" customWidth="1"/>
    <col min="9" max="9" width="32.28515625" style="1" customWidth="1"/>
    <col min="10" max="10" width="11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105</v>
      </c>
      <c r="B1" s="36" t="s" vm="1">
        <v>161</v>
      </c>
    </row>
    <row r="2" spans="1:13">
      <c r="A2" s="36" t="s">
        <v>104</v>
      </c>
      <c r="B2" s="36" t="s">
        <v>162</v>
      </c>
    </row>
    <row r="3" spans="1:13">
      <c r="A3" s="36" t="s">
        <v>106</v>
      </c>
      <c r="B3" s="36" t="s">
        <v>163</v>
      </c>
    </row>
    <row r="4" spans="1:13">
      <c r="A4" s="36" t="s">
        <v>107</v>
      </c>
      <c r="B4" s="36">
        <v>13627</v>
      </c>
    </row>
    <row r="5" spans="1:13" ht="18.75">
      <c r="A5" s="117" t="s">
        <v>159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</row>
    <row r="6" spans="1:13" s="3" customFormat="1">
      <c r="A6" s="37" t="s">
        <v>83</v>
      </c>
      <c r="B6" s="38" t="s">
        <v>28</v>
      </c>
      <c r="C6" s="38" t="s">
        <v>87</v>
      </c>
      <c r="D6" s="38" t="s">
        <v>85</v>
      </c>
      <c r="E6" s="38" t="s">
        <v>38</v>
      </c>
      <c r="F6" s="38" t="s">
        <v>71</v>
      </c>
      <c r="G6" s="38" t="s">
        <v>139</v>
      </c>
      <c r="H6" s="38" t="s">
        <v>138</v>
      </c>
      <c r="I6" s="38" t="s">
        <v>153</v>
      </c>
      <c r="J6" s="38" t="s">
        <v>37</v>
      </c>
      <c r="K6" s="38" t="s">
        <v>36</v>
      </c>
      <c r="L6" s="38" t="s">
        <v>108</v>
      </c>
      <c r="M6" s="41" t="s">
        <v>110</v>
      </c>
    </row>
    <row r="7" spans="1:13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26" t="s">
        <v>146</v>
      </c>
      <c r="H7" s="91" t="s">
        <v>240</v>
      </c>
      <c r="I7" s="12" t="s">
        <v>142</v>
      </c>
      <c r="J7" s="12" t="s">
        <v>142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156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60">
        <v>243343.72202301398</v>
      </c>
      <c r="K9" s="93" t="s">
        <v>240</v>
      </c>
      <c r="L9" s="61">
        <f>IFERROR(J9/$J$9,0)</f>
        <v>1</v>
      </c>
      <c r="M9" s="61">
        <f>J9/'סכום נכסי הקרן'!$C$41</f>
        <v>0.70577949603060697</v>
      </c>
    </row>
    <row r="10" spans="1:13">
      <c r="A10" s="62" t="s">
        <v>135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60">
        <v>22699.207591245002</v>
      </c>
      <c r="K10" s="93" t="s">
        <v>240</v>
      </c>
      <c r="L10" s="61">
        <f t="shared" ref="L10:L21" si="0">IFERROR(J10/$J$9,0)</f>
        <v>9.3280432314166079E-2</v>
      </c>
      <c r="M10" s="61">
        <f>J10/'סכום נכסי הקרן'!$C$41</f>
        <v>6.5835416508209288E-2</v>
      </c>
    </row>
    <row r="11" spans="1:13">
      <c r="A11" s="63" t="s">
        <v>157</v>
      </c>
      <c r="B11" s="94" t="s">
        <v>240</v>
      </c>
      <c r="C11" s="94" t="s">
        <v>240</v>
      </c>
      <c r="D11" s="94" t="s">
        <v>240</v>
      </c>
      <c r="E11" s="94" t="s">
        <v>240</v>
      </c>
      <c r="F11" s="94" t="s">
        <v>240</v>
      </c>
      <c r="G11" s="94" t="s">
        <v>240</v>
      </c>
      <c r="H11" s="94" t="s">
        <v>240</v>
      </c>
      <c r="I11" s="94" t="s">
        <v>240</v>
      </c>
      <c r="J11" s="64">
        <v>22699.207591245002</v>
      </c>
      <c r="K11" s="94" t="s">
        <v>240</v>
      </c>
      <c r="L11" s="65">
        <f t="shared" si="0"/>
        <v>9.3280432314166079E-2</v>
      </c>
      <c r="M11" s="65">
        <f>J11/'סכום נכסי הקרן'!$C$41</f>
        <v>6.5835416508209288E-2</v>
      </c>
    </row>
    <row r="12" spans="1:13">
      <c r="A12" s="66" t="s">
        <v>164</v>
      </c>
      <c r="B12" s="54" t="s">
        <v>165</v>
      </c>
      <c r="C12" s="59" t="s">
        <v>88</v>
      </c>
      <c r="D12" s="54" t="s">
        <v>166</v>
      </c>
      <c r="E12" s="59" t="s">
        <v>167</v>
      </c>
      <c r="F12" s="59" t="s">
        <v>92</v>
      </c>
      <c r="G12" s="60">
        <v>95416.873844999995</v>
      </c>
      <c r="H12" s="74">
        <v>18830</v>
      </c>
      <c r="I12" s="93" t="s">
        <v>240</v>
      </c>
      <c r="J12" s="60">
        <v>17966.997345017</v>
      </c>
      <c r="K12" s="61">
        <v>5.3002539975262079E-3</v>
      </c>
      <c r="L12" s="61">
        <f t="shared" si="0"/>
        <v>7.3833823184958888E-2</v>
      </c>
      <c r="M12" s="61">
        <f>J12/'סכום נכסי הקרן'!$C$41</f>
        <v>5.2110398517493231E-2</v>
      </c>
    </row>
    <row r="13" spans="1:13">
      <c r="A13" s="66" t="s">
        <v>168</v>
      </c>
      <c r="B13" s="54" t="s">
        <v>169</v>
      </c>
      <c r="C13" s="59" t="s">
        <v>88</v>
      </c>
      <c r="D13" s="54" t="s">
        <v>170</v>
      </c>
      <c r="E13" s="59" t="s">
        <v>167</v>
      </c>
      <c r="F13" s="59" t="s">
        <v>92</v>
      </c>
      <c r="G13" s="60">
        <v>23415.191717999998</v>
      </c>
      <c r="H13" s="74">
        <v>20210</v>
      </c>
      <c r="I13" s="93" t="s">
        <v>240</v>
      </c>
      <c r="J13" s="60">
        <v>4732.210246228</v>
      </c>
      <c r="K13" s="61">
        <v>9.4627534758512421E-4</v>
      </c>
      <c r="L13" s="61">
        <f t="shared" si="0"/>
        <v>1.9446609129207187E-2</v>
      </c>
      <c r="M13" s="61">
        <f>J13/'סכום נכסי הקרן'!$C$41</f>
        <v>1.372501799071605E-2</v>
      </c>
    </row>
    <row r="14" spans="1:13">
      <c r="A14" s="95" t="s">
        <v>240</v>
      </c>
      <c r="B14" s="93" t="s">
        <v>240</v>
      </c>
      <c r="C14" s="93" t="s">
        <v>240</v>
      </c>
      <c r="D14" s="93" t="s">
        <v>240</v>
      </c>
      <c r="E14" s="93" t="s">
        <v>240</v>
      </c>
      <c r="F14" s="93" t="s">
        <v>240</v>
      </c>
      <c r="G14" s="93" t="s">
        <v>240</v>
      </c>
      <c r="H14" s="93" t="s">
        <v>240</v>
      </c>
      <c r="I14" s="93" t="s">
        <v>240</v>
      </c>
      <c r="J14" s="93" t="s">
        <v>240</v>
      </c>
      <c r="K14" s="93" t="s">
        <v>240</v>
      </c>
      <c r="L14" s="93" t="s">
        <v>240</v>
      </c>
      <c r="M14" s="93" t="s">
        <v>240</v>
      </c>
    </row>
    <row r="15" spans="1:13">
      <c r="A15" s="62" t="s">
        <v>134</v>
      </c>
      <c r="B15" s="93" t="s">
        <v>240</v>
      </c>
      <c r="C15" s="93" t="s">
        <v>240</v>
      </c>
      <c r="D15" s="93" t="s">
        <v>240</v>
      </c>
      <c r="E15" s="93" t="s">
        <v>240</v>
      </c>
      <c r="F15" s="93" t="s">
        <v>240</v>
      </c>
      <c r="G15" s="93" t="s">
        <v>240</v>
      </c>
      <c r="H15" s="93" t="s">
        <v>240</v>
      </c>
      <c r="I15" s="93" t="s">
        <v>240</v>
      </c>
      <c r="J15" s="60">
        <v>220644.51443176897</v>
      </c>
      <c r="K15" s="93" t="s">
        <v>240</v>
      </c>
      <c r="L15" s="61">
        <f t="shared" si="0"/>
        <v>0.90671956768583384</v>
      </c>
      <c r="M15" s="61">
        <f>J15/'סכום נכסי הקרן'!$C$41</f>
        <v>0.63994407952239774</v>
      </c>
    </row>
    <row r="16" spans="1:13">
      <c r="A16" s="63" t="s">
        <v>158</v>
      </c>
      <c r="B16" s="94" t="s">
        <v>240</v>
      </c>
      <c r="C16" s="94" t="s">
        <v>240</v>
      </c>
      <c r="D16" s="94" t="s">
        <v>240</v>
      </c>
      <c r="E16" s="94" t="s">
        <v>240</v>
      </c>
      <c r="F16" s="94" t="s">
        <v>240</v>
      </c>
      <c r="G16" s="94" t="s">
        <v>240</v>
      </c>
      <c r="H16" s="94" t="s">
        <v>240</v>
      </c>
      <c r="I16" s="94" t="s">
        <v>240</v>
      </c>
      <c r="J16" s="64">
        <v>220644.51443176897</v>
      </c>
      <c r="K16" s="94" t="s">
        <v>240</v>
      </c>
      <c r="L16" s="65">
        <f t="shared" si="0"/>
        <v>0.90671956768583384</v>
      </c>
      <c r="M16" s="65">
        <f>J16/'סכום נכסי הקרן'!$C$41</f>
        <v>0.63994407952239774</v>
      </c>
    </row>
    <row r="17" spans="1:13">
      <c r="A17" s="66" t="s">
        <v>171</v>
      </c>
      <c r="B17" s="54" t="s">
        <v>172</v>
      </c>
      <c r="C17" s="59" t="s">
        <v>22</v>
      </c>
      <c r="D17" s="93" t="s">
        <v>240</v>
      </c>
      <c r="E17" s="59" t="s">
        <v>167</v>
      </c>
      <c r="F17" s="59" t="s">
        <v>91</v>
      </c>
      <c r="G17" s="60">
        <v>43005.825211000003</v>
      </c>
      <c r="H17" s="74">
        <v>9236</v>
      </c>
      <c r="I17" s="93" t="s">
        <v>240</v>
      </c>
      <c r="J17" s="60">
        <v>14406.509345941</v>
      </c>
      <c r="K17" s="61">
        <v>9.5003993075633026E-4</v>
      </c>
      <c r="L17" s="61">
        <f t="shared" si="0"/>
        <v>5.920230538998051E-2</v>
      </c>
      <c r="M17" s="61">
        <f>J17/'סכום נכסי הקרן'!$C$41</f>
        <v>4.1783773261990537E-2</v>
      </c>
    </row>
    <row r="18" spans="1:13">
      <c r="A18" s="66" t="s">
        <v>173</v>
      </c>
      <c r="B18" s="54" t="s">
        <v>174</v>
      </c>
      <c r="C18" s="59" t="s">
        <v>22</v>
      </c>
      <c r="D18" s="93" t="s">
        <v>240</v>
      </c>
      <c r="E18" s="59" t="s">
        <v>167</v>
      </c>
      <c r="F18" s="59" t="s">
        <v>91</v>
      </c>
      <c r="G18" s="60">
        <v>2804934.7456080001</v>
      </c>
      <c r="H18" s="74">
        <v>772.45</v>
      </c>
      <c r="I18" s="93" t="s">
        <v>240</v>
      </c>
      <c r="J18" s="60">
        <v>78585.187789859992</v>
      </c>
      <c r="K18" s="61">
        <v>5.9587453558688852E-3</v>
      </c>
      <c r="L18" s="61">
        <f t="shared" si="0"/>
        <v>0.32293903921806488</v>
      </c>
      <c r="M18" s="61">
        <f>J18/'סכום נכסי הקרן'!$C$41</f>
        <v>0.22792375234793427</v>
      </c>
    </row>
    <row r="19" spans="1:13">
      <c r="A19" s="66" t="s">
        <v>175</v>
      </c>
      <c r="B19" s="54" t="s">
        <v>176</v>
      </c>
      <c r="C19" s="59" t="s">
        <v>89</v>
      </c>
      <c r="D19" s="93" t="s">
        <v>240</v>
      </c>
      <c r="E19" s="59" t="s">
        <v>167</v>
      </c>
      <c r="F19" s="59" t="s">
        <v>91</v>
      </c>
      <c r="G19" s="60">
        <v>220019.37553199998</v>
      </c>
      <c r="H19" s="74">
        <v>4893</v>
      </c>
      <c r="I19" s="93" t="s">
        <v>240</v>
      </c>
      <c r="J19" s="60">
        <v>39046.642758567999</v>
      </c>
      <c r="K19" s="61">
        <v>4.0279274738862243E-3</v>
      </c>
      <c r="L19" s="61">
        <f t="shared" si="0"/>
        <v>0.1604588046650951</v>
      </c>
      <c r="M19" s="61">
        <f>J19/'סכום נכסי הקרן'!$C$41</f>
        <v>0.11324853429020443</v>
      </c>
    </row>
    <row r="20" spans="1:13">
      <c r="A20" s="66" t="s">
        <v>177</v>
      </c>
      <c r="B20" s="54" t="s">
        <v>178</v>
      </c>
      <c r="C20" s="59" t="s">
        <v>89</v>
      </c>
      <c r="D20" s="93" t="s">
        <v>240</v>
      </c>
      <c r="E20" s="59" t="s">
        <v>167</v>
      </c>
      <c r="F20" s="59" t="s">
        <v>91</v>
      </c>
      <c r="G20" s="60">
        <v>23218.058094</v>
      </c>
      <c r="H20" s="74">
        <v>93137</v>
      </c>
      <c r="I20" s="93" t="s">
        <v>240</v>
      </c>
      <c r="J20" s="60">
        <v>78432.434236461995</v>
      </c>
      <c r="K20" s="61">
        <v>1.2172474001179916E-3</v>
      </c>
      <c r="L20" s="61">
        <f t="shared" si="0"/>
        <v>0.32231131168875737</v>
      </c>
      <c r="M20" s="61">
        <f>J20/'סכום נכסי הקרן'!$C$41</f>
        <v>0.22748071512865509</v>
      </c>
    </row>
    <row r="21" spans="1:13">
      <c r="A21" s="66" t="s">
        <v>179</v>
      </c>
      <c r="B21" s="54" t="s">
        <v>180</v>
      </c>
      <c r="C21" s="59" t="s">
        <v>89</v>
      </c>
      <c r="D21" s="93" t="s">
        <v>240</v>
      </c>
      <c r="E21" s="59" t="s">
        <v>167</v>
      </c>
      <c r="F21" s="59" t="s">
        <v>91</v>
      </c>
      <c r="G21" s="60">
        <v>267755.00776900002</v>
      </c>
      <c r="H21" s="74">
        <v>1047.5999999999999</v>
      </c>
      <c r="I21" s="93" t="s">
        <v>240</v>
      </c>
      <c r="J21" s="60">
        <v>10173.740300938001</v>
      </c>
      <c r="K21" s="61">
        <v>8.4473056868542376E-4</v>
      </c>
      <c r="L21" s="61">
        <f t="shared" si="0"/>
        <v>4.1808106723936075E-2</v>
      </c>
      <c r="M21" s="61">
        <f>J21/'סכום נכסי הקרן'!$C$41</f>
        <v>2.9507304493613433E-2</v>
      </c>
    </row>
    <row r="22" spans="1:13">
      <c r="A22" s="95" t="s">
        <v>240</v>
      </c>
      <c r="B22" s="93" t="s">
        <v>240</v>
      </c>
      <c r="C22" s="93" t="s">
        <v>240</v>
      </c>
      <c r="D22" s="93" t="s">
        <v>240</v>
      </c>
      <c r="E22" s="93" t="s">
        <v>240</v>
      </c>
      <c r="F22" s="93" t="s">
        <v>240</v>
      </c>
      <c r="G22" s="93" t="s">
        <v>240</v>
      </c>
      <c r="H22" s="93" t="s">
        <v>240</v>
      </c>
      <c r="I22" s="93" t="s">
        <v>240</v>
      </c>
      <c r="J22" s="93" t="s">
        <v>240</v>
      </c>
      <c r="K22" s="93" t="s">
        <v>240</v>
      </c>
      <c r="L22" s="93" t="s">
        <v>240</v>
      </c>
      <c r="M22" s="93" t="s">
        <v>240</v>
      </c>
    </row>
    <row r="23" spans="1:13">
      <c r="A23" s="93" t="s">
        <v>240</v>
      </c>
      <c r="B23" s="93" t="s">
        <v>240</v>
      </c>
      <c r="C23" s="93" t="s">
        <v>240</v>
      </c>
      <c r="D23" s="93" t="s">
        <v>240</v>
      </c>
      <c r="E23" s="93" t="s">
        <v>240</v>
      </c>
      <c r="F23" s="93" t="s">
        <v>240</v>
      </c>
      <c r="G23" s="93" t="s">
        <v>240</v>
      </c>
      <c r="H23" s="93" t="s">
        <v>240</v>
      </c>
      <c r="I23" s="93" t="s">
        <v>240</v>
      </c>
      <c r="J23" s="93" t="s">
        <v>240</v>
      </c>
      <c r="K23" s="93" t="s">
        <v>240</v>
      </c>
      <c r="L23" s="93" t="s">
        <v>240</v>
      </c>
      <c r="M23" s="93" t="s">
        <v>240</v>
      </c>
    </row>
    <row r="24" spans="1:13">
      <c r="A24" s="93" t="s">
        <v>240</v>
      </c>
      <c r="B24" s="93" t="s">
        <v>240</v>
      </c>
      <c r="C24" s="93" t="s">
        <v>240</v>
      </c>
      <c r="D24" s="93" t="s">
        <v>240</v>
      </c>
      <c r="E24" s="93" t="s">
        <v>240</v>
      </c>
      <c r="F24" s="93" t="s">
        <v>240</v>
      </c>
      <c r="G24" s="93" t="s">
        <v>240</v>
      </c>
      <c r="H24" s="93" t="s">
        <v>240</v>
      </c>
      <c r="I24" s="93" t="s">
        <v>240</v>
      </c>
      <c r="J24" s="93" t="s">
        <v>240</v>
      </c>
      <c r="K24" s="93" t="s">
        <v>240</v>
      </c>
      <c r="L24" s="93" t="s">
        <v>240</v>
      </c>
      <c r="M24" s="93" t="s">
        <v>240</v>
      </c>
    </row>
    <row r="25" spans="1:13">
      <c r="A25" s="73" t="s">
        <v>154</v>
      </c>
      <c r="B25" s="93" t="s">
        <v>240</v>
      </c>
      <c r="C25" s="93" t="s">
        <v>240</v>
      </c>
      <c r="D25" s="93" t="s">
        <v>240</v>
      </c>
      <c r="E25" s="93" t="s">
        <v>240</v>
      </c>
      <c r="F25" s="93" t="s">
        <v>240</v>
      </c>
      <c r="G25" s="93" t="s">
        <v>240</v>
      </c>
      <c r="H25" s="93" t="s">
        <v>240</v>
      </c>
      <c r="I25" s="93" t="s">
        <v>240</v>
      </c>
      <c r="J25" s="93" t="s">
        <v>240</v>
      </c>
      <c r="K25" s="93" t="s">
        <v>240</v>
      </c>
      <c r="L25" s="93" t="s">
        <v>240</v>
      </c>
      <c r="M25" s="93" t="s">
        <v>240</v>
      </c>
    </row>
    <row r="26" spans="1:13">
      <c r="A26" s="73" t="s">
        <v>80</v>
      </c>
      <c r="B26" s="93" t="s">
        <v>240</v>
      </c>
      <c r="C26" s="93" t="s">
        <v>240</v>
      </c>
      <c r="D26" s="93" t="s">
        <v>240</v>
      </c>
      <c r="E26" s="93" t="s">
        <v>240</v>
      </c>
      <c r="F26" s="93" t="s">
        <v>240</v>
      </c>
      <c r="G26" s="93" t="s">
        <v>240</v>
      </c>
      <c r="H26" s="93" t="s">
        <v>240</v>
      </c>
      <c r="I26" s="93" t="s">
        <v>240</v>
      </c>
      <c r="J26" s="93" t="s">
        <v>240</v>
      </c>
      <c r="K26" s="93" t="s">
        <v>240</v>
      </c>
      <c r="L26" s="93" t="s">
        <v>240</v>
      </c>
      <c r="M26" s="93" t="s">
        <v>240</v>
      </c>
    </row>
    <row r="27" spans="1:13">
      <c r="A27" s="73" t="s">
        <v>137</v>
      </c>
      <c r="B27" s="93" t="s">
        <v>240</v>
      </c>
      <c r="C27" s="93" t="s">
        <v>240</v>
      </c>
      <c r="D27" s="93" t="s">
        <v>240</v>
      </c>
      <c r="E27" s="93" t="s">
        <v>240</v>
      </c>
      <c r="F27" s="93" t="s">
        <v>240</v>
      </c>
      <c r="G27" s="93" t="s">
        <v>240</v>
      </c>
      <c r="H27" s="93" t="s">
        <v>240</v>
      </c>
      <c r="I27" s="93" t="s">
        <v>240</v>
      </c>
      <c r="J27" s="93" t="s">
        <v>240</v>
      </c>
      <c r="K27" s="93" t="s">
        <v>240</v>
      </c>
      <c r="L27" s="93" t="s">
        <v>240</v>
      </c>
      <c r="M27" s="93" t="s">
        <v>240</v>
      </c>
    </row>
    <row r="28" spans="1:13">
      <c r="A28" s="73" t="s">
        <v>145</v>
      </c>
      <c r="B28" s="93" t="s">
        <v>240</v>
      </c>
      <c r="C28" s="93" t="s">
        <v>240</v>
      </c>
      <c r="D28" s="93" t="s">
        <v>240</v>
      </c>
      <c r="E28" s="93" t="s">
        <v>240</v>
      </c>
      <c r="F28" s="93" t="s">
        <v>240</v>
      </c>
      <c r="G28" s="93" t="s">
        <v>240</v>
      </c>
      <c r="H28" s="93" t="s">
        <v>240</v>
      </c>
      <c r="I28" s="93" t="s">
        <v>240</v>
      </c>
      <c r="J28" s="93" t="s">
        <v>240</v>
      </c>
      <c r="K28" s="93" t="s">
        <v>240</v>
      </c>
      <c r="L28" s="93" t="s">
        <v>240</v>
      </c>
      <c r="M28" s="93" t="s">
        <v>240</v>
      </c>
    </row>
    <row r="29" spans="1:13">
      <c r="A29" s="73" t="s">
        <v>152</v>
      </c>
      <c r="B29" s="93" t="s">
        <v>240</v>
      </c>
      <c r="C29" s="93" t="s">
        <v>240</v>
      </c>
      <c r="D29" s="93" t="s">
        <v>240</v>
      </c>
      <c r="E29" s="93" t="s">
        <v>240</v>
      </c>
      <c r="F29" s="93" t="s">
        <v>240</v>
      </c>
      <c r="G29" s="93" t="s">
        <v>240</v>
      </c>
      <c r="H29" s="93" t="s">
        <v>240</v>
      </c>
      <c r="I29" s="93" t="s">
        <v>240</v>
      </c>
      <c r="J29" s="93" t="s">
        <v>240</v>
      </c>
      <c r="K29" s="93" t="s">
        <v>240</v>
      </c>
      <c r="L29" s="93" t="s">
        <v>240</v>
      </c>
      <c r="M29" s="93" t="s">
        <v>240</v>
      </c>
    </row>
    <row r="30" spans="1:13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1:13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spans="1:13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3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spans="1:13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</row>
    <row r="114" spans="1:13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</row>
    <row r="115" spans="1:13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1:13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1:13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spans="1:13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spans="1:13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3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spans="1:13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2" spans="1:13" hidden="1">
      <c r="C122" s="1"/>
      <c r="D122" s="1"/>
      <c r="E122" s="1"/>
      <c r="F122" s="1"/>
    </row>
    <row r="123" spans="1:13" hidden="1">
      <c r="C123" s="1"/>
      <c r="D123" s="1"/>
      <c r="E123" s="1"/>
      <c r="F123" s="1"/>
    </row>
    <row r="124" spans="1:13" hidden="1">
      <c r="C124" s="1"/>
      <c r="D124" s="1"/>
      <c r="E124" s="1"/>
      <c r="F124" s="1"/>
    </row>
    <row r="125" spans="1:13" hidden="1">
      <c r="C125" s="1"/>
      <c r="D125" s="1"/>
      <c r="E125" s="1"/>
      <c r="F125" s="1"/>
    </row>
    <row r="126" spans="1:13" hidden="1">
      <c r="C126" s="1"/>
      <c r="D126" s="1"/>
      <c r="E126" s="1"/>
      <c r="F126" s="1"/>
    </row>
    <row r="127" spans="1:13" hidden="1">
      <c r="C127" s="1"/>
      <c r="D127" s="1"/>
      <c r="E127" s="1"/>
      <c r="F127" s="1"/>
    </row>
    <row r="128" spans="1:13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7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161</v>
      </c>
    </row>
    <row r="2" spans="1:14">
      <c r="A2" s="36" t="s">
        <v>104</v>
      </c>
      <c r="B2" s="36" t="s">
        <v>162</v>
      </c>
    </row>
    <row r="3" spans="1:14">
      <c r="A3" s="36" t="s">
        <v>106</v>
      </c>
      <c r="B3" s="36" t="s">
        <v>163</v>
      </c>
    </row>
    <row r="4" spans="1:14">
      <c r="A4" s="36" t="s">
        <v>107</v>
      </c>
      <c r="B4" s="36">
        <v>13627</v>
      </c>
    </row>
    <row r="5" spans="1:14" ht="18.75">
      <c r="A5" s="117" t="s">
        <v>61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</row>
    <row r="6" spans="1:14" s="3" customFormat="1">
      <c r="A6" s="37" t="s">
        <v>83</v>
      </c>
      <c r="B6" s="38" t="s">
        <v>28</v>
      </c>
      <c r="C6" s="38" t="s">
        <v>87</v>
      </c>
      <c r="D6" s="38" t="s">
        <v>85</v>
      </c>
      <c r="E6" s="38" t="s">
        <v>38</v>
      </c>
      <c r="F6" s="38" t="s">
        <v>14</v>
      </c>
      <c r="G6" s="38" t="s">
        <v>39</v>
      </c>
      <c r="H6" s="38" t="s">
        <v>71</v>
      </c>
      <c r="I6" s="38" t="s">
        <v>139</v>
      </c>
      <c r="J6" s="38" t="s">
        <v>138</v>
      </c>
      <c r="K6" s="38" t="s">
        <v>37</v>
      </c>
      <c r="L6" s="38" t="s">
        <v>36</v>
      </c>
      <c r="M6" s="38" t="s">
        <v>108</v>
      </c>
      <c r="N6" s="106" t="s">
        <v>110</v>
      </c>
    </row>
    <row r="7" spans="1:14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91" t="s">
        <v>240</v>
      </c>
      <c r="H7" s="91" t="s">
        <v>240</v>
      </c>
      <c r="I7" s="26" t="s">
        <v>146</v>
      </c>
      <c r="J7" s="91" t="s">
        <v>240</v>
      </c>
      <c r="K7" s="26" t="s">
        <v>142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0" t="s">
        <v>225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71">
        <v>0</v>
      </c>
      <c r="L9" s="93" t="s">
        <v>240</v>
      </c>
      <c r="M9" s="72">
        <v>0</v>
      </c>
      <c r="N9" s="72">
        <v>0</v>
      </c>
    </row>
    <row r="10" spans="1:14" s="4" customFormat="1" ht="20.25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</row>
    <row r="11" spans="1:14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</row>
    <row r="12" spans="1:14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</row>
    <row r="13" spans="1:14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161</v>
      </c>
    </row>
    <row r="2" spans="1:11">
      <c r="A2" s="36" t="s">
        <v>104</v>
      </c>
      <c r="B2" s="36" t="s">
        <v>162</v>
      </c>
    </row>
    <row r="3" spans="1:11">
      <c r="A3" s="36" t="s">
        <v>106</v>
      </c>
      <c r="B3" s="36" t="s">
        <v>163</v>
      </c>
    </row>
    <row r="4" spans="1:11">
      <c r="A4" s="36" t="s">
        <v>107</v>
      </c>
      <c r="B4" s="36">
        <v>13627</v>
      </c>
    </row>
    <row r="5" spans="1:11" ht="18.75">
      <c r="A5" s="120" t="s">
        <v>62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s="3" customFormat="1">
      <c r="A6" s="17" t="s">
        <v>84</v>
      </c>
      <c r="B6" s="25" t="s">
        <v>28</v>
      </c>
      <c r="C6" s="25" t="s">
        <v>87</v>
      </c>
      <c r="D6" s="25" t="s">
        <v>38</v>
      </c>
      <c r="E6" s="25" t="s">
        <v>71</v>
      </c>
      <c r="F6" s="25" t="s">
        <v>139</v>
      </c>
      <c r="G6" s="25" t="s">
        <v>138</v>
      </c>
      <c r="H6" s="25" t="s">
        <v>37</v>
      </c>
      <c r="I6" s="25" t="s">
        <v>36</v>
      </c>
      <c r="J6" s="25" t="s">
        <v>108</v>
      </c>
      <c r="K6" s="52" t="s">
        <v>110</v>
      </c>
    </row>
    <row r="7" spans="1:11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12" t="s">
        <v>146</v>
      </c>
      <c r="G7" s="91" t="s">
        <v>240</v>
      </c>
      <c r="H7" s="12" t="s">
        <v>142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70" t="s">
        <v>226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71">
        <v>0</v>
      </c>
      <c r="I9" s="93" t="s">
        <v>240</v>
      </c>
      <c r="J9" s="72">
        <v>0</v>
      </c>
      <c r="K9" s="72">
        <v>0</v>
      </c>
    </row>
    <row r="10" spans="1:11" s="4" customFormat="1" ht="20.25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</row>
    <row r="11" spans="1:11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</row>
    <row r="12" spans="1:11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</row>
    <row r="13" spans="1:11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105</v>
      </c>
      <c r="B1" s="36" t="s" vm="1">
        <v>161</v>
      </c>
    </row>
    <row r="2" spans="1:12">
      <c r="A2" s="36" t="s">
        <v>104</v>
      </c>
      <c r="B2" s="36" t="s">
        <v>162</v>
      </c>
    </row>
    <row r="3" spans="1:12">
      <c r="A3" s="36" t="s">
        <v>106</v>
      </c>
      <c r="B3" s="36" t="s">
        <v>163</v>
      </c>
    </row>
    <row r="4" spans="1:12">
      <c r="A4" s="36" t="s">
        <v>107</v>
      </c>
      <c r="B4" s="36">
        <v>13627</v>
      </c>
    </row>
    <row r="5" spans="1:12" ht="18.75">
      <c r="A5" s="117" t="s">
        <v>63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  <c r="L5" s="3"/>
    </row>
    <row r="6" spans="1:12" s="3" customFormat="1">
      <c r="A6" s="37" t="s">
        <v>84</v>
      </c>
      <c r="B6" s="38" t="s">
        <v>28</v>
      </c>
      <c r="C6" s="38" t="s">
        <v>87</v>
      </c>
      <c r="D6" s="38" t="s">
        <v>38</v>
      </c>
      <c r="E6" s="38" t="s">
        <v>71</v>
      </c>
      <c r="F6" s="38" t="s">
        <v>139</v>
      </c>
      <c r="G6" s="38" t="s">
        <v>138</v>
      </c>
      <c r="H6" s="38" t="s">
        <v>37</v>
      </c>
      <c r="I6" s="38" t="s">
        <v>36</v>
      </c>
      <c r="J6" s="38" t="s">
        <v>108</v>
      </c>
      <c r="K6" s="40" t="s">
        <v>110</v>
      </c>
    </row>
    <row r="7" spans="1:12" s="3" customFormat="1">
      <c r="A7" s="90" t="s">
        <v>240</v>
      </c>
      <c r="B7" s="107" t="s">
        <v>240</v>
      </c>
      <c r="C7" s="107" t="s">
        <v>240</v>
      </c>
      <c r="D7" s="107" t="s">
        <v>240</v>
      </c>
      <c r="E7" s="107" t="s">
        <v>240</v>
      </c>
      <c r="F7" s="12" t="s">
        <v>146</v>
      </c>
      <c r="G7" s="91" t="s">
        <v>240</v>
      </c>
      <c r="H7" s="12" t="s">
        <v>142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70" t="s">
        <v>227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71">
        <v>0</v>
      </c>
      <c r="I9" s="93" t="s">
        <v>240</v>
      </c>
      <c r="J9" s="72">
        <v>0</v>
      </c>
      <c r="K9" s="72">
        <v>0</v>
      </c>
    </row>
    <row r="10" spans="1:12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</row>
    <row r="11" spans="1:12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</row>
    <row r="12" spans="1:12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</row>
    <row r="13" spans="1:12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67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0.71093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161</v>
      </c>
    </row>
    <row r="2" spans="1:10">
      <c r="A2" s="36" t="s">
        <v>104</v>
      </c>
      <c r="B2" s="36" t="s">
        <v>162</v>
      </c>
    </row>
    <row r="3" spans="1:10">
      <c r="A3" s="36" t="s">
        <v>106</v>
      </c>
      <c r="B3" s="36" t="s">
        <v>163</v>
      </c>
    </row>
    <row r="4" spans="1:10">
      <c r="A4" s="36" t="s">
        <v>107</v>
      </c>
      <c r="B4" s="36">
        <v>13627</v>
      </c>
    </row>
    <row r="5" spans="1:10" ht="18.75">
      <c r="A5" s="117" t="s">
        <v>64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 s="3" customFormat="1">
      <c r="A6" s="37" t="s">
        <v>84</v>
      </c>
      <c r="B6" s="38" t="s">
        <v>28</v>
      </c>
      <c r="C6" s="38" t="s">
        <v>87</v>
      </c>
      <c r="D6" s="38" t="s">
        <v>38</v>
      </c>
      <c r="E6" s="38" t="s">
        <v>71</v>
      </c>
      <c r="F6" s="38" t="s">
        <v>139</v>
      </c>
      <c r="G6" s="38" t="s">
        <v>138</v>
      </c>
      <c r="H6" s="38" t="s">
        <v>37</v>
      </c>
      <c r="I6" s="38" t="s">
        <v>108</v>
      </c>
      <c r="J6" s="40" t="s">
        <v>110</v>
      </c>
    </row>
    <row r="7" spans="1:10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12" t="s">
        <v>146</v>
      </c>
      <c r="G7" s="91" t="s">
        <v>240</v>
      </c>
      <c r="H7" s="12" t="s">
        <v>142</v>
      </c>
      <c r="I7" s="26" t="s">
        <v>19</v>
      </c>
      <c r="J7" s="27" t="s">
        <v>19</v>
      </c>
    </row>
    <row r="8" spans="1:10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29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60">
        <v>2867.0903130439997</v>
      </c>
      <c r="I9" s="61">
        <f>IFERROR(H9/$H$9,0)</f>
        <v>1</v>
      </c>
      <c r="J9" s="61">
        <f>H9/'סכום נכסי הקרן'!$C$41</f>
        <v>8.3155363096774522E-3</v>
      </c>
    </row>
    <row r="10" spans="1:10">
      <c r="A10" s="62" t="s">
        <v>136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60">
        <v>2867.0903130439997</v>
      </c>
      <c r="I10" s="61">
        <f t="shared" ref="I10:I11" si="0">IFERROR(H10/$H$9,0)</f>
        <v>1</v>
      </c>
      <c r="J10" s="61">
        <f>H10/'סכום נכסי הקרן'!$C$41</f>
        <v>8.3155363096774522E-3</v>
      </c>
    </row>
    <row r="11" spans="1:10">
      <c r="A11" s="67" t="s">
        <v>181</v>
      </c>
      <c r="B11" s="54" t="s">
        <v>182</v>
      </c>
      <c r="C11" s="59" t="s">
        <v>22</v>
      </c>
      <c r="D11" s="59" t="s">
        <v>183</v>
      </c>
      <c r="E11" s="59" t="s">
        <v>91</v>
      </c>
      <c r="F11" s="60">
        <v>111.581157</v>
      </c>
      <c r="G11" s="74">
        <v>482000</v>
      </c>
      <c r="H11" s="60">
        <v>2867.0903130439997</v>
      </c>
      <c r="I11" s="61">
        <f t="shared" si="0"/>
        <v>1</v>
      </c>
      <c r="J11" s="61">
        <f>H11/'סכום נכסי הקרן'!$C$41</f>
        <v>8.3155363096774522E-3</v>
      </c>
    </row>
    <row r="12" spans="1:10">
      <c r="A12" s="108" t="s">
        <v>240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</row>
    <row r="13" spans="1:10">
      <c r="A13" s="93" t="s">
        <v>240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</row>
    <row r="14" spans="1:10">
      <c r="A14" s="93" t="s">
        <v>240</v>
      </c>
      <c r="B14" s="93" t="s">
        <v>240</v>
      </c>
      <c r="C14" s="93" t="s">
        <v>240</v>
      </c>
      <c r="D14" s="93" t="s">
        <v>240</v>
      </c>
      <c r="E14" s="93" t="s">
        <v>240</v>
      </c>
      <c r="F14" s="93" t="s">
        <v>240</v>
      </c>
      <c r="G14" s="93" t="s">
        <v>240</v>
      </c>
      <c r="H14" s="93" t="s">
        <v>240</v>
      </c>
      <c r="I14" s="93" t="s">
        <v>240</v>
      </c>
      <c r="J14" s="93" t="s">
        <v>240</v>
      </c>
    </row>
    <row r="15" spans="1:10">
      <c r="A15" s="73" t="s">
        <v>154</v>
      </c>
      <c r="B15" s="93" t="s">
        <v>240</v>
      </c>
      <c r="C15" s="93" t="s">
        <v>240</v>
      </c>
      <c r="D15" s="93" t="s">
        <v>240</v>
      </c>
      <c r="E15" s="93" t="s">
        <v>240</v>
      </c>
      <c r="F15" s="93" t="s">
        <v>240</v>
      </c>
      <c r="G15" s="93" t="s">
        <v>240</v>
      </c>
      <c r="H15" s="93" t="s">
        <v>240</v>
      </c>
      <c r="I15" s="93" t="s">
        <v>240</v>
      </c>
      <c r="J15" s="93" t="s">
        <v>240</v>
      </c>
    </row>
    <row r="16" spans="1:10">
      <c r="A16" s="73" t="s">
        <v>80</v>
      </c>
      <c r="B16" s="93" t="s">
        <v>240</v>
      </c>
      <c r="C16" s="93" t="s">
        <v>240</v>
      </c>
      <c r="D16" s="93" t="s">
        <v>240</v>
      </c>
      <c r="E16" s="93" t="s">
        <v>240</v>
      </c>
      <c r="F16" s="93" t="s">
        <v>240</v>
      </c>
      <c r="G16" s="93" t="s">
        <v>240</v>
      </c>
      <c r="H16" s="93" t="s">
        <v>240</v>
      </c>
      <c r="I16" s="93" t="s">
        <v>240</v>
      </c>
      <c r="J16" s="93" t="s">
        <v>240</v>
      </c>
    </row>
    <row r="17" spans="1:10">
      <c r="A17" s="73" t="s">
        <v>137</v>
      </c>
      <c r="B17" s="93" t="s">
        <v>240</v>
      </c>
      <c r="C17" s="93" t="s">
        <v>240</v>
      </c>
      <c r="D17" s="93" t="s">
        <v>240</v>
      </c>
      <c r="E17" s="93" t="s">
        <v>240</v>
      </c>
      <c r="F17" s="93" t="s">
        <v>240</v>
      </c>
      <c r="G17" s="93" t="s">
        <v>240</v>
      </c>
      <c r="H17" s="93" t="s">
        <v>240</v>
      </c>
      <c r="I17" s="93" t="s">
        <v>240</v>
      </c>
      <c r="J17" s="93" t="s">
        <v>240</v>
      </c>
    </row>
    <row r="18" spans="1:10">
      <c r="A18" s="73" t="s">
        <v>145</v>
      </c>
      <c r="B18" s="93" t="s">
        <v>240</v>
      </c>
      <c r="C18" s="93" t="s">
        <v>240</v>
      </c>
      <c r="D18" s="93" t="s">
        <v>240</v>
      </c>
      <c r="E18" s="93" t="s">
        <v>240</v>
      </c>
      <c r="F18" s="93" t="s">
        <v>240</v>
      </c>
      <c r="G18" s="93" t="s">
        <v>240</v>
      </c>
      <c r="H18" s="93" t="s">
        <v>240</v>
      </c>
      <c r="I18" s="93" t="s">
        <v>240</v>
      </c>
      <c r="J18" s="93" t="s">
        <v>240</v>
      </c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105</v>
      </c>
      <c r="B1" s="36" t="s" vm="1">
        <v>161</v>
      </c>
    </row>
    <row r="2" spans="1:34">
      <c r="A2" s="36" t="s">
        <v>104</v>
      </c>
      <c r="B2" s="36" t="s">
        <v>162</v>
      </c>
    </row>
    <row r="3" spans="1:34">
      <c r="A3" s="36" t="s">
        <v>106</v>
      </c>
      <c r="B3" s="36" t="s">
        <v>163</v>
      </c>
      <c r="D3" s="2"/>
    </row>
    <row r="4" spans="1:34">
      <c r="A4" s="36" t="s">
        <v>107</v>
      </c>
      <c r="B4" s="36">
        <v>13627</v>
      </c>
    </row>
    <row r="5" spans="1:34" ht="18.75">
      <c r="A5" s="117" t="s">
        <v>65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1:34" s="3" customFormat="1">
      <c r="A6" s="37" t="s">
        <v>84</v>
      </c>
      <c r="B6" s="38" t="s">
        <v>28</v>
      </c>
      <c r="C6" s="39" t="s">
        <v>30</v>
      </c>
      <c r="D6" s="38" t="s">
        <v>14</v>
      </c>
      <c r="E6" s="38" t="s">
        <v>39</v>
      </c>
      <c r="F6" s="38" t="s">
        <v>72</v>
      </c>
      <c r="G6" s="38" t="s">
        <v>17</v>
      </c>
      <c r="H6" s="38" t="s">
        <v>71</v>
      </c>
      <c r="I6" s="38" t="s">
        <v>16</v>
      </c>
      <c r="J6" s="38" t="s">
        <v>18</v>
      </c>
      <c r="K6" s="38" t="s">
        <v>139</v>
      </c>
      <c r="L6" s="38" t="s">
        <v>138</v>
      </c>
      <c r="M6" s="38" t="s">
        <v>37</v>
      </c>
      <c r="N6" s="38" t="s">
        <v>36</v>
      </c>
      <c r="O6" s="38" t="s">
        <v>108</v>
      </c>
      <c r="P6" s="40" t="s">
        <v>110</v>
      </c>
    </row>
    <row r="7" spans="1:34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26" t="s">
        <v>21</v>
      </c>
      <c r="G7" s="26" t="s">
        <v>20</v>
      </c>
      <c r="H7" s="91" t="s">
        <v>240</v>
      </c>
      <c r="I7" s="26" t="s">
        <v>19</v>
      </c>
      <c r="J7" s="26" t="s">
        <v>19</v>
      </c>
      <c r="K7" s="26" t="s">
        <v>146</v>
      </c>
      <c r="L7" s="91" t="s">
        <v>240</v>
      </c>
      <c r="M7" s="26" t="s">
        <v>142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81</v>
      </c>
    </row>
    <row r="9" spans="1:34" s="4" customFormat="1" ht="20.25">
      <c r="A9" s="70" t="s">
        <v>228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71">
        <v>0</v>
      </c>
      <c r="N9" s="93" t="s">
        <v>240</v>
      </c>
      <c r="O9" s="72">
        <v>0</v>
      </c>
      <c r="P9" s="72">
        <v>0</v>
      </c>
      <c r="AH9" s="1"/>
    </row>
    <row r="10" spans="1:34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</row>
    <row r="11" spans="1:34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</row>
    <row r="12" spans="1:34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</row>
    <row r="13" spans="1:34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  <c r="O13" s="93" t="s">
        <v>240</v>
      </c>
      <c r="P13" s="93" t="s">
        <v>240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161</v>
      </c>
    </row>
    <row r="2" spans="1:15">
      <c r="A2" s="36" t="s">
        <v>104</v>
      </c>
      <c r="B2" s="36" t="s">
        <v>162</v>
      </c>
    </row>
    <row r="3" spans="1:15">
      <c r="A3" s="36" t="s">
        <v>106</v>
      </c>
      <c r="B3" s="36" t="s">
        <v>163</v>
      </c>
    </row>
    <row r="4" spans="1:15">
      <c r="A4" s="36" t="s">
        <v>107</v>
      </c>
      <c r="B4" s="36">
        <v>13627</v>
      </c>
    </row>
    <row r="5" spans="1:15" ht="18.75">
      <c r="A5" s="117" t="s">
        <v>57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</row>
    <row r="6" spans="1:15" s="3" customFormat="1">
      <c r="A6" s="37" t="s">
        <v>84</v>
      </c>
      <c r="B6" s="38" t="s">
        <v>28</v>
      </c>
      <c r="C6" s="38" t="s">
        <v>14</v>
      </c>
      <c r="D6" s="38" t="s">
        <v>39</v>
      </c>
      <c r="E6" s="38" t="s">
        <v>72</v>
      </c>
      <c r="F6" s="38" t="s">
        <v>17</v>
      </c>
      <c r="G6" s="38" t="s">
        <v>71</v>
      </c>
      <c r="H6" s="38" t="s">
        <v>16</v>
      </c>
      <c r="I6" s="38" t="s">
        <v>18</v>
      </c>
      <c r="J6" s="38" t="s">
        <v>139</v>
      </c>
      <c r="K6" s="38" t="s">
        <v>138</v>
      </c>
      <c r="L6" s="38" t="s">
        <v>79</v>
      </c>
      <c r="M6" s="38" t="s">
        <v>36</v>
      </c>
      <c r="N6" s="38" t="s">
        <v>108</v>
      </c>
      <c r="O6" s="40" t="s">
        <v>110</v>
      </c>
    </row>
    <row r="7" spans="1:15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26" t="s">
        <v>21</v>
      </c>
      <c r="F7" s="26" t="s">
        <v>20</v>
      </c>
      <c r="G7" s="91" t="s">
        <v>240</v>
      </c>
      <c r="H7" s="26" t="s">
        <v>19</v>
      </c>
      <c r="I7" s="26" t="s">
        <v>19</v>
      </c>
      <c r="J7" s="26" t="s">
        <v>146</v>
      </c>
      <c r="K7" s="91" t="s">
        <v>240</v>
      </c>
      <c r="L7" s="26" t="s">
        <v>142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0" t="s">
        <v>221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71">
        <v>0</v>
      </c>
      <c r="M9" s="93" t="s">
        <v>240</v>
      </c>
      <c r="N9" s="72">
        <v>0</v>
      </c>
      <c r="O9" s="72">
        <v>0</v>
      </c>
    </row>
    <row r="10" spans="1:15">
      <c r="A10" s="73" t="s">
        <v>80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</row>
    <row r="11" spans="1:15">
      <c r="A11" s="73" t="s">
        <v>137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</row>
    <row r="12" spans="1:15">
      <c r="A12" s="73" t="s">
        <v>145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105</v>
      </c>
      <c r="B1" s="36" t="s" vm="1">
        <v>161</v>
      </c>
    </row>
    <row r="2" spans="1:18">
      <c r="A2" s="36" t="s">
        <v>104</v>
      </c>
      <c r="B2" s="36" t="s">
        <v>162</v>
      </c>
    </row>
    <row r="3" spans="1:18">
      <c r="A3" s="36" t="s">
        <v>106</v>
      </c>
      <c r="B3" s="36" t="s">
        <v>163</v>
      </c>
    </row>
    <row r="4" spans="1:18">
      <c r="A4" s="36" t="s">
        <v>107</v>
      </c>
      <c r="B4" s="36">
        <v>13627</v>
      </c>
    </row>
    <row r="5" spans="1:18" ht="18.75">
      <c r="A5" s="117" t="s">
        <v>58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18" s="3" customFormat="1">
      <c r="A6" s="37" t="s">
        <v>84</v>
      </c>
      <c r="B6" s="38" t="s">
        <v>28</v>
      </c>
      <c r="C6" s="38" t="s">
        <v>86</v>
      </c>
      <c r="D6" s="38" t="s">
        <v>85</v>
      </c>
      <c r="E6" s="38" t="s">
        <v>38</v>
      </c>
      <c r="F6" s="38" t="s">
        <v>14</v>
      </c>
      <c r="G6" s="38" t="s">
        <v>39</v>
      </c>
      <c r="H6" s="38" t="s">
        <v>72</v>
      </c>
      <c r="I6" s="38" t="s">
        <v>17</v>
      </c>
      <c r="J6" s="38" t="s">
        <v>71</v>
      </c>
      <c r="K6" s="38" t="s">
        <v>16</v>
      </c>
      <c r="L6" s="109" t="s">
        <v>18</v>
      </c>
      <c r="M6" s="38" t="s">
        <v>139</v>
      </c>
      <c r="N6" s="38" t="s">
        <v>138</v>
      </c>
      <c r="O6" s="38" t="s">
        <v>79</v>
      </c>
      <c r="P6" s="38" t="s">
        <v>36</v>
      </c>
      <c r="Q6" s="38" t="s">
        <v>108</v>
      </c>
      <c r="R6" s="40" t="s">
        <v>110</v>
      </c>
    </row>
    <row r="7" spans="1:18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91" t="s">
        <v>240</v>
      </c>
      <c r="H7" s="26" t="s">
        <v>21</v>
      </c>
      <c r="I7" s="26" t="s">
        <v>20</v>
      </c>
      <c r="J7" s="91" t="s">
        <v>240</v>
      </c>
      <c r="K7" s="26" t="s">
        <v>19</v>
      </c>
      <c r="L7" s="26" t="s">
        <v>19</v>
      </c>
      <c r="M7" s="26" t="s">
        <v>146</v>
      </c>
      <c r="N7" s="91" t="s">
        <v>240</v>
      </c>
      <c r="O7" s="26" t="s">
        <v>142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4" t="s">
        <v>82</v>
      </c>
      <c r="R8" s="15" t="s">
        <v>111</v>
      </c>
    </row>
    <row r="9" spans="1:18" s="4" customFormat="1" ht="20.25">
      <c r="A9" s="70" t="s">
        <v>222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71">
        <v>0</v>
      </c>
      <c r="P9" s="93" t="s">
        <v>240</v>
      </c>
      <c r="Q9" s="72">
        <v>0</v>
      </c>
      <c r="R9" s="72">
        <v>0</v>
      </c>
    </row>
    <row r="10" spans="1:18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  <c r="Q10" s="93" t="s">
        <v>240</v>
      </c>
      <c r="R10" s="93" t="s">
        <v>240</v>
      </c>
    </row>
    <row r="11" spans="1:18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  <c r="Q11" s="93" t="s">
        <v>240</v>
      </c>
      <c r="R11" s="93" t="s">
        <v>240</v>
      </c>
    </row>
    <row r="12" spans="1:18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  <c r="Q12" s="93" t="s">
        <v>240</v>
      </c>
      <c r="R12" s="93" t="s">
        <v>240</v>
      </c>
    </row>
    <row r="13" spans="1:18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  <c r="O13" s="93" t="s">
        <v>240</v>
      </c>
      <c r="P13" s="93" t="s">
        <v>240</v>
      </c>
      <c r="Q13" s="93" t="s">
        <v>240</v>
      </c>
      <c r="R13" s="93" t="s">
        <v>240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105</v>
      </c>
      <c r="B1" s="36" t="s" vm="1">
        <v>161</v>
      </c>
    </row>
    <row r="2" spans="1:29">
      <c r="A2" s="36" t="s">
        <v>104</v>
      </c>
      <c r="B2" s="36" t="s">
        <v>162</v>
      </c>
    </row>
    <row r="3" spans="1:29">
      <c r="A3" s="36" t="s">
        <v>106</v>
      </c>
      <c r="B3" s="36" t="s">
        <v>163</v>
      </c>
    </row>
    <row r="4" spans="1:29">
      <c r="A4" s="36" t="s">
        <v>107</v>
      </c>
      <c r="B4" s="36">
        <v>13627</v>
      </c>
    </row>
    <row r="5" spans="1:29" ht="18.75">
      <c r="A5" s="117" t="s">
        <v>59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29" s="3" customFormat="1">
      <c r="A6" s="37" t="s">
        <v>84</v>
      </c>
      <c r="B6" s="38" t="s">
        <v>28</v>
      </c>
      <c r="C6" s="38" t="s">
        <v>86</v>
      </c>
      <c r="D6" s="38" t="s">
        <v>85</v>
      </c>
      <c r="E6" s="38" t="s">
        <v>38</v>
      </c>
      <c r="F6" s="38" t="s">
        <v>14</v>
      </c>
      <c r="G6" s="38" t="s">
        <v>39</v>
      </c>
      <c r="H6" s="38" t="s">
        <v>72</v>
      </c>
      <c r="I6" s="38" t="s">
        <v>17</v>
      </c>
      <c r="J6" s="38" t="s">
        <v>71</v>
      </c>
      <c r="K6" s="38" t="s">
        <v>16</v>
      </c>
      <c r="L6" s="109" t="s">
        <v>18</v>
      </c>
      <c r="M6" s="109" t="s">
        <v>139</v>
      </c>
      <c r="N6" s="38" t="s">
        <v>138</v>
      </c>
      <c r="O6" s="38" t="s">
        <v>79</v>
      </c>
      <c r="P6" s="38" t="s">
        <v>36</v>
      </c>
      <c r="Q6" s="38" t="s">
        <v>108</v>
      </c>
      <c r="R6" s="40" t="s">
        <v>110</v>
      </c>
      <c r="Z6" s="1"/>
    </row>
    <row r="7" spans="1:29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91" t="s">
        <v>240</v>
      </c>
      <c r="H7" s="26" t="s">
        <v>21</v>
      </c>
      <c r="I7" s="26" t="s">
        <v>20</v>
      </c>
      <c r="J7" s="91" t="s">
        <v>240</v>
      </c>
      <c r="K7" s="26" t="s">
        <v>19</v>
      </c>
      <c r="L7" s="26" t="s">
        <v>19</v>
      </c>
      <c r="M7" s="26" t="s">
        <v>146</v>
      </c>
      <c r="N7" s="91" t="s">
        <v>240</v>
      </c>
      <c r="O7" s="26" t="s">
        <v>142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81</v>
      </c>
      <c r="Q8" s="14" t="s">
        <v>82</v>
      </c>
      <c r="R8" s="15" t="s">
        <v>111</v>
      </c>
      <c r="Z8" s="1"/>
    </row>
    <row r="9" spans="1:29" s="4" customFormat="1" ht="20.25">
      <c r="A9" s="70" t="s">
        <v>229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71">
        <v>0</v>
      </c>
      <c r="P9" s="93" t="s">
        <v>240</v>
      </c>
      <c r="Q9" s="72">
        <v>0</v>
      </c>
      <c r="R9" s="72">
        <v>0</v>
      </c>
      <c r="Z9" s="1"/>
      <c r="AC9" s="1"/>
    </row>
    <row r="10" spans="1:29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  <c r="Q10" s="93" t="s">
        <v>240</v>
      </c>
      <c r="R10" s="93" t="s">
        <v>240</v>
      </c>
    </row>
    <row r="11" spans="1:29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  <c r="Q11" s="93" t="s">
        <v>240</v>
      </c>
      <c r="R11" s="93" t="s">
        <v>240</v>
      </c>
    </row>
    <row r="12" spans="1:29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  <c r="Q12" s="93" t="s">
        <v>240</v>
      </c>
      <c r="R12" s="93" t="s">
        <v>240</v>
      </c>
    </row>
    <row r="13" spans="1:29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  <c r="O13" s="93" t="s">
        <v>240</v>
      </c>
      <c r="P13" s="93" t="s">
        <v>240</v>
      </c>
      <c r="Q13" s="93" t="s">
        <v>240</v>
      </c>
      <c r="R13" s="93" t="s">
        <v>240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105</v>
      </c>
      <c r="B1" s="36" t="s" vm="1">
        <v>161</v>
      </c>
    </row>
    <row r="2" spans="1:27">
      <c r="A2" s="36" t="s">
        <v>104</v>
      </c>
      <c r="B2" s="36" t="s">
        <v>162</v>
      </c>
    </row>
    <row r="3" spans="1:27">
      <c r="A3" s="36" t="s">
        <v>106</v>
      </c>
      <c r="B3" s="36" t="s">
        <v>163</v>
      </c>
    </row>
    <row r="4" spans="1:27">
      <c r="A4" s="36" t="s">
        <v>107</v>
      </c>
      <c r="B4" s="36">
        <v>13627</v>
      </c>
    </row>
    <row r="5" spans="1:27" ht="18.75">
      <c r="A5" s="117" t="s">
        <v>60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27" s="3" customFormat="1">
      <c r="A6" s="37" t="s">
        <v>84</v>
      </c>
      <c r="B6" s="38" t="s">
        <v>28</v>
      </c>
      <c r="C6" s="38" t="s">
        <v>86</v>
      </c>
      <c r="D6" s="38" t="s">
        <v>85</v>
      </c>
      <c r="E6" s="38" t="s">
        <v>38</v>
      </c>
      <c r="F6" s="38" t="s">
        <v>71</v>
      </c>
      <c r="G6" s="38" t="s">
        <v>139</v>
      </c>
      <c r="H6" s="38" t="s">
        <v>138</v>
      </c>
      <c r="I6" s="38" t="s">
        <v>79</v>
      </c>
      <c r="J6" s="38" t="s">
        <v>36</v>
      </c>
      <c r="K6" s="38" t="s">
        <v>108</v>
      </c>
      <c r="L6" s="40" t="s">
        <v>110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91" t="s">
        <v>240</v>
      </c>
      <c r="G7" s="26" t="s">
        <v>146</v>
      </c>
      <c r="H7" s="91" t="s">
        <v>240</v>
      </c>
      <c r="I7" s="26" t="s">
        <v>142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70" t="s">
        <v>224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71">
        <v>0</v>
      </c>
      <c r="J9" s="93" t="s">
        <v>240</v>
      </c>
      <c r="K9" s="72">
        <v>0</v>
      </c>
      <c r="L9" s="72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</row>
    <row r="11" spans="1:27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</row>
    <row r="12" spans="1:27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</row>
    <row r="13" spans="1:27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161</v>
      </c>
    </row>
    <row r="2" spans="1:10">
      <c r="A2" s="36" t="s">
        <v>104</v>
      </c>
      <c r="B2" s="36" t="s">
        <v>162</v>
      </c>
    </row>
    <row r="3" spans="1:10">
      <c r="A3" s="36" t="s">
        <v>106</v>
      </c>
      <c r="B3" s="36" t="s">
        <v>163</v>
      </c>
    </row>
    <row r="4" spans="1:10">
      <c r="A4" s="36" t="s">
        <v>107</v>
      </c>
      <c r="B4" s="36">
        <v>13627</v>
      </c>
    </row>
    <row r="5" spans="1:10" ht="18.75">
      <c r="A5" s="117" t="s">
        <v>66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 s="3" customFormat="1">
      <c r="A6" s="37" t="s">
        <v>84</v>
      </c>
      <c r="B6" s="38" t="s">
        <v>28</v>
      </c>
      <c r="C6" s="38" t="s">
        <v>71</v>
      </c>
      <c r="D6" s="38" t="s">
        <v>72</v>
      </c>
      <c r="E6" s="38" t="s">
        <v>139</v>
      </c>
      <c r="F6" s="38" t="s">
        <v>138</v>
      </c>
      <c r="G6" s="38" t="s">
        <v>79</v>
      </c>
      <c r="H6" s="38" t="s">
        <v>36</v>
      </c>
      <c r="I6" s="38" t="s">
        <v>108</v>
      </c>
      <c r="J6" s="40" t="s">
        <v>110</v>
      </c>
    </row>
    <row r="7" spans="1:10" s="3" customFormat="1">
      <c r="A7" s="90" t="s">
        <v>240</v>
      </c>
      <c r="B7" s="91" t="s">
        <v>240</v>
      </c>
      <c r="C7" s="91" t="s">
        <v>240</v>
      </c>
      <c r="D7" s="26" t="s">
        <v>21</v>
      </c>
      <c r="E7" s="26" t="s">
        <v>146</v>
      </c>
      <c r="F7" s="91" t="s">
        <v>240</v>
      </c>
      <c r="G7" s="26" t="s">
        <v>142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92" t="s">
        <v>240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70" t="s">
        <v>230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71">
        <v>0</v>
      </c>
      <c r="H9" s="93" t="s">
        <v>240</v>
      </c>
      <c r="I9" s="72">
        <v>0</v>
      </c>
      <c r="J9" s="72">
        <v>0</v>
      </c>
    </row>
    <row r="10" spans="1:10">
      <c r="A10" s="73" t="s">
        <v>80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</row>
    <row r="11" spans="1:10">
      <c r="A11" s="73" t="s">
        <v>137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</row>
    <row r="12" spans="1:10">
      <c r="A12" s="73" t="s">
        <v>145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161</v>
      </c>
    </row>
    <row r="2" spans="1:11">
      <c r="A2" s="36" t="s">
        <v>104</v>
      </c>
      <c r="B2" s="36" t="s">
        <v>162</v>
      </c>
    </row>
    <row r="3" spans="1:11">
      <c r="A3" s="36" t="s">
        <v>106</v>
      </c>
      <c r="B3" s="36" t="s">
        <v>163</v>
      </c>
    </row>
    <row r="4" spans="1:11">
      <c r="A4" s="36" t="s">
        <v>107</v>
      </c>
      <c r="B4" s="36">
        <v>13627</v>
      </c>
    </row>
    <row r="5" spans="1:11" ht="18.75">
      <c r="A5" s="117" t="s">
        <v>67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s="3" customFormat="1">
      <c r="A6" s="37" t="s">
        <v>84</v>
      </c>
      <c r="B6" s="38" t="s">
        <v>28</v>
      </c>
      <c r="C6" s="38" t="s">
        <v>38</v>
      </c>
      <c r="D6" s="38" t="s">
        <v>71</v>
      </c>
      <c r="E6" s="38" t="s">
        <v>72</v>
      </c>
      <c r="F6" s="38" t="s">
        <v>139</v>
      </c>
      <c r="G6" s="38" t="s">
        <v>138</v>
      </c>
      <c r="H6" s="38" t="s">
        <v>79</v>
      </c>
      <c r="I6" s="38" t="s">
        <v>36</v>
      </c>
      <c r="J6" s="38" t="s">
        <v>108</v>
      </c>
      <c r="K6" s="40" t="s">
        <v>110</v>
      </c>
    </row>
    <row r="7" spans="1:11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12" t="s">
        <v>21</v>
      </c>
      <c r="F7" s="12" t="s">
        <v>146</v>
      </c>
      <c r="G7" s="91" t="s">
        <v>240</v>
      </c>
      <c r="H7" s="12" t="s">
        <v>142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0" t="s">
        <v>226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71">
        <v>0</v>
      </c>
      <c r="I9" s="93" t="s">
        <v>240</v>
      </c>
      <c r="J9" s="72">
        <v>0</v>
      </c>
      <c r="K9" s="72">
        <v>0</v>
      </c>
    </row>
    <row r="10" spans="1:11" hidden="1">
      <c r="A10" s="75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75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75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161</v>
      </c>
    </row>
    <row r="2" spans="1:11">
      <c r="A2" s="36" t="s">
        <v>104</v>
      </c>
      <c r="B2" s="36" t="s">
        <v>162</v>
      </c>
    </row>
    <row r="3" spans="1:11">
      <c r="A3" s="36" t="s">
        <v>106</v>
      </c>
      <c r="B3" s="36" t="s">
        <v>163</v>
      </c>
    </row>
    <row r="4" spans="1:11">
      <c r="A4" s="36" t="s">
        <v>107</v>
      </c>
      <c r="B4" s="36">
        <v>13627</v>
      </c>
    </row>
    <row r="5" spans="1:11" ht="18.75">
      <c r="A5" s="117" t="s">
        <v>68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s="3" customFormat="1">
      <c r="A6" s="37" t="s">
        <v>84</v>
      </c>
      <c r="B6" s="38" t="s">
        <v>28</v>
      </c>
      <c r="C6" s="38" t="s">
        <v>38</v>
      </c>
      <c r="D6" s="38" t="s">
        <v>71</v>
      </c>
      <c r="E6" s="38" t="s">
        <v>72</v>
      </c>
      <c r="F6" s="38" t="s">
        <v>139</v>
      </c>
      <c r="G6" s="38" t="s">
        <v>138</v>
      </c>
      <c r="H6" s="38" t="s">
        <v>79</v>
      </c>
      <c r="I6" s="38" t="s">
        <v>36</v>
      </c>
      <c r="J6" s="38" t="s">
        <v>108</v>
      </c>
      <c r="K6" s="40" t="s">
        <v>110</v>
      </c>
    </row>
    <row r="7" spans="1:11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12" t="s">
        <v>21</v>
      </c>
      <c r="F7" s="12" t="s">
        <v>146</v>
      </c>
      <c r="G7" s="91" t="s">
        <v>240</v>
      </c>
      <c r="H7" s="12" t="s">
        <v>142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70" t="s">
        <v>227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71">
        <v>0</v>
      </c>
      <c r="I9" s="93" t="s">
        <v>240</v>
      </c>
      <c r="J9" s="72">
        <v>0</v>
      </c>
      <c r="K9" s="72">
        <v>0</v>
      </c>
    </row>
    <row r="10" spans="1:11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</row>
    <row r="11" spans="1:11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</row>
    <row r="12" spans="1:11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</row>
    <row r="13" spans="1:11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42.14062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bestFit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161</v>
      </c>
    </row>
    <row r="2" spans="1:10">
      <c r="A2" s="36" t="s">
        <v>104</v>
      </c>
      <c r="B2" s="36" t="s">
        <v>162</v>
      </c>
    </row>
    <row r="3" spans="1:10">
      <c r="A3" s="36" t="s">
        <v>106</v>
      </c>
      <c r="B3" s="36" t="s">
        <v>163</v>
      </c>
    </row>
    <row r="4" spans="1:10">
      <c r="A4" s="36" t="s">
        <v>107</v>
      </c>
      <c r="B4" s="36">
        <v>13627</v>
      </c>
    </row>
    <row r="5" spans="1:10" ht="18.75">
      <c r="A5" s="117" t="s">
        <v>69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 s="3" customFormat="1">
      <c r="A6" s="37" t="s">
        <v>84</v>
      </c>
      <c r="B6" s="38" t="s">
        <v>28</v>
      </c>
      <c r="C6" s="38" t="s">
        <v>38</v>
      </c>
      <c r="D6" s="38" t="s">
        <v>71</v>
      </c>
      <c r="E6" s="38" t="s">
        <v>72</v>
      </c>
      <c r="F6" s="38" t="s">
        <v>139</v>
      </c>
      <c r="G6" s="38" t="s">
        <v>138</v>
      </c>
      <c r="H6" s="38" t="s">
        <v>79</v>
      </c>
      <c r="I6" s="38" t="s">
        <v>108</v>
      </c>
      <c r="J6" s="40" t="s">
        <v>110</v>
      </c>
    </row>
    <row r="7" spans="1:10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12" t="s">
        <v>21</v>
      </c>
      <c r="F7" s="12" t="s">
        <v>146</v>
      </c>
      <c r="G7" s="91" t="s">
        <v>240</v>
      </c>
      <c r="H7" s="12" t="s">
        <v>142</v>
      </c>
      <c r="I7" s="26" t="s">
        <v>19</v>
      </c>
      <c r="J7" s="13" t="s">
        <v>19</v>
      </c>
    </row>
    <row r="8" spans="1:10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29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60">
        <v>-810.27050573400004</v>
      </c>
      <c r="I9" s="61">
        <f>IFERROR(H9/$H$9,0)</f>
        <v>1</v>
      </c>
      <c r="J9" s="61">
        <f>H9/'סכום נכסי הקרן'!$C$41</f>
        <v>-2.3500598430532898E-3</v>
      </c>
    </row>
    <row r="10" spans="1:10">
      <c r="A10" s="62" t="s">
        <v>23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60">
        <v>-810.27050573400004</v>
      </c>
      <c r="I10" s="61">
        <f t="shared" ref="I10:I20" si="0">IFERROR(H10/$H$9,0)</f>
        <v>1</v>
      </c>
      <c r="J10" s="61">
        <f>H10/'סכום נכסי הקרן'!$C$41</f>
        <v>-2.3500598430532898E-3</v>
      </c>
    </row>
    <row r="11" spans="1:10">
      <c r="A11" s="63" t="s">
        <v>184</v>
      </c>
      <c r="B11" s="94" t="s">
        <v>240</v>
      </c>
      <c r="C11" s="94" t="s">
        <v>240</v>
      </c>
      <c r="D11" s="94" t="s">
        <v>240</v>
      </c>
      <c r="E11" s="94" t="s">
        <v>240</v>
      </c>
      <c r="F11" s="94" t="s">
        <v>240</v>
      </c>
      <c r="G11" s="94" t="s">
        <v>240</v>
      </c>
      <c r="H11" s="64">
        <v>-810.27050573400004</v>
      </c>
      <c r="I11" s="65">
        <f t="shared" si="0"/>
        <v>1</v>
      </c>
      <c r="J11" s="65">
        <f>H11/'סכום נכסי הקרן'!$C$41</f>
        <v>-2.3500598430532898E-3</v>
      </c>
    </row>
    <row r="12" spans="1:10">
      <c r="A12" s="66" t="s">
        <v>185</v>
      </c>
      <c r="B12" s="54" t="s">
        <v>186</v>
      </c>
      <c r="C12" s="59" t="s">
        <v>183</v>
      </c>
      <c r="D12" s="59" t="s">
        <v>91</v>
      </c>
      <c r="E12" s="76">
        <v>45288</v>
      </c>
      <c r="F12" s="60">
        <v>1880598.7745999999</v>
      </c>
      <c r="G12" s="74">
        <v>0.18884300000000001</v>
      </c>
      <c r="H12" s="60">
        <v>3.5513866050000003</v>
      </c>
      <c r="I12" s="61">
        <f t="shared" si="0"/>
        <v>-4.3829641827859752E-3</v>
      </c>
      <c r="J12" s="61">
        <f>H12/'סכום נכסי הקרן'!$C$41</f>
        <v>1.03002281195062E-5</v>
      </c>
    </row>
    <row r="13" spans="1:10">
      <c r="A13" s="66" t="s">
        <v>187</v>
      </c>
      <c r="B13" s="54" t="s">
        <v>188</v>
      </c>
      <c r="C13" s="59" t="s">
        <v>183</v>
      </c>
      <c r="D13" s="59" t="s">
        <v>91</v>
      </c>
      <c r="E13" s="76">
        <v>45287</v>
      </c>
      <c r="F13" s="60">
        <v>1222389.20349</v>
      </c>
      <c r="G13" s="74">
        <v>8.4073999999999996E-2</v>
      </c>
      <c r="H13" s="60">
        <v>1.027707047</v>
      </c>
      <c r="I13" s="61">
        <f t="shared" si="0"/>
        <v>-1.2683505566687642E-3</v>
      </c>
      <c r="J13" s="61">
        <f>H13/'סכום נכסי הקרן'!$C$41</f>
        <v>2.9806997101415486E-6</v>
      </c>
    </row>
    <row r="14" spans="1:10" s="6" customFormat="1">
      <c r="A14" s="66" t="s">
        <v>189</v>
      </c>
      <c r="B14" s="54" t="s">
        <v>190</v>
      </c>
      <c r="C14" s="59" t="s">
        <v>183</v>
      </c>
      <c r="D14" s="59" t="s">
        <v>91</v>
      </c>
      <c r="E14" s="76">
        <v>45287</v>
      </c>
      <c r="F14" s="60">
        <v>639403.58336399996</v>
      </c>
      <c r="G14" s="74">
        <v>5.6502999999999998E-2</v>
      </c>
      <c r="H14" s="60">
        <v>0.36127977200000005</v>
      </c>
      <c r="I14" s="61">
        <f t="shared" si="0"/>
        <v>-4.4587550631961783E-4</v>
      </c>
      <c r="J14" s="61">
        <f>H14/'סכום נכסי הקרן'!$C$41</f>
        <v>1.0478341224027871E-6</v>
      </c>
    </row>
    <row r="15" spans="1:10" s="6" customFormat="1">
      <c r="A15" s="66" t="s">
        <v>191</v>
      </c>
      <c r="B15" s="54" t="s">
        <v>192</v>
      </c>
      <c r="C15" s="59" t="s">
        <v>183</v>
      </c>
      <c r="D15" s="59" t="s">
        <v>91</v>
      </c>
      <c r="E15" s="76">
        <v>45260</v>
      </c>
      <c r="F15" s="60">
        <v>52004197.914013997</v>
      </c>
      <c r="G15" s="74">
        <v>-1.2889619999999999</v>
      </c>
      <c r="H15" s="60">
        <v>-670.31432433500004</v>
      </c>
      <c r="I15" s="61">
        <f t="shared" si="0"/>
        <v>0.82727227461868691</v>
      </c>
      <c r="J15" s="61">
        <f>H15/'סכום נכסי הקרן'!$C$41</f>
        <v>-1.9441393518527296E-3</v>
      </c>
    </row>
    <row r="16" spans="1:10" s="6" customFormat="1">
      <c r="A16" s="66" t="s">
        <v>193</v>
      </c>
      <c r="B16" s="54" t="s">
        <v>194</v>
      </c>
      <c r="C16" s="59" t="s">
        <v>183</v>
      </c>
      <c r="D16" s="59" t="s">
        <v>91</v>
      </c>
      <c r="E16" s="76">
        <v>45267</v>
      </c>
      <c r="F16" s="60">
        <v>1880598.7745999999</v>
      </c>
      <c r="G16" s="74">
        <v>-1.796268</v>
      </c>
      <c r="H16" s="60">
        <v>-33.780598994999998</v>
      </c>
      <c r="I16" s="61">
        <f t="shared" si="0"/>
        <v>4.1690520333575704E-2</v>
      </c>
      <c r="J16" s="61">
        <f>H16/'סכום נכסי הקרן'!$C$41</f>
        <v>-9.7975217671932911E-5</v>
      </c>
    </row>
    <row r="17" spans="1:10">
      <c r="A17" s="66" t="s">
        <v>195</v>
      </c>
      <c r="B17" s="54" t="s">
        <v>196</v>
      </c>
      <c r="C17" s="59" t="s">
        <v>183</v>
      </c>
      <c r="D17" s="59" t="s">
        <v>91</v>
      </c>
      <c r="E17" s="76">
        <v>45271</v>
      </c>
      <c r="F17" s="60">
        <v>582985.62012600002</v>
      </c>
      <c r="G17" s="74">
        <v>-2.063707</v>
      </c>
      <c r="H17" s="60">
        <v>-12.031114846000001</v>
      </c>
      <c r="I17" s="61">
        <f t="shared" si="0"/>
        <v>1.4848269511058373E-2</v>
      </c>
      <c r="J17" s="61">
        <f>H17/'סכום נכסי הקרן'!$C$41</f>
        <v>-3.4894321916770789E-5</v>
      </c>
    </row>
    <row r="18" spans="1:10">
      <c r="A18" s="66" t="s">
        <v>197</v>
      </c>
      <c r="B18" s="54" t="s">
        <v>198</v>
      </c>
      <c r="C18" s="59" t="s">
        <v>183</v>
      </c>
      <c r="D18" s="59" t="s">
        <v>91</v>
      </c>
      <c r="E18" s="76">
        <v>45273</v>
      </c>
      <c r="F18" s="60">
        <v>3573137.6717400001</v>
      </c>
      <c r="G18" s="74">
        <v>-2.1133350000000002</v>
      </c>
      <c r="H18" s="60">
        <v>-75.512358720000009</v>
      </c>
      <c r="I18" s="61">
        <f t="shared" si="0"/>
        <v>9.3194011364878204E-2</v>
      </c>
      <c r="J18" s="61">
        <f>H18/'סכום נכסי הקרן'!$C$41</f>
        <v>-2.1901150372165217E-4</v>
      </c>
    </row>
    <row r="19" spans="1:10">
      <c r="A19" s="66" t="s">
        <v>199</v>
      </c>
      <c r="B19" s="54" t="s">
        <v>200</v>
      </c>
      <c r="C19" s="59" t="s">
        <v>183</v>
      </c>
      <c r="D19" s="59" t="s">
        <v>91</v>
      </c>
      <c r="E19" s="76">
        <v>45271</v>
      </c>
      <c r="F19" s="60">
        <v>714627.53434799996</v>
      </c>
      <c r="G19" s="74">
        <v>-2.2236189999999998</v>
      </c>
      <c r="H19" s="60">
        <v>-15.89059144</v>
      </c>
      <c r="I19" s="61">
        <f t="shared" si="0"/>
        <v>1.9611464723876607E-2</v>
      </c>
      <c r="J19" s="61">
        <f>H19/'סכום נכסי הקרן'!$C$41</f>
        <v>-4.6088115711038587E-5</v>
      </c>
    </row>
    <row r="20" spans="1:10">
      <c r="A20" s="66" t="s">
        <v>201</v>
      </c>
      <c r="B20" s="54" t="s">
        <v>202</v>
      </c>
      <c r="C20" s="59" t="s">
        <v>183</v>
      </c>
      <c r="D20" s="59" t="s">
        <v>91</v>
      </c>
      <c r="E20" s="76">
        <v>45264</v>
      </c>
      <c r="F20" s="60">
        <v>319701.79168199998</v>
      </c>
      <c r="G20" s="74">
        <v>-2.4028299999999998</v>
      </c>
      <c r="H20" s="60">
        <v>-7.6818908220000006</v>
      </c>
      <c r="I20" s="61">
        <f t="shared" si="0"/>
        <v>9.4806496936985299E-3</v>
      </c>
      <c r="J20" s="61">
        <f>H20/'סכום נכסי הקרן'!$C$41</f>
        <v>-2.2280094131216388E-5</v>
      </c>
    </row>
    <row r="21" spans="1:10">
      <c r="A21" s="95" t="s">
        <v>240</v>
      </c>
      <c r="B21" s="93" t="s">
        <v>240</v>
      </c>
      <c r="C21" s="93" t="s">
        <v>240</v>
      </c>
      <c r="D21" s="93" t="s">
        <v>240</v>
      </c>
      <c r="E21" s="93" t="s">
        <v>240</v>
      </c>
      <c r="F21" s="93" t="s">
        <v>240</v>
      </c>
      <c r="G21" s="93" t="s">
        <v>240</v>
      </c>
      <c r="H21" s="93" t="s">
        <v>240</v>
      </c>
      <c r="I21" s="93" t="s">
        <v>240</v>
      </c>
      <c r="J21" s="93" t="s">
        <v>240</v>
      </c>
    </row>
    <row r="22" spans="1:10">
      <c r="A22" s="93" t="s">
        <v>240</v>
      </c>
      <c r="B22" s="93" t="s">
        <v>240</v>
      </c>
      <c r="C22" s="93" t="s">
        <v>240</v>
      </c>
      <c r="D22" s="93" t="s">
        <v>240</v>
      </c>
      <c r="E22" s="93" t="s">
        <v>240</v>
      </c>
      <c r="F22" s="93" t="s">
        <v>240</v>
      </c>
      <c r="G22" s="93" t="s">
        <v>240</v>
      </c>
      <c r="H22" s="93" t="s">
        <v>240</v>
      </c>
      <c r="I22" s="93" t="s">
        <v>240</v>
      </c>
      <c r="J22" s="93" t="s">
        <v>240</v>
      </c>
    </row>
    <row r="23" spans="1:10">
      <c r="A23" s="93" t="s">
        <v>240</v>
      </c>
      <c r="B23" s="93" t="s">
        <v>240</v>
      </c>
      <c r="C23" s="93" t="s">
        <v>240</v>
      </c>
      <c r="D23" s="93" t="s">
        <v>240</v>
      </c>
      <c r="E23" s="93" t="s">
        <v>240</v>
      </c>
      <c r="F23" s="93" t="s">
        <v>240</v>
      </c>
      <c r="G23" s="93" t="s">
        <v>240</v>
      </c>
      <c r="H23" s="93" t="s">
        <v>240</v>
      </c>
      <c r="I23" s="93" t="s">
        <v>240</v>
      </c>
      <c r="J23" s="93" t="s">
        <v>240</v>
      </c>
    </row>
    <row r="24" spans="1:10">
      <c r="A24" s="73" t="s">
        <v>154</v>
      </c>
      <c r="B24" s="93" t="s">
        <v>240</v>
      </c>
      <c r="C24" s="93" t="s">
        <v>240</v>
      </c>
      <c r="D24" s="93" t="s">
        <v>240</v>
      </c>
      <c r="E24" s="93" t="s">
        <v>240</v>
      </c>
      <c r="F24" s="93" t="s">
        <v>240</v>
      </c>
      <c r="G24" s="93" t="s">
        <v>240</v>
      </c>
      <c r="H24" s="93" t="s">
        <v>240</v>
      </c>
      <c r="I24" s="93" t="s">
        <v>240</v>
      </c>
      <c r="J24" s="93" t="s">
        <v>240</v>
      </c>
    </row>
    <row r="25" spans="1:10">
      <c r="A25" s="73" t="s">
        <v>80</v>
      </c>
      <c r="B25" s="93" t="s">
        <v>240</v>
      </c>
      <c r="C25" s="93" t="s">
        <v>240</v>
      </c>
      <c r="D25" s="93" t="s">
        <v>240</v>
      </c>
      <c r="E25" s="93" t="s">
        <v>240</v>
      </c>
      <c r="F25" s="93" t="s">
        <v>240</v>
      </c>
      <c r="G25" s="93" t="s">
        <v>240</v>
      </c>
      <c r="H25" s="93" t="s">
        <v>240</v>
      </c>
      <c r="I25" s="93" t="s">
        <v>240</v>
      </c>
      <c r="J25" s="93" t="s">
        <v>240</v>
      </c>
    </row>
    <row r="26" spans="1:10">
      <c r="A26" s="73" t="s">
        <v>137</v>
      </c>
      <c r="B26" s="93" t="s">
        <v>240</v>
      </c>
      <c r="C26" s="93" t="s">
        <v>240</v>
      </c>
      <c r="D26" s="93" t="s">
        <v>240</v>
      </c>
      <c r="E26" s="93" t="s">
        <v>240</v>
      </c>
      <c r="F26" s="93" t="s">
        <v>240</v>
      </c>
      <c r="G26" s="93" t="s">
        <v>240</v>
      </c>
      <c r="H26" s="93" t="s">
        <v>240</v>
      </c>
      <c r="I26" s="93" t="s">
        <v>240</v>
      </c>
      <c r="J26" s="93" t="s">
        <v>240</v>
      </c>
    </row>
    <row r="27" spans="1:10">
      <c r="A27" s="73" t="s">
        <v>145</v>
      </c>
      <c r="B27" s="93" t="s">
        <v>240</v>
      </c>
      <c r="C27" s="93" t="s">
        <v>240</v>
      </c>
      <c r="D27" s="93" t="s">
        <v>240</v>
      </c>
      <c r="E27" s="93" t="s">
        <v>240</v>
      </c>
      <c r="F27" s="93" t="s">
        <v>240</v>
      </c>
      <c r="G27" s="93" t="s">
        <v>240</v>
      </c>
      <c r="H27" s="93" t="s">
        <v>240</v>
      </c>
      <c r="I27" s="93" t="s">
        <v>240</v>
      </c>
      <c r="J27" s="93" t="s">
        <v>240</v>
      </c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idden="1">
      <c r="B121" s="1"/>
      <c r="C121" s="1"/>
    </row>
    <row r="122" spans="1:10" hidden="1">
      <c r="B122" s="1"/>
      <c r="C122" s="1"/>
    </row>
    <row r="123" spans="1:10" hidden="1">
      <c r="B123" s="1"/>
      <c r="C123" s="1"/>
    </row>
    <row r="124" spans="1:10" hidden="1">
      <c r="B124" s="1"/>
      <c r="C124" s="1"/>
    </row>
    <row r="125" spans="1:10" hidden="1">
      <c r="B125" s="1"/>
      <c r="C125" s="1"/>
    </row>
    <row r="126" spans="1:10" hidden="1">
      <c r="B126" s="1"/>
      <c r="C126" s="1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105</v>
      </c>
      <c r="B1" s="36" t="s" vm="1">
        <v>161</v>
      </c>
    </row>
    <row r="2" spans="1:16">
      <c r="A2" s="36" t="s">
        <v>104</v>
      </c>
      <c r="B2" s="36" t="s">
        <v>162</v>
      </c>
    </row>
    <row r="3" spans="1:16">
      <c r="A3" s="36" t="s">
        <v>106</v>
      </c>
      <c r="B3" s="36" t="s">
        <v>163</v>
      </c>
    </row>
    <row r="4" spans="1:16">
      <c r="A4" s="36" t="s">
        <v>107</v>
      </c>
      <c r="B4" s="36">
        <v>13627</v>
      </c>
    </row>
    <row r="5" spans="1:16" ht="18.75">
      <c r="A5" s="117" t="s">
        <v>70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1:16" s="3" customFormat="1">
      <c r="A6" s="37" t="s">
        <v>84</v>
      </c>
      <c r="B6" s="38" t="s">
        <v>28</v>
      </c>
      <c r="C6" s="38" t="s">
        <v>30</v>
      </c>
      <c r="D6" s="38" t="s">
        <v>14</v>
      </c>
      <c r="E6" s="38" t="s">
        <v>39</v>
      </c>
      <c r="F6" s="38" t="s">
        <v>72</v>
      </c>
      <c r="G6" s="38" t="s">
        <v>17</v>
      </c>
      <c r="H6" s="38" t="s">
        <v>71</v>
      </c>
      <c r="I6" s="38" t="s">
        <v>16</v>
      </c>
      <c r="J6" s="38" t="s">
        <v>18</v>
      </c>
      <c r="K6" s="38" t="s">
        <v>139</v>
      </c>
      <c r="L6" s="38" t="s">
        <v>138</v>
      </c>
      <c r="M6" s="38" t="s">
        <v>79</v>
      </c>
      <c r="N6" s="38" t="s">
        <v>36</v>
      </c>
      <c r="O6" s="38" t="s">
        <v>108</v>
      </c>
      <c r="P6" s="40" t="s">
        <v>110</v>
      </c>
    </row>
    <row r="7" spans="1:16" s="3" customFormat="1">
      <c r="A7" s="90" t="s">
        <v>240</v>
      </c>
      <c r="B7" s="91" t="s">
        <v>240</v>
      </c>
      <c r="C7" s="91" t="s">
        <v>240</v>
      </c>
      <c r="D7" s="91" t="s">
        <v>240</v>
      </c>
      <c r="E7" s="91" t="s">
        <v>240</v>
      </c>
      <c r="F7" s="12" t="s">
        <v>21</v>
      </c>
      <c r="G7" s="12" t="s">
        <v>20</v>
      </c>
      <c r="H7" s="91" t="s">
        <v>240</v>
      </c>
      <c r="I7" s="12" t="s">
        <v>19</v>
      </c>
      <c r="J7" s="12" t="s">
        <v>19</v>
      </c>
      <c r="K7" s="12" t="s">
        <v>146</v>
      </c>
      <c r="L7" s="91" t="s">
        <v>240</v>
      </c>
      <c r="M7" s="12" t="s">
        <v>142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92" t="s">
        <v>240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81</v>
      </c>
    </row>
    <row r="9" spans="1:16" s="4" customFormat="1" ht="20.25">
      <c r="A9" s="70" t="s">
        <v>228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71">
        <v>0</v>
      </c>
      <c r="N9" s="93" t="s">
        <v>240</v>
      </c>
      <c r="O9" s="72">
        <v>0</v>
      </c>
      <c r="P9" s="72">
        <v>0</v>
      </c>
    </row>
    <row r="10" spans="1:16">
      <c r="A10" s="73" t="s">
        <v>154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</row>
    <row r="11" spans="1:16">
      <c r="A11" s="73" t="s">
        <v>80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</row>
    <row r="12" spans="1:16">
      <c r="A12" s="73" t="s">
        <v>137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</row>
    <row r="13" spans="1:16">
      <c r="A13" s="73" t="s">
        <v>145</v>
      </c>
      <c r="B13" s="93" t="s">
        <v>240</v>
      </c>
      <c r="C13" s="93" t="s">
        <v>240</v>
      </c>
      <c r="D13" s="93" t="s">
        <v>240</v>
      </c>
      <c r="E13" s="93" t="s">
        <v>240</v>
      </c>
      <c r="F13" s="93" t="s">
        <v>240</v>
      </c>
      <c r="G13" s="93" t="s">
        <v>240</v>
      </c>
      <c r="H13" s="93" t="s">
        <v>240</v>
      </c>
      <c r="I13" s="93" t="s">
        <v>240</v>
      </c>
      <c r="J13" s="93" t="s">
        <v>240</v>
      </c>
      <c r="K13" s="93" t="s">
        <v>240</v>
      </c>
      <c r="L13" s="93" t="s">
        <v>240</v>
      </c>
      <c r="M13" s="93" t="s">
        <v>240</v>
      </c>
      <c r="N13" s="93" t="s">
        <v>240</v>
      </c>
      <c r="O13" s="93" t="s">
        <v>240</v>
      </c>
      <c r="P13" s="93" t="s">
        <v>240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105</v>
      </c>
      <c r="B1" s="36" t="s" vm="1">
        <v>161</v>
      </c>
    </row>
    <row r="2" spans="1:17">
      <c r="A2" s="36" t="s">
        <v>104</v>
      </c>
      <c r="B2" s="36" t="s">
        <v>162</v>
      </c>
    </row>
    <row r="3" spans="1:17">
      <c r="A3" s="36" t="s">
        <v>106</v>
      </c>
      <c r="B3" s="36" t="s">
        <v>163</v>
      </c>
    </row>
    <row r="4" spans="1:17">
      <c r="A4" s="36" t="s">
        <v>107</v>
      </c>
      <c r="B4" s="36">
        <v>13627</v>
      </c>
    </row>
    <row r="5" spans="1:17" s="3" customFormat="1">
      <c r="A5" s="37" t="s">
        <v>84</v>
      </c>
      <c r="B5" s="38" t="s">
        <v>130</v>
      </c>
      <c r="C5" s="38" t="s">
        <v>28</v>
      </c>
      <c r="D5" s="38" t="s">
        <v>85</v>
      </c>
      <c r="E5" s="38" t="s">
        <v>14</v>
      </c>
      <c r="F5" s="38" t="s">
        <v>72</v>
      </c>
      <c r="G5" s="38" t="s">
        <v>39</v>
      </c>
      <c r="H5" s="38" t="s">
        <v>17</v>
      </c>
      <c r="I5" s="38" t="s">
        <v>160</v>
      </c>
      <c r="J5" s="38" t="s">
        <v>71</v>
      </c>
      <c r="K5" s="38" t="s">
        <v>24</v>
      </c>
      <c r="L5" s="38" t="s">
        <v>18</v>
      </c>
      <c r="M5" s="38" t="s">
        <v>139</v>
      </c>
      <c r="N5" s="38" t="s">
        <v>138</v>
      </c>
      <c r="O5" s="38" t="s">
        <v>79</v>
      </c>
      <c r="P5" s="38" t="s">
        <v>108</v>
      </c>
      <c r="Q5" s="40" t="s">
        <v>110</v>
      </c>
    </row>
    <row r="6" spans="1:17" s="3" customFormat="1">
      <c r="A6" s="90" t="s">
        <v>240</v>
      </c>
      <c r="B6" s="110" t="s">
        <v>240</v>
      </c>
      <c r="C6" s="91" t="s">
        <v>240</v>
      </c>
      <c r="D6" s="91" t="s">
        <v>240</v>
      </c>
      <c r="E6" s="91" t="s">
        <v>240</v>
      </c>
      <c r="F6" s="12" t="s">
        <v>21</v>
      </c>
      <c r="G6" s="91" t="s">
        <v>240</v>
      </c>
      <c r="H6" s="12" t="s">
        <v>20</v>
      </c>
      <c r="I6" s="91" t="s">
        <v>240</v>
      </c>
      <c r="J6" s="91" t="s">
        <v>240</v>
      </c>
      <c r="K6" s="12" t="s">
        <v>19</v>
      </c>
      <c r="L6" s="12" t="s">
        <v>19</v>
      </c>
      <c r="M6" s="12" t="s">
        <v>146</v>
      </c>
      <c r="N6" s="91" t="s">
        <v>240</v>
      </c>
      <c r="O6" s="12" t="s">
        <v>142</v>
      </c>
      <c r="P6" s="12" t="s">
        <v>19</v>
      </c>
      <c r="Q6" s="13" t="s">
        <v>19</v>
      </c>
    </row>
    <row r="7" spans="1:17" s="4" customFormat="1" ht="20.25">
      <c r="A7" s="92" t="s">
        <v>240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81</v>
      </c>
      <c r="Q7" s="15" t="s">
        <v>82</v>
      </c>
    </row>
    <row r="8" spans="1:17" s="4" customFormat="1" ht="20.25">
      <c r="A8" s="70" t="s">
        <v>231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93" t="s">
        <v>240</v>
      </c>
      <c r="I8" s="93" t="s">
        <v>240</v>
      </c>
      <c r="J8" s="93" t="s">
        <v>240</v>
      </c>
      <c r="K8" s="93" t="s">
        <v>240</v>
      </c>
      <c r="L8" s="93" t="s">
        <v>240</v>
      </c>
      <c r="M8" s="93" t="s">
        <v>240</v>
      </c>
      <c r="N8" s="93" t="s">
        <v>240</v>
      </c>
      <c r="O8" s="71">
        <v>0</v>
      </c>
      <c r="P8" s="72">
        <v>0</v>
      </c>
      <c r="Q8" s="72">
        <v>0</v>
      </c>
    </row>
    <row r="9" spans="1:17">
      <c r="A9" s="73" t="s">
        <v>154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93" t="s">
        <v>240</v>
      </c>
      <c r="P9" s="93" t="s">
        <v>240</v>
      </c>
      <c r="Q9" s="93" t="s">
        <v>240</v>
      </c>
    </row>
    <row r="10" spans="1:17">
      <c r="A10" s="73" t="s">
        <v>80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  <c r="P10" s="93" t="s">
        <v>240</v>
      </c>
      <c r="Q10" s="93" t="s">
        <v>240</v>
      </c>
    </row>
    <row r="11" spans="1:17">
      <c r="A11" s="73" t="s">
        <v>137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  <c r="P11" s="93" t="s">
        <v>240</v>
      </c>
      <c r="Q11" s="93" t="s">
        <v>240</v>
      </c>
    </row>
    <row r="12" spans="1:17">
      <c r="A12" s="73" t="s">
        <v>145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  <c r="O12" s="93" t="s">
        <v>240</v>
      </c>
      <c r="P12" s="93" t="s">
        <v>240</v>
      </c>
      <c r="Q12" s="93" t="s">
        <v>240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161</v>
      </c>
    </row>
    <row r="2" spans="1:14">
      <c r="A2" s="36" t="s">
        <v>104</v>
      </c>
      <c r="B2" s="36" t="s">
        <v>162</v>
      </c>
    </row>
    <row r="3" spans="1:14">
      <c r="A3" s="36" t="s">
        <v>106</v>
      </c>
      <c r="B3" s="36" t="s">
        <v>163</v>
      </c>
    </row>
    <row r="4" spans="1:14">
      <c r="A4" s="36" t="s">
        <v>107</v>
      </c>
      <c r="B4" s="36">
        <v>13627</v>
      </c>
    </row>
    <row r="5" spans="1:14" s="3" customFormat="1">
      <c r="A5" s="37" t="s">
        <v>84</v>
      </c>
      <c r="B5" s="38" t="s">
        <v>28</v>
      </c>
      <c r="C5" s="38" t="s">
        <v>85</v>
      </c>
      <c r="D5" s="38" t="s">
        <v>14</v>
      </c>
      <c r="E5" s="38" t="s">
        <v>39</v>
      </c>
      <c r="F5" s="38" t="s">
        <v>17</v>
      </c>
      <c r="G5" s="38" t="s">
        <v>71</v>
      </c>
      <c r="H5" s="38" t="s">
        <v>31</v>
      </c>
      <c r="I5" s="38" t="s">
        <v>18</v>
      </c>
      <c r="J5" s="38" t="s">
        <v>139</v>
      </c>
      <c r="K5" s="38" t="s">
        <v>138</v>
      </c>
      <c r="L5" s="38" t="s">
        <v>79</v>
      </c>
      <c r="M5" s="38" t="s">
        <v>108</v>
      </c>
      <c r="N5" s="40" t="s">
        <v>110</v>
      </c>
    </row>
    <row r="6" spans="1:14" s="3" customFormat="1">
      <c r="A6" s="90" t="s">
        <v>240</v>
      </c>
      <c r="B6" s="91" t="s">
        <v>240</v>
      </c>
      <c r="C6" s="91" t="s">
        <v>240</v>
      </c>
      <c r="D6" s="91" t="s">
        <v>240</v>
      </c>
      <c r="E6" s="91" t="s">
        <v>240</v>
      </c>
      <c r="F6" s="26" t="s">
        <v>20</v>
      </c>
      <c r="G6" s="91" t="s">
        <v>240</v>
      </c>
      <c r="H6" s="26" t="s">
        <v>19</v>
      </c>
      <c r="I6" s="26" t="s">
        <v>19</v>
      </c>
      <c r="J6" s="26" t="s">
        <v>146</v>
      </c>
      <c r="K6" s="91" t="s">
        <v>240</v>
      </c>
      <c r="L6" s="26" t="s">
        <v>142</v>
      </c>
      <c r="M6" s="26" t="s">
        <v>19</v>
      </c>
      <c r="N6" s="13" t="s">
        <v>19</v>
      </c>
    </row>
    <row r="7" spans="1:14" s="4" customFormat="1" ht="20.25">
      <c r="A7" s="92" t="s">
        <v>240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70" t="s">
        <v>232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93" t="s">
        <v>240</v>
      </c>
      <c r="I8" s="93" t="s">
        <v>240</v>
      </c>
      <c r="J8" s="93" t="s">
        <v>240</v>
      </c>
      <c r="K8" s="93" t="s">
        <v>240</v>
      </c>
      <c r="L8" s="71">
        <v>0</v>
      </c>
      <c r="M8" s="72">
        <v>0</v>
      </c>
      <c r="N8" s="72">
        <v>0</v>
      </c>
    </row>
    <row r="9" spans="1:14">
      <c r="A9" s="73" t="s">
        <v>154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</row>
    <row r="10" spans="1:14">
      <c r="A10" s="73" t="s">
        <v>80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</row>
    <row r="11" spans="1:14">
      <c r="A11" s="73" t="s">
        <v>137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</row>
    <row r="12" spans="1:14">
      <c r="A12" s="73" t="s">
        <v>145</v>
      </c>
      <c r="B12" s="93" t="s">
        <v>240</v>
      </c>
      <c r="C12" s="93" t="s">
        <v>240</v>
      </c>
      <c r="D12" s="93" t="s">
        <v>240</v>
      </c>
      <c r="E12" s="93" t="s">
        <v>240</v>
      </c>
      <c r="F12" s="93" t="s">
        <v>240</v>
      </c>
      <c r="G12" s="93" t="s">
        <v>240</v>
      </c>
      <c r="H12" s="93" t="s">
        <v>240</v>
      </c>
      <c r="I12" s="93" t="s">
        <v>240</v>
      </c>
      <c r="J12" s="93" t="s">
        <v>240</v>
      </c>
      <c r="K12" s="93" t="s">
        <v>240</v>
      </c>
      <c r="L12" s="93" t="s">
        <v>240</v>
      </c>
      <c r="M12" s="93" t="s">
        <v>240</v>
      </c>
      <c r="N12" s="93" t="s">
        <v>240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105</v>
      </c>
      <c r="B1" s="36" t="s" vm="1">
        <v>161</v>
      </c>
    </row>
    <row r="2" spans="1:9">
      <c r="A2" s="36" t="s">
        <v>104</v>
      </c>
      <c r="B2" s="36" t="s">
        <v>162</v>
      </c>
    </row>
    <row r="3" spans="1:9">
      <c r="A3" s="36" t="s">
        <v>106</v>
      </c>
      <c r="B3" s="36" t="s">
        <v>163</v>
      </c>
    </row>
    <row r="4" spans="1:9">
      <c r="A4" s="36" t="s">
        <v>107</v>
      </c>
      <c r="B4" s="36">
        <v>13627</v>
      </c>
    </row>
    <row r="5" spans="1:9" s="3" customFormat="1">
      <c r="A5" s="37" t="s">
        <v>84</v>
      </c>
      <c r="B5" s="39" t="s">
        <v>33</v>
      </c>
      <c r="C5" s="39" t="s">
        <v>56</v>
      </c>
      <c r="D5" s="39" t="s">
        <v>34</v>
      </c>
      <c r="E5" s="39" t="s">
        <v>71</v>
      </c>
      <c r="F5" s="39" t="s">
        <v>131</v>
      </c>
      <c r="G5" s="39" t="s">
        <v>108</v>
      </c>
      <c r="H5" s="39" t="s">
        <v>109</v>
      </c>
      <c r="I5" s="51" t="s">
        <v>149</v>
      </c>
    </row>
    <row r="6" spans="1:9" s="3" customFormat="1">
      <c r="A6" s="90" t="s">
        <v>240</v>
      </c>
      <c r="B6" s="12" t="s">
        <v>21</v>
      </c>
      <c r="C6" s="91" t="s">
        <v>240</v>
      </c>
      <c r="D6" s="12" t="s">
        <v>19</v>
      </c>
      <c r="E6" s="91" t="s">
        <v>240</v>
      </c>
      <c r="F6" s="12" t="s">
        <v>143</v>
      </c>
      <c r="G6" s="26" t="s">
        <v>19</v>
      </c>
      <c r="H6" s="26" t="s">
        <v>19</v>
      </c>
      <c r="I6" s="111" t="s">
        <v>240</v>
      </c>
    </row>
    <row r="7" spans="1:9" s="4" customFormat="1" ht="20.25">
      <c r="A7" s="92" t="s">
        <v>240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70" t="s">
        <v>233</v>
      </c>
      <c r="B8" s="93" t="s">
        <v>240</v>
      </c>
      <c r="C8" s="93" t="s">
        <v>240</v>
      </c>
      <c r="D8" s="93" t="s">
        <v>240</v>
      </c>
      <c r="E8" s="93" t="s">
        <v>240</v>
      </c>
      <c r="F8" s="71">
        <v>0</v>
      </c>
      <c r="G8" s="72">
        <v>0</v>
      </c>
      <c r="H8" s="72">
        <v>0</v>
      </c>
      <c r="I8" s="93" t="s">
        <v>240</v>
      </c>
    </row>
    <row r="9" spans="1:9" hidden="1">
      <c r="A9" s="75"/>
      <c r="B9" s="54"/>
      <c r="C9" s="54"/>
      <c r="D9" s="54"/>
      <c r="E9" s="54"/>
      <c r="F9" s="54"/>
      <c r="G9" s="54"/>
      <c r="H9" s="54"/>
      <c r="I9" s="54"/>
    </row>
    <row r="10" spans="1:9" hidden="1">
      <c r="A10" s="75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161</v>
      </c>
    </row>
    <row r="2" spans="1:10">
      <c r="A2" s="36" t="s">
        <v>104</v>
      </c>
      <c r="B2" s="36" t="s">
        <v>162</v>
      </c>
    </row>
    <row r="3" spans="1:10">
      <c r="A3" s="36" t="s">
        <v>106</v>
      </c>
      <c r="B3" s="36" t="s">
        <v>163</v>
      </c>
    </row>
    <row r="4" spans="1:10">
      <c r="A4" s="36" t="s">
        <v>107</v>
      </c>
      <c r="B4" s="36">
        <v>13627</v>
      </c>
    </row>
    <row r="5" spans="1:10" s="3" customFormat="1">
      <c r="A5" s="37" t="s">
        <v>84</v>
      </c>
      <c r="B5" s="39" t="s">
        <v>85</v>
      </c>
      <c r="C5" s="39" t="s">
        <v>14</v>
      </c>
      <c r="D5" s="39" t="s">
        <v>15</v>
      </c>
      <c r="E5" s="39" t="s">
        <v>35</v>
      </c>
      <c r="F5" s="39" t="s">
        <v>71</v>
      </c>
      <c r="G5" s="39" t="s">
        <v>32</v>
      </c>
      <c r="H5" s="39" t="s">
        <v>79</v>
      </c>
      <c r="I5" s="39" t="s">
        <v>108</v>
      </c>
      <c r="J5" s="51" t="s">
        <v>109</v>
      </c>
    </row>
    <row r="6" spans="1:10" s="3" customFormat="1">
      <c r="A6" s="90" t="s">
        <v>240</v>
      </c>
      <c r="B6" s="110" t="s">
        <v>240</v>
      </c>
      <c r="C6" s="91" t="s">
        <v>240</v>
      </c>
      <c r="D6" s="91" t="s">
        <v>240</v>
      </c>
      <c r="E6" s="12" t="s">
        <v>19</v>
      </c>
      <c r="F6" s="91" t="s">
        <v>240</v>
      </c>
      <c r="G6" s="12" t="s">
        <v>19</v>
      </c>
      <c r="H6" s="12" t="s">
        <v>142</v>
      </c>
      <c r="I6" s="26" t="s">
        <v>19</v>
      </c>
      <c r="J6" s="13" t="s">
        <v>19</v>
      </c>
    </row>
    <row r="7" spans="1:10" s="4" customFormat="1" ht="20.25">
      <c r="A7" s="92" t="s">
        <v>240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70" t="s">
        <v>234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71">
        <v>0</v>
      </c>
      <c r="I8" s="72">
        <v>0</v>
      </c>
      <c r="J8" s="72">
        <v>0</v>
      </c>
    </row>
    <row r="9" spans="1:10" hidden="1">
      <c r="A9" s="75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75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161</v>
      </c>
    </row>
    <row r="2" spans="1:14">
      <c r="A2" s="36" t="s">
        <v>104</v>
      </c>
      <c r="B2" s="36" t="s">
        <v>162</v>
      </c>
    </row>
    <row r="3" spans="1:14">
      <c r="A3" s="36" t="s">
        <v>106</v>
      </c>
      <c r="B3" s="36" t="s">
        <v>163</v>
      </c>
    </row>
    <row r="4" spans="1:14">
      <c r="A4" s="36" t="s">
        <v>107</v>
      </c>
      <c r="B4" s="36">
        <v>13627</v>
      </c>
    </row>
    <row r="5" spans="1:14" s="3" customFormat="1">
      <c r="A5" s="37" t="s">
        <v>84</v>
      </c>
      <c r="B5" s="39" t="s">
        <v>28</v>
      </c>
      <c r="C5" s="39" t="s">
        <v>14</v>
      </c>
      <c r="D5" s="39" t="s">
        <v>15</v>
      </c>
      <c r="E5" s="39" t="s">
        <v>35</v>
      </c>
      <c r="F5" s="39" t="s">
        <v>71</v>
      </c>
      <c r="G5" s="39" t="s">
        <v>32</v>
      </c>
      <c r="H5" s="39" t="s">
        <v>79</v>
      </c>
      <c r="I5" s="39" t="s">
        <v>108</v>
      </c>
      <c r="J5" s="41" t="s">
        <v>109</v>
      </c>
    </row>
    <row r="6" spans="1:14" s="3" customFormat="1">
      <c r="A6" s="90" t="s">
        <v>240</v>
      </c>
      <c r="B6" s="91" t="s">
        <v>240</v>
      </c>
      <c r="C6" s="91" t="s">
        <v>240</v>
      </c>
      <c r="D6" s="91" t="s">
        <v>240</v>
      </c>
      <c r="E6" s="12" t="s">
        <v>19</v>
      </c>
      <c r="F6" s="91" t="s">
        <v>240</v>
      </c>
      <c r="G6" s="12" t="s">
        <v>19</v>
      </c>
      <c r="H6" s="12" t="s">
        <v>142</v>
      </c>
      <c r="I6" s="26" t="s">
        <v>19</v>
      </c>
      <c r="J6" s="13" t="s">
        <v>19</v>
      </c>
    </row>
    <row r="7" spans="1:14" s="4" customFormat="1" ht="20.25">
      <c r="A7" s="92" t="s">
        <v>240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70" t="s">
        <v>235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71">
        <v>0</v>
      </c>
      <c r="I8" s="72">
        <v>0</v>
      </c>
      <c r="J8" s="72">
        <v>0</v>
      </c>
      <c r="N8" s="1"/>
    </row>
    <row r="9" spans="1:14" hidden="1">
      <c r="A9" s="75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75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3.85546875" style="2" customWidth="1"/>
    <col min="2" max="2" width="67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105</v>
      </c>
      <c r="B1" s="36" t="s" vm="1">
        <v>161</v>
      </c>
    </row>
    <row r="2" spans="1:5">
      <c r="A2" s="36" t="s">
        <v>104</v>
      </c>
      <c r="B2" s="36" t="s">
        <v>162</v>
      </c>
    </row>
    <row r="3" spans="1:5">
      <c r="A3" s="36" t="s">
        <v>106</v>
      </c>
      <c r="B3" s="36" t="s">
        <v>163</v>
      </c>
    </row>
    <row r="4" spans="1:5">
      <c r="A4" s="36" t="s">
        <v>107</v>
      </c>
      <c r="B4" s="36">
        <v>13627</v>
      </c>
    </row>
    <row r="5" spans="1:5" s="3" customFormat="1">
      <c r="A5" s="37" t="s">
        <v>84</v>
      </c>
      <c r="B5" s="42" t="s">
        <v>76</v>
      </c>
      <c r="C5" s="43" t="s">
        <v>75</v>
      </c>
    </row>
    <row r="6" spans="1:5" s="3" customFormat="1">
      <c r="A6" s="90" t="s">
        <v>240</v>
      </c>
      <c r="B6" s="26" t="s">
        <v>142</v>
      </c>
      <c r="C6" s="13" t="s">
        <v>21</v>
      </c>
    </row>
    <row r="7" spans="1:5" s="4" customFormat="1" ht="20.25">
      <c r="A7" s="92" t="s">
        <v>240</v>
      </c>
      <c r="B7" s="14" t="s">
        <v>0</v>
      </c>
      <c r="C7" s="15" t="s">
        <v>1</v>
      </c>
    </row>
    <row r="8" spans="1:5" s="4" customFormat="1" ht="20.25">
      <c r="A8" s="70" t="s">
        <v>236</v>
      </c>
      <c r="B8" s="71">
        <v>0</v>
      </c>
      <c r="C8" s="93" t="s">
        <v>240</v>
      </c>
    </row>
    <row r="9" spans="1:5" hidden="1">
      <c r="A9" s="75"/>
      <c r="B9" s="54"/>
      <c r="C9" s="54"/>
    </row>
    <row r="10" spans="1:5" hidden="1">
      <c r="A10" s="75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161</v>
      </c>
    </row>
    <row r="2" spans="1:15">
      <c r="A2" s="36" t="s">
        <v>104</v>
      </c>
      <c r="B2" s="36" t="s">
        <v>162</v>
      </c>
    </row>
    <row r="3" spans="1:15">
      <c r="A3" s="36" t="s">
        <v>106</v>
      </c>
      <c r="B3" s="36" t="s">
        <v>163</v>
      </c>
    </row>
    <row r="4" spans="1:15">
      <c r="A4" s="36" t="s">
        <v>107</v>
      </c>
      <c r="B4" s="36">
        <v>13627</v>
      </c>
    </row>
    <row r="5" spans="1:15" s="3" customFormat="1">
      <c r="A5" s="37" t="s">
        <v>84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72</v>
      </c>
      <c r="G5" s="38" t="s">
        <v>17</v>
      </c>
      <c r="H5" s="38" t="s">
        <v>71</v>
      </c>
      <c r="I5" s="38" t="s">
        <v>16</v>
      </c>
      <c r="J5" s="38" t="s">
        <v>127</v>
      </c>
      <c r="K5" s="38" t="s">
        <v>144</v>
      </c>
      <c r="L5" s="38" t="s">
        <v>128</v>
      </c>
      <c r="M5" s="38" t="s">
        <v>36</v>
      </c>
      <c r="N5" s="38" t="s">
        <v>108</v>
      </c>
      <c r="O5" s="40" t="s">
        <v>110</v>
      </c>
    </row>
    <row r="6" spans="1:15" s="3" customFormat="1">
      <c r="A6" s="90" t="s">
        <v>240</v>
      </c>
      <c r="B6" s="91" t="s">
        <v>240</v>
      </c>
      <c r="C6" s="91" t="s">
        <v>240</v>
      </c>
      <c r="D6" s="91" t="s">
        <v>240</v>
      </c>
      <c r="E6" s="91" t="s">
        <v>240</v>
      </c>
      <c r="F6" s="26" t="s">
        <v>21</v>
      </c>
      <c r="G6" s="26" t="s">
        <v>20</v>
      </c>
      <c r="H6" s="91" t="s">
        <v>240</v>
      </c>
      <c r="I6" s="26" t="s">
        <v>19</v>
      </c>
      <c r="J6" s="26" t="s">
        <v>19</v>
      </c>
      <c r="K6" s="26" t="s">
        <v>146</v>
      </c>
      <c r="L6" s="26" t="s">
        <v>142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2" t="s">
        <v>240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0" t="s">
        <v>237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93" t="s">
        <v>240</v>
      </c>
      <c r="I8" s="93" t="s">
        <v>240</v>
      </c>
      <c r="J8" s="93" t="s">
        <v>240</v>
      </c>
      <c r="K8" s="93" t="s">
        <v>240</v>
      </c>
      <c r="L8" s="71">
        <v>0</v>
      </c>
      <c r="M8" s="93" t="s">
        <v>240</v>
      </c>
      <c r="N8" s="72">
        <v>0</v>
      </c>
      <c r="O8" s="72">
        <v>0</v>
      </c>
    </row>
    <row r="9" spans="1:15">
      <c r="A9" s="73" t="s">
        <v>154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93" t="s">
        <v>240</v>
      </c>
    </row>
    <row r="10" spans="1:15">
      <c r="A10" s="73" t="s">
        <v>80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</row>
    <row r="11" spans="1:15">
      <c r="A11" s="73" t="s">
        <v>145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161</v>
      </c>
    </row>
    <row r="2" spans="1:15">
      <c r="A2" s="36" t="s">
        <v>104</v>
      </c>
      <c r="B2" s="36" t="s">
        <v>162</v>
      </c>
    </row>
    <row r="3" spans="1:15">
      <c r="A3" s="36" t="s">
        <v>106</v>
      </c>
      <c r="B3" s="36" t="s">
        <v>163</v>
      </c>
    </row>
    <row r="4" spans="1:15">
      <c r="A4" s="36" t="s">
        <v>107</v>
      </c>
      <c r="B4" s="36">
        <v>13627</v>
      </c>
    </row>
    <row r="5" spans="1:15" s="3" customFormat="1">
      <c r="A5" s="37" t="s">
        <v>84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72</v>
      </c>
      <c r="G5" s="38" t="s">
        <v>17</v>
      </c>
      <c r="H5" s="38" t="s">
        <v>71</v>
      </c>
      <c r="I5" s="38" t="s">
        <v>16</v>
      </c>
      <c r="J5" s="38" t="s">
        <v>127</v>
      </c>
      <c r="K5" s="38" t="s">
        <v>139</v>
      </c>
      <c r="L5" s="38" t="s">
        <v>128</v>
      </c>
      <c r="M5" s="38" t="s">
        <v>36</v>
      </c>
      <c r="N5" s="38" t="s">
        <v>108</v>
      </c>
      <c r="O5" s="40" t="s">
        <v>110</v>
      </c>
    </row>
    <row r="6" spans="1:15" s="3" customFormat="1">
      <c r="A6" s="90" t="s">
        <v>240</v>
      </c>
      <c r="B6" s="91" t="s">
        <v>240</v>
      </c>
      <c r="C6" s="91" t="s">
        <v>240</v>
      </c>
      <c r="D6" s="91" t="s">
        <v>240</v>
      </c>
      <c r="E6" s="91" t="s">
        <v>240</v>
      </c>
      <c r="F6" s="26" t="s">
        <v>21</v>
      </c>
      <c r="G6" s="26" t="s">
        <v>20</v>
      </c>
      <c r="H6" s="91" t="s">
        <v>240</v>
      </c>
      <c r="I6" s="26" t="s">
        <v>19</v>
      </c>
      <c r="J6" s="26" t="s">
        <v>19</v>
      </c>
      <c r="K6" s="26" t="s">
        <v>146</v>
      </c>
      <c r="L6" s="26" t="s">
        <v>142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2" t="s">
        <v>240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0" t="s">
        <v>238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93" t="s">
        <v>240</v>
      </c>
      <c r="I8" s="93" t="s">
        <v>240</v>
      </c>
      <c r="J8" s="93" t="s">
        <v>240</v>
      </c>
      <c r="K8" s="93" t="s">
        <v>240</v>
      </c>
      <c r="L8" s="71">
        <v>0</v>
      </c>
      <c r="M8" s="93" t="s">
        <v>240</v>
      </c>
      <c r="N8" s="72">
        <v>0</v>
      </c>
      <c r="O8" s="72">
        <v>0</v>
      </c>
    </row>
    <row r="9" spans="1:15">
      <c r="A9" s="73" t="s">
        <v>154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93" t="s">
        <v>240</v>
      </c>
    </row>
    <row r="10" spans="1:15">
      <c r="A10" s="73" t="s">
        <v>80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</row>
    <row r="11" spans="1:15">
      <c r="A11" s="73" t="s">
        <v>145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7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161</v>
      </c>
    </row>
    <row r="2" spans="1:15">
      <c r="A2" s="36" t="s">
        <v>104</v>
      </c>
      <c r="B2" s="36" t="s">
        <v>162</v>
      </c>
    </row>
    <row r="3" spans="1:15">
      <c r="A3" s="36" t="s">
        <v>106</v>
      </c>
      <c r="B3" s="36" t="s">
        <v>163</v>
      </c>
    </row>
    <row r="4" spans="1:15">
      <c r="A4" s="36" t="s">
        <v>107</v>
      </c>
      <c r="B4" s="36">
        <v>13627</v>
      </c>
    </row>
    <row r="5" spans="1:15" s="3" customFormat="1">
      <c r="A5" s="37" t="s">
        <v>84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72</v>
      </c>
      <c r="G5" s="38" t="s">
        <v>17</v>
      </c>
      <c r="H5" s="38" t="s">
        <v>71</v>
      </c>
      <c r="I5" s="38" t="s">
        <v>16</v>
      </c>
      <c r="J5" s="38" t="s">
        <v>127</v>
      </c>
      <c r="K5" s="38" t="s">
        <v>139</v>
      </c>
      <c r="L5" s="38" t="s">
        <v>128</v>
      </c>
      <c r="M5" s="38" t="s">
        <v>36</v>
      </c>
      <c r="N5" s="38" t="s">
        <v>108</v>
      </c>
      <c r="O5" s="40" t="s">
        <v>110</v>
      </c>
    </row>
    <row r="6" spans="1:15" s="3" customFormat="1">
      <c r="A6" s="90" t="s">
        <v>240</v>
      </c>
      <c r="B6" s="91" t="s">
        <v>240</v>
      </c>
      <c r="C6" s="91" t="s">
        <v>240</v>
      </c>
      <c r="D6" s="91" t="s">
        <v>240</v>
      </c>
      <c r="E6" s="91" t="s">
        <v>240</v>
      </c>
      <c r="F6" s="26" t="s">
        <v>21</v>
      </c>
      <c r="G6" s="26" t="s">
        <v>20</v>
      </c>
      <c r="H6" s="91" t="s">
        <v>240</v>
      </c>
      <c r="I6" s="26" t="s">
        <v>19</v>
      </c>
      <c r="J6" s="26" t="s">
        <v>19</v>
      </c>
      <c r="K6" s="26" t="s">
        <v>146</v>
      </c>
      <c r="L6" s="26" t="s">
        <v>142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92" t="s">
        <v>240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70" t="s">
        <v>239</v>
      </c>
      <c r="B8" s="93" t="s">
        <v>240</v>
      </c>
      <c r="C8" s="93" t="s">
        <v>240</v>
      </c>
      <c r="D8" s="93" t="s">
        <v>240</v>
      </c>
      <c r="E8" s="93" t="s">
        <v>240</v>
      </c>
      <c r="F8" s="93" t="s">
        <v>240</v>
      </c>
      <c r="G8" s="93" t="s">
        <v>240</v>
      </c>
      <c r="H8" s="93" t="s">
        <v>240</v>
      </c>
      <c r="I8" s="93" t="s">
        <v>240</v>
      </c>
      <c r="J8" s="93" t="s">
        <v>240</v>
      </c>
      <c r="K8" s="93" t="s">
        <v>240</v>
      </c>
      <c r="L8" s="71">
        <v>0</v>
      </c>
      <c r="M8" s="93" t="s">
        <v>240</v>
      </c>
      <c r="N8" s="72">
        <v>0</v>
      </c>
      <c r="O8" s="72">
        <v>0</v>
      </c>
    </row>
    <row r="9" spans="1:15">
      <c r="A9" s="73" t="s">
        <v>154</v>
      </c>
      <c r="B9" s="93" t="s">
        <v>240</v>
      </c>
      <c r="C9" s="93" t="s">
        <v>240</v>
      </c>
      <c r="D9" s="93" t="s">
        <v>240</v>
      </c>
      <c r="E9" s="93" t="s">
        <v>240</v>
      </c>
      <c r="F9" s="93" t="s">
        <v>240</v>
      </c>
      <c r="G9" s="93" t="s">
        <v>240</v>
      </c>
      <c r="H9" s="93" t="s">
        <v>240</v>
      </c>
      <c r="I9" s="93" t="s">
        <v>240</v>
      </c>
      <c r="J9" s="93" t="s">
        <v>240</v>
      </c>
      <c r="K9" s="93" t="s">
        <v>240</v>
      </c>
      <c r="L9" s="93" t="s">
        <v>240</v>
      </c>
      <c r="M9" s="93" t="s">
        <v>240</v>
      </c>
      <c r="N9" s="93" t="s">
        <v>240</v>
      </c>
      <c r="O9" s="93" t="s">
        <v>240</v>
      </c>
    </row>
    <row r="10" spans="1:15">
      <c r="A10" s="73" t="s">
        <v>80</v>
      </c>
      <c r="B10" s="93" t="s">
        <v>240</v>
      </c>
      <c r="C10" s="93" t="s">
        <v>240</v>
      </c>
      <c r="D10" s="93" t="s">
        <v>240</v>
      </c>
      <c r="E10" s="93" t="s">
        <v>240</v>
      </c>
      <c r="F10" s="93" t="s">
        <v>240</v>
      </c>
      <c r="G10" s="93" t="s">
        <v>240</v>
      </c>
      <c r="H10" s="93" t="s">
        <v>240</v>
      </c>
      <c r="I10" s="93" t="s">
        <v>240</v>
      </c>
      <c r="J10" s="93" t="s">
        <v>240</v>
      </c>
      <c r="K10" s="93" t="s">
        <v>240</v>
      </c>
      <c r="L10" s="93" t="s">
        <v>240</v>
      </c>
      <c r="M10" s="93" t="s">
        <v>240</v>
      </c>
      <c r="N10" s="93" t="s">
        <v>240</v>
      </c>
      <c r="O10" s="93" t="s">
        <v>240</v>
      </c>
    </row>
    <row r="11" spans="1:15">
      <c r="A11" s="73" t="s">
        <v>145</v>
      </c>
      <c r="B11" s="93" t="s">
        <v>240</v>
      </c>
      <c r="C11" s="93" t="s">
        <v>240</v>
      </c>
      <c r="D11" s="93" t="s">
        <v>240</v>
      </c>
      <c r="E11" s="93" t="s">
        <v>240</v>
      </c>
      <c r="F11" s="93" t="s">
        <v>240</v>
      </c>
      <c r="G11" s="93" t="s">
        <v>240</v>
      </c>
      <c r="H11" s="93" t="s">
        <v>240</v>
      </c>
      <c r="I11" s="93" t="s">
        <v>240</v>
      </c>
      <c r="J11" s="93" t="s">
        <v>240</v>
      </c>
      <c r="K11" s="93" t="s">
        <v>240</v>
      </c>
      <c r="L11" s="93" t="s">
        <v>240</v>
      </c>
      <c r="M11" s="93" t="s">
        <v>240</v>
      </c>
      <c r="N11" s="93" t="s">
        <v>240</v>
      </c>
      <c r="O11" s="93" t="s">
        <v>240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