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8C6F5405-D206-424F-A044-8753B19B9D73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קונצרני'!$A$6:$R$97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מניות'!$A$6:$L$196</definedName>
    <definedName name="_xlnm._FilterDatabase" localSheetId="16" hidden="1">'לא סחיר - קרנות השקעה'!$A$6:$J$387</definedName>
    <definedName name="_xlnm._FilterDatabase" localSheetId="1" hidden="1">מזומנים!$A$5:$K$196</definedName>
    <definedName name="_xlnm._FilterDatabase" localSheetId="5" hidden="1">מניות!$A$6:$N$496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השקעה'!$A$5:$J$34</definedName>
    <definedName name="Print_Area" localSheetId="13">'לא סחיר - תעודות חוב מסחריות'!$A$5:$R$22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הלוואות!$A$1:$AZ$385</definedName>
    <definedName name="_xlnm.Print_Area" localSheetId="24">'השקעה בחברות מוחזקות'!$A$1:$AZ$8</definedName>
    <definedName name="_xlnm.Print_Area" localSheetId="25">'השקעות אחרות '!$A$1:$AZ$22</definedName>
    <definedName name="_xlnm.Print_Area" localSheetId="23">'זכויות מקרקעין'!$A$1:$AZ$18</definedName>
    <definedName name="_xlnm.Print_Area" localSheetId="10">'חוזים עתידיים'!$A$1:$AZ$24</definedName>
    <definedName name="_xlnm.Print_Area" localSheetId="26">'יתרת התחייבות להשקעה'!$A$1:$AZ$163</definedName>
    <definedName name="_xlnm.Print_Area" localSheetId="8">'כתבי אופציה'!$A$1:$AZ$27</definedName>
    <definedName name="_xlnm.Print_Area" localSheetId="12">'לא סחיר- תעודות התחייבות ממשלתי'!$A$1:$AZ$12</definedName>
    <definedName name="_xlnm.Print_Area" localSheetId="14">'לא סחיר - אג"ח קונצרני'!$A$1:$AZ$45</definedName>
    <definedName name="_xlnm.Print_Area" localSheetId="18">'לא סחיר - אופציות'!$A$1:$AZ$20</definedName>
    <definedName name="_xlnm.Print_Area" localSheetId="19">'לא סחיר - חוזים עתידיים'!$A$1:$AZ$365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מניות'!$A$1:$AZ$56</definedName>
    <definedName name="_xlnm.Print_Area" localSheetId="16">'לא סחיר - קרנות השקעה'!$A$1:$AZ$214</definedName>
    <definedName name="_xlnm.Print_Area" localSheetId="13">'לא סחיר - תעודות חוב מסחריות'!$A$1:$AZ$18</definedName>
    <definedName name="_xlnm.Print_Area" localSheetId="11">'מוצרים מובנים'!$A$1:$AZ$13</definedName>
    <definedName name="_xlnm.Print_Area" localSheetId="1">מזומנים!$A$1:$AZ$68</definedName>
    <definedName name="_xlnm.Print_Area" localSheetId="5">מניות!$A$1:$AZ$263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סל'!$A$1:$AZ$86</definedName>
    <definedName name="_xlnm.Print_Area" localSheetId="2">'תעודות התחייבות ממשלתיות'!$A$1:$AZ$67</definedName>
    <definedName name="_xlnm.Print_Area" localSheetId="3">'תעודות חוב מסחריות '!$A$1:$AZ$18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78" l="1"/>
  <c r="H9" i="81"/>
  <c r="H16" i="81"/>
  <c r="P154" i="61"/>
  <c r="P10" i="61" s="1"/>
  <c r="P9" i="61" s="1"/>
  <c r="I52" i="58"/>
  <c r="I51" i="58" s="1"/>
  <c r="H8" i="81" l="1"/>
  <c r="I20" i="81" s="1"/>
  <c r="I15" i="81"/>
  <c r="I13" i="81"/>
  <c r="I18" i="81"/>
  <c r="C36" i="88"/>
  <c r="I12" i="81"/>
  <c r="I17" i="81"/>
  <c r="I21" i="81"/>
  <c r="I22" i="81"/>
  <c r="I14" i="81"/>
  <c r="I19" i="81"/>
  <c r="O10" i="78"/>
  <c r="O9" i="78" s="1"/>
  <c r="O8" i="78" s="1"/>
  <c r="C32" i="88" s="1"/>
  <c r="J10" i="74"/>
  <c r="J11" i="74"/>
  <c r="J12" i="74"/>
  <c r="J13" i="74"/>
  <c r="J14" i="74"/>
  <c r="J15" i="74"/>
  <c r="C42" i="88" l="1"/>
  <c r="K12" i="72" l="1"/>
  <c r="K13" i="72"/>
  <c r="K14" i="72"/>
  <c r="K15" i="72"/>
  <c r="K16" i="72"/>
  <c r="K17" i="72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186" i="62"/>
  <c r="K216" i="62"/>
  <c r="I18" i="58"/>
  <c r="I10" i="58"/>
  <c r="K185" i="62" l="1"/>
  <c r="I9" i="58"/>
  <c r="I8" i="58" s="1"/>
  <c r="J53" i="58" s="1"/>
  <c r="I11" i="81"/>
  <c r="I10" i="81"/>
  <c r="I9" i="81"/>
  <c r="I8" i="81"/>
  <c r="G18" i="80"/>
  <c r="G17" i="80"/>
  <c r="G16" i="80"/>
  <c r="G15" i="80"/>
  <c r="G13" i="80"/>
  <c r="G12" i="80"/>
  <c r="G11" i="80"/>
  <c r="G10" i="80"/>
  <c r="G9" i="80"/>
  <c r="G8" i="80"/>
  <c r="P378" i="78"/>
  <c r="P377" i="78"/>
  <c r="P376" i="78"/>
  <c r="P375" i="78"/>
  <c r="P374" i="78"/>
  <c r="P373" i="78"/>
  <c r="P372" i="78"/>
  <c r="P371" i="78"/>
  <c r="P370" i="78"/>
  <c r="P369" i="78"/>
  <c r="P368" i="78"/>
  <c r="P367" i="78"/>
  <c r="P366" i="78"/>
  <c r="P365" i="78"/>
  <c r="P364" i="78"/>
  <c r="P363" i="78"/>
  <c r="P362" i="78"/>
  <c r="P361" i="78"/>
  <c r="P360" i="78"/>
  <c r="P359" i="78"/>
  <c r="P358" i="78"/>
  <c r="P357" i="78"/>
  <c r="P356" i="78"/>
  <c r="P355" i="78"/>
  <c r="P354" i="78"/>
  <c r="P353" i="78"/>
  <c r="P352" i="78"/>
  <c r="P351" i="78"/>
  <c r="P350" i="78"/>
  <c r="P349" i="78"/>
  <c r="P348" i="78"/>
  <c r="P347" i="78"/>
  <c r="P346" i="78"/>
  <c r="P345" i="78"/>
  <c r="P344" i="78"/>
  <c r="P343" i="78"/>
  <c r="P342" i="78"/>
  <c r="P341" i="78"/>
  <c r="P340" i="78"/>
  <c r="P339" i="78"/>
  <c r="P338" i="78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2" i="78"/>
  <c r="P291" i="78"/>
  <c r="P290" i="78"/>
  <c r="P289" i="78"/>
  <c r="P288" i="78"/>
  <c r="P287" i="78"/>
  <c r="P286" i="78"/>
  <c r="P285" i="78"/>
  <c r="P284" i="78"/>
  <c r="P283" i="78"/>
  <c r="P281" i="78"/>
  <c r="P280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138" i="78"/>
  <c r="P137" i="78"/>
  <c r="P278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I358" i="76"/>
  <c r="I357" i="76"/>
  <c r="I356" i="76"/>
  <c r="I354" i="76"/>
  <c r="I353" i="76"/>
  <c r="I352" i="76"/>
  <c r="I351" i="76"/>
  <c r="I350" i="76"/>
  <c r="I349" i="76"/>
  <c r="I348" i="76"/>
  <c r="I347" i="76"/>
  <c r="I346" i="76"/>
  <c r="I344" i="76"/>
  <c r="I343" i="76"/>
  <c r="I342" i="76"/>
  <c r="I341" i="76"/>
  <c r="I339" i="76"/>
  <c r="I338" i="76"/>
  <c r="I337" i="76"/>
  <c r="I336" i="76"/>
  <c r="I335" i="76"/>
  <c r="I334" i="76"/>
  <c r="I333" i="76"/>
  <c r="I332" i="76"/>
  <c r="I331" i="76"/>
  <c r="I330" i="76"/>
  <c r="I329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9" i="74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1" i="73"/>
  <c r="I160" i="73"/>
  <c r="I159" i="73"/>
  <c r="I158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8" i="73"/>
  <c r="I67" i="73"/>
  <c r="I66" i="73"/>
  <c r="I65" i="73"/>
  <c r="I64" i="73"/>
  <c r="I62" i="73"/>
  <c r="I61" i="73"/>
  <c r="I60" i="73"/>
  <c r="I59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39" i="73"/>
  <c r="I38" i="73"/>
  <c r="I37" i="73"/>
  <c r="I36" i="73"/>
  <c r="I35" i="73"/>
  <c r="I34" i="73"/>
  <c r="I33" i="73"/>
  <c r="I32" i="73"/>
  <c r="I31" i="73"/>
  <c r="I30" i="73"/>
  <c r="I29" i="73"/>
  <c r="I27" i="73"/>
  <c r="I26" i="73"/>
  <c r="I24" i="73"/>
  <c r="I23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K49" i="72"/>
  <c r="K48" i="72"/>
  <c r="K47" i="72"/>
  <c r="K46" i="72"/>
  <c r="K45" i="72"/>
  <c r="K44" i="72"/>
  <c r="K43" i="72"/>
  <c r="K42" i="72"/>
  <c r="K41" i="72"/>
  <c r="K40" i="72"/>
  <c r="K39" i="72"/>
  <c r="K38" i="72"/>
  <c r="K37" i="72"/>
  <c r="K36" i="72"/>
  <c r="K35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78" i="63"/>
  <c r="L77" i="63"/>
  <c r="L76" i="63"/>
  <c r="L75" i="63"/>
  <c r="L74" i="63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6" i="63"/>
  <c r="L35" i="63"/>
  <c r="L34" i="63"/>
  <c r="L33" i="63"/>
  <c r="L32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61" i="59"/>
  <c r="P60" i="59"/>
  <c r="P59" i="59"/>
  <c r="P58" i="59"/>
  <c r="P56" i="59"/>
  <c r="P55" i="59"/>
  <c r="P54" i="59"/>
  <c r="P52" i="59"/>
  <c r="P51" i="59"/>
  <c r="P50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6" i="59"/>
  <c r="P35" i="59"/>
  <c r="P34" i="59"/>
  <c r="P33" i="59"/>
  <c r="P32" i="59"/>
  <c r="P31" i="59"/>
  <c r="P30" i="59"/>
  <c r="P29" i="59"/>
  <c r="P28" i="59"/>
  <c r="P27" i="59"/>
  <c r="P26" i="59"/>
  <c r="P25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J51" i="58"/>
  <c r="J47" i="58"/>
  <c r="J41" i="58"/>
  <c r="J36" i="58"/>
  <c r="J35" i="58"/>
  <c r="J23" i="58"/>
  <c r="J18" i="58"/>
  <c r="C22" i="88"/>
  <c r="C11" i="88"/>
  <c r="J54" i="58" l="1"/>
  <c r="J30" i="58"/>
  <c r="J42" i="58"/>
  <c r="M185" i="62"/>
  <c r="J24" i="58"/>
  <c r="J16" i="58"/>
  <c r="J8" i="58"/>
  <c r="J26" i="58"/>
  <c r="J10" i="58"/>
  <c r="J14" i="58"/>
  <c r="J44" i="58"/>
  <c r="J48" i="58"/>
  <c r="J11" i="58"/>
  <c r="J29" i="58"/>
  <c r="J33" i="58"/>
  <c r="J20" i="58"/>
  <c r="J27" i="58"/>
  <c r="J38" i="58"/>
  <c r="J45" i="58"/>
  <c r="J13" i="58"/>
  <c r="J21" i="58"/>
  <c r="J32" i="58"/>
  <c r="J39" i="58"/>
  <c r="C10" i="88"/>
  <c r="J52" i="58"/>
  <c r="J9" i="58"/>
  <c r="J12" i="58"/>
  <c r="J15" i="58"/>
  <c r="J19" i="58"/>
  <c r="J22" i="58"/>
  <c r="J25" i="58"/>
  <c r="J28" i="58"/>
  <c r="J31" i="58"/>
  <c r="J34" i="58"/>
  <c r="J37" i="58"/>
  <c r="J40" i="58"/>
  <c r="J43" i="58"/>
  <c r="J46" i="58"/>
  <c r="J49" i="58"/>
  <c r="J55" i="58"/>
  <c r="C9" i="88" l="1"/>
  <c r="C41" i="88" s="1"/>
  <c r="D10" i="88" s="1"/>
  <c r="J13" i="81" l="1"/>
  <c r="J19" i="81"/>
  <c r="J22" i="81"/>
  <c r="J15" i="81"/>
  <c r="J12" i="81"/>
  <c r="J14" i="81"/>
  <c r="J20" i="81"/>
  <c r="J21" i="81"/>
  <c r="J17" i="81"/>
  <c r="J18" i="81"/>
  <c r="K52" i="58"/>
  <c r="K10" i="74"/>
  <c r="K12" i="74"/>
  <c r="K14" i="74"/>
  <c r="K11" i="74"/>
  <c r="K13" i="74"/>
  <c r="K15" i="74"/>
  <c r="L13" i="72"/>
  <c r="L15" i="72"/>
  <c r="L17" i="72"/>
  <c r="L19" i="72"/>
  <c r="L21" i="72"/>
  <c r="L23" i="72"/>
  <c r="L25" i="72"/>
  <c r="L27" i="72"/>
  <c r="L29" i="72"/>
  <c r="L31" i="72"/>
  <c r="L33" i="72"/>
  <c r="L12" i="72"/>
  <c r="L14" i="72"/>
  <c r="L16" i="72"/>
  <c r="L18" i="72"/>
  <c r="L20" i="72"/>
  <c r="L22" i="72"/>
  <c r="L24" i="72"/>
  <c r="L26" i="72"/>
  <c r="L28" i="72"/>
  <c r="L30" i="72"/>
  <c r="L32" i="72"/>
  <c r="J10" i="81"/>
  <c r="J8" i="81"/>
  <c r="H17" i="80"/>
  <c r="H15" i="80"/>
  <c r="H12" i="80"/>
  <c r="H10" i="80"/>
  <c r="H8" i="80"/>
  <c r="Q377" i="78"/>
  <c r="Q375" i="78"/>
  <c r="Q373" i="78"/>
  <c r="Q371" i="78"/>
  <c r="Q369" i="78"/>
  <c r="Q367" i="78"/>
  <c r="Q365" i="78"/>
  <c r="Q363" i="78"/>
  <c r="Q361" i="78"/>
  <c r="Q359" i="78"/>
  <c r="Q357" i="78"/>
  <c r="Q355" i="78"/>
  <c r="Q353" i="78"/>
  <c r="Q351" i="78"/>
  <c r="Q349" i="78"/>
  <c r="Q347" i="78"/>
  <c r="Q345" i="78"/>
  <c r="Q343" i="78"/>
  <c r="Q341" i="78"/>
  <c r="Q339" i="78"/>
  <c r="Q337" i="78"/>
  <c r="Q335" i="78"/>
  <c r="Q333" i="78"/>
  <c r="Q331" i="78"/>
  <c r="Q329" i="78"/>
  <c r="Q327" i="78"/>
  <c r="Q325" i="78"/>
  <c r="Q323" i="78"/>
  <c r="Q321" i="78"/>
  <c r="Q319" i="78"/>
  <c r="Q317" i="78"/>
  <c r="Q315" i="78"/>
  <c r="Q313" i="78"/>
  <c r="Q311" i="78"/>
  <c r="Q309" i="78"/>
  <c r="Q307" i="78"/>
  <c r="Q305" i="78"/>
  <c r="Q303" i="78"/>
  <c r="Q301" i="78"/>
  <c r="Q299" i="78"/>
  <c r="Q297" i="78"/>
  <c r="Q295" i="78"/>
  <c r="Q293" i="78"/>
  <c r="Q291" i="78"/>
  <c r="Q289" i="78"/>
  <c r="Q287" i="78"/>
  <c r="Q285" i="78"/>
  <c r="Q283" i="78"/>
  <c r="Q280" i="78"/>
  <c r="Q276" i="78"/>
  <c r="Q274" i="78"/>
  <c r="Q272" i="78"/>
  <c r="Q270" i="78"/>
  <c r="J11" i="81"/>
  <c r="J9" i="81"/>
  <c r="H18" i="80"/>
  <c r="H16" i="80"/>
  <c r="H13" i="80"/>
  <c r="H11" i="80"/>
  <c r="H9" i="80"/>
  <c r="Q378" i="78"/>
  <c r="Q376" i="78"/>
  <c r="Q374" i="78"/>
  <c r="Q372" i="78"/>
  <c r="Q370" i="78"/>
  <c r="Q368" i="78"/>
  <c r="Q366" i="78"/>
  <c r="Q364" i="78"/>
  <c r="Q362" i="78"/>
  <c r="Q360" i="78"/>
  <c r="Q358" i="78"/>
  <c r="Q356" i="78"/>
  <c r="Q354" i="78"/>
  <c r="Q352" i="78"/>
  <c r="Q350" i="78"/>
  <c r="Q348" i="78"/>
  <c r="Q346" i="78"/>
  <c r="Q344" i="78"/>
  <c r="Q342" i="78"/>
  <c r="Q340" i="78"/>
  <c r="Q338" i="78"/>
  <c r="Q336" i="78"/>
  <c r="Q334" i="78"/>
  <c r="Q332" i="78"/>
  <c r="Q330" i="78"/>
  <c r="Q328" i="78"/>
  <c r="Q326" i="78"/>
  <c r="Q324" i="78"/>
  <c r="Q322" i="78"/>
  <c r="Q320" i="78"/>
  <c r="Q318" i="78"/>
  <c r="Q316" i="78"/>
  <c r="Q314" i="78"/>
  <c r="Q312" i="78"/>
  <c r="Q310" i="78"/>
  <c r="Q308" i="78"/>
  <c r="Q306" i="78"/>
  <c r="Q304" i="78"/>
  <c r="Q302" i="78"/>
  <c r="Q300" i="78"/>
  <c r="Q298" i="78"/>
  <c r="Q296" i="78"/>
  <c r="Q294" i="78"/>
  <c r="Q292" i="78"/>
  <c r="Q290" i="78"/>
  <c r="Q288" i="78"/>
  <c r="Q286" i="78"/>
  <c r="Q284" i="78"/>
  <c r="Q281" i="78"/>
  <c r="Q277" i="78"/>
  <c r="Q275" i="78"/>
  <c r="Q273" i="78"/>
  <c r="Q271" i="78"/>
  <c r="Q269" i="78"/>
  <c r="Q267" i="78"/>
  <c r="Q265" i="78"/>
  <c r="Q263" i="78"/>
  <c r="Q261" i="78"/>
  <c r="Q259" i="78"/>
  <c r="Q257" i="78"/>
  <c r="Q255" i="78"/>
  <c r="Q253" i="78"/>
  <c r="Q251" i="78"/>
  <c r="Q249" i="78"/>
  <c r="Q247" i="78"/>
  <c r="Q245" i="78"/>
  <c r="Q243" i="78"/>
  <c r="Q241" i="78"/>
  <c r="Q239" i="78"/>
  <c r="Q237" i="78"/>
  <c r="Q235" i="78"/>
  <c r="Q233" i="78"/>
  <c r="Q231" i="78"/>
  <c r="Q229" i="78"/>
  <c r="Q227" i="78"/>
  <c r="Q225" i="78"/>
  <c r="Q223" i="78"/>
  <c r="Q221" i="78"/>
  <c r="Q262" i="78"/>
  <c r="Q254" i="78"/>
  <c r="Q246" i="78"/>
  <c r="Q238" i="78"/>
  <c r="Q230" i="78"/>
  <c r="Q222" i="78"/>
  <c r="Q264" i="78"/>
  <c r="Q256" i="78"/>
  <c r="Q248" i="78"/>
  <c r="Q240" i="78"/>
  <c r="Q232" i="78"/>
  <c r="Q224" i="78"/>
  <c r="Q219" i="78"/>
  <c r="Q217" i="78"/>
  <c r="Q215" i="78"/>
  <c r="Q213" i="78"/>
  <c r="Q211" i="78"/>
  <c r="Q209" i="78"/>
  <c r="Q207" i="78"/>
  <c r="Q205" i="78"/>
  <c r="Q203" i="78"/>
  <c r="Q201" i="78"/>
  <c r="Q199" i="78"/>
  <c r="Q197" i="78"/>
  <c r="Q195" i="78"/>
  <c r="Q193" i="78"/>
  <c r="Q191" i="78"/>
  <c r="Q189" i="78"/>
  <c r="Q187" i="78"/>
  <c r="Q185" i="78"/>
  <c r="Q183" i="78"/>
  <c r="Q181" i="78"/>
  <c r="Q179" i="78"/>
  <c r="Q177" i="78"/>
  <c r="Q175" i="78"/>
  <c r="Q173" i="78"/>
  <c r="Q171" i="78"/>
  <c r="Q169" i="78"/>
  <c r="Q167" i="78"/>
  <c r="Q165" i="78"/>
  <c r="Q163" i="78"/>
  <c r="Q161" i="78"/>
  <c r="Q159" i="78"/>
  <c r="Q157" i="78"/>
  <c r="Q155" i="78"/>
  <c r="Q153" i="78"/>
  <c r="Q151" i="78"/>
  <c r="Q149" i="78"/>
  <c r="Q147" i="78"/>
  <c r="Q145" i="78"/>
  <c r="Q143" i="78"/>
  <c r="Q141" i="78"/>
  <c r="Q139" i="78"/>
  <c r="Q137" i="78"/>
  <c r="Q136" i="78"/>
  <c r="Q134" i="78"/>
  <c r="Q132" i="78"/>
  <c r="Q130" i="78"/>
  <c r="Q128" i="78"/>
  <c r="Q126" i="78"/>
  <c r="Q124" i="78"/>
  <c r="Q122" i="78"/>
  <c r="Q120" i="78"/>
  <c r="Q118" i="78"/>
  <c r="Q116" i="78"/>
  <c r="Q114" i="78"/>
  <c r="Q112" i="78"/>
  <c r="Q110" i="78"/>
  <c r="Q108" i="78"/>
  <c r="Q106" i="78"/>
  <c r="Q104" i="78"/>
  <c r="Q102" i="78"/>
  <c r="Q100" i="78"/>
  <c r="Q98" i="78"/>
  <c r="Q96" i="78"/>
  <c r="Q94" i="78"/>
  <c r="Q92" i="78"/>
  <c r="Q90" i="78"/>
  <c r="Q88" i="78"/>
  <c r="Q86" i="78"/>
  <c r="Q84" i="78"/>
  <c r="Q82" i="78"/>
  <c r="Q80" i="78"/>
  <c r="Q78" i="78"/>
  <c r="Q76" i="78"/>
  <c r="Q74" i="78"/>
  <c r="Q72" i="78"/>
  <c r="Q70" i="78"/>
  <c r="Q68" i="78"/>
  <c r="Q66" i="78"/>
  <c r="Q64" i="78"/>
  <c r="Q266" i="78"/>
  <c r="Q258" i="78"/>
  <c r="Q250" i="78"/>
  <c r="Q242" i="78"/>
  <c r="Q234" i="78"/>
  <c r="Q226" i="78"/>
  <c r="K54" i="58"/>
  <c r="K48" i="58"/>
  <c r="K45" i="58"/>
  <c r="K39" i="58"/>
  <c r="K33" i="58"/>
  <c r="K26" i="58"/>
  <c r="K19" i="58"/>
  <c r="K15" i="58"/>
  <c r="K11" i="58"/>
  <c r="D41" i="88"/>
  <c r="D32" i="88"/>
  <c r="D27" i="88"/>
  <c r="D20" i="88"/>
  <c r="D16" i="88"/>
  <c r="Q260" i="78"/>
  <c r="Q228" i="78"/>
  <c r="Q218" i="78"/>
  <c r="Q210" i="78"/>
  <c r="Q202" i="78"/>
  <c r="Q194" i="78"/>
  <c r="Q186" i="78"/>
  <c r="Q178" i="78"/>
  <c r="Q170" i="78"/>
  <c r="Q162" i="78"/>
  <c r="Q154" i="78"/>
  <c r="Q146" i="78"/>
  <c r="Q138" i="78"/>
  <c r="Q131" i="78"/>
  <c r="Q123" i="78"/>
  <c r="Q115" i="78"/>
  <c r="Q107" i="78"/>
  <c r="Q99" i="78"/>
  <c r="Q91" i="78"/>
  <c r="Q83" i="78"/>
  <c r="Q75" i="78"/>
  <c r="Q67" i="78"/>
  <c r="Q62" i="78"/>
  <c r="Q60" i="78"/>
  <c r="Q58" i="78"/>
  <c r="Q56" i="78"/>
  <c r="Q54" i="78"/>
  <c r="Q52" i="78"/>
  <c r="Q50" i="78"/>
  <c r="Q48" i="78"/>
  <c r="Q45" i="78"/>
  <c r="Q43" i="78"/>
  <c r="Q41" i="78"/>
  <c r="Q39" i="78"/>
  <c r="Q37" i="78"/>
  <c r="Q35" i="78"/>
  <c r="Q33" i="78"/>
  <c r="Q31" i="78"/>
  <c r="Q29" i="78"/>
  <c r="Q27" i="78"/>
  <c r="Q25" i="78"/>
  <c r="Q23" i="78"/>
  <c r="Q21" i="78"/>
  <c r="Q19" i="78"/>
  <c r="Q17" i="78"/>
  <c r="Q15" i="78"/>
  <c r="Q13" i="78"/>
  <c r="Q11" i="78"/>
  <c r="Q9" i="78"/>
  <c r="J358" i="76"/>
  <c r="J356" i="76"/>
  <c r="J353" i="76"/>
  <c r="J351" i="76"/>
  <c r="J349" i="76"/>
  <c r="J347" i="76"/>
  <c r="J344" i="76"/>
  <c r="J342" i="76"/>
  <c r="J339" i="76"/>
  <c r="J337" i="76"/>
  <c r="J335" i="76"/>
  <c r="J333" i="76"/>
  <c r="J331" i="76"/>
  <c r="J329" i="76"/>
  <c r="J327" i="76"/>
  <c r="J325" i="76"/>
  <c r="J323" i="76"/>
  <c r="J321" i="76"/>
  <c r="J319" i="76"/>
  <c r="J317" i="76"/>
  <c r="J315" i="76"/>
  <c r="J313" i="76"/>
  <c r="J311" i="76"/>
  <c r="J309" i="76"/>
  <c r="J307" i="76"/>
  <c r="J305" i="76"/>
  <c r="J303" i="76"/>
  <c r="J301" i="76"/>
  <c r="J299" i="76"/>
  <c r="J297" i="76"/>
  <c r="J295" i="76"/>
  <c r="J293" i="76"/>
  <c r="J291" i="76"/>
  <c r="J289" i="76"/>
  <c r="J287" i="76"/>
  <c r="J285" i="76"/>
  <c r="Q252" i="78"/>
  <c r="Q220" i="78"/>
  <c r="Q212" i="78"/>
  <c r="Q204" i="78"/>
  <c r="Q196" i="78"/>
  <c r="Q188" i="78"/>
  <c r="Q180" i="78"/>
  <c r="Q172" i="78"/>
  <c r="Q164" i="78"/>
  <c r="Q156" i="78"/>
  <c r="Q148" i="78"/>
  <c r="Q140" i="78"/>
  <c r="Q133" i="78"/>
  <c r="Q125" i="78"/>
  <c r="Q117" i="78"/>
  <c r="Q109" i="78"/>
  <c r="Q101" i="78"/>
  <c r="Q93" i="78"/>
  <c r="Q85" i="78"/>
  <c r="Q77" i="78"/>
  <c r="Q69" i="78"/>
  <c r="Q244" i="78"/>
  <c r="Q214" i="78"/>
  <c r="Q206" i="78"/>
  <c r="Q198" i="78"/>
  <c r="Q190" i="78"/>
  <c r="Q182" i="78"/>
  <c r="Q174" i="78"/>
  <c r="Q166" i="78"/>
  <c r="Q158" i="78"/>
  <c r="Q150" i="78"/>
  <c r="Q142" i="78"/>
  <c r="Q135" i="78"/>
  <c r="Q127" i="78"/>
  <c r="Q119" i="78"/>
  <c r="Q111" i="78"/>
  <c r="Q103" i="78"/>
  <c r="Q95" i="78"/>
  <c r="Q87" i="78"/>
  <c r="Q79" i="78"/>
  <c r="Q71" i="78"/>
  <c r="Q63" i="78"/>
  <c r="Q61" i="78"/>
  <c r="Q59" i="78"/>
  <c r="Q57" i="78"/>
  <c r="Q55" i="78"/>
  <c r="Q53" i="78"/>
  <c r="Q51" i="78"/>
  <c r="Q49" i="78"/>
  <c r="Q47" i="78"/>
  <c r="Q44" i="78"/>
  <c r="Q42" i="78"/>
  <c r="Q40" i="78"/>
  <c r="Q38" i="78"/>
  <c r="Q36" i="78"/>
  <c r="Q34" i="78"/>
  <c r="Q32" i="78"/>
  <c r="Q30" i="78"/>
  <c r="Q28" i="78"/>
  <c r="Q26" i="78"/>
  <c r="Q24" i="78"/>
  <c r="Q22" i="78"/>
  <c r="Q20" i="78"/>
  <c r="Q18" i="78"/>
  <c r="Q16" i="78"/>
  <c r="Q14" i="78"/>
  <c r="Q12" i="78"/>
  <c r="Q10" i="78"/>
  <c r="Q8" i="78"/>
  <c r="J357" i="76"/>
  <c r="J354" i="76"/>
  <c r="J352" i="76"/>
  <c r="J350" i="76"/>
  <c r="J348" i="76"/>
  <c r="J346" i="76"/>
  <c r="J343" i="76"/>
  <c r="J341" i="76"/>
  <c r="J338" i="76"/>
  <c r="J336" i="76"/>
  <c r="J334" i="76"/>
  <c r="J332" i="76"/>
  <c r="J330" i="76"/>
  <c r="J328" i="76"/>
  <c r="J326" i="76"/>
  <c r="J324" i="76"/>
  <c r="J322" i="76"/>
  <c r="J320" i="76"/>
  <c r="J318" i="76"/>
  <c r="J316" i="76"/>
  <c r="J314" i="76"/>
  <c r="J312" i="76"/>
  <c r="J310" i="76"/>
  <c r="J308" i="76"/>
  <c r="J306" i="76"/>
  <c r="J304" i="76"/>
  <c r="J302" i="76"/>
  <c r="J300" i="76"/>
  <c r="J298" i="76"/>
  <c r="J296" i="76"/>
  <c r="J294" i="76"/>
  <c r="J292" i="76"/>
  <c r="J290" i="76"/>
  <c r="J288" i="76"/>
  <c r="J286" i="76"/>
  <c r="J284" i="76"/>
  <c r="J282" i="76"/>
  <c r="J280" i="76"/>
  <c r="J278" i="76"/>
  <c r="J276" i="76"/>
  <c r="J274" i="76"/>
  <c r="J272" i="76"/>
  <c r="J270" i="76"/>
  <c r="Q236" i="78"/>
  <c r="Q192" i="78"/>
  <c r="Q160" i="78"/>
  <c r="Q129" i="78"/>
  <c r="Q97" i="78"/>
  <c r="Q65" i="78"/>
  <c r="J279" i="76"/>
  <c r="J271" i="76"/>
  <c r="K42" i="58"/>
  <c r="K40" i="58"/>
  <c r="K32" i="58"/>
  <c r="K29" i="58"/>
  <c r="K24" i="58"/>
  <c r="K21" i="58"/>
  <c r="K16" i="58"/>
  <c r="K10" i="58"/>
  <c r="D36" i="88"/>
  <c r="D28" i="88"/>
  <c r="D19" i="88"/>
  <c r="D14" i="88"/>
  <c r="K11" i="75"/>
  <c r="Q216" i="78"/>
  <c r="Q184" i="78"/>
  <c r="Q152" i="78"/>
  <c r="Q121" i="78"/>
  <c r="Q89" i="78"/>
  <c r="J281" i="76"/>
  <c r="J273" i="76"/>
  <c r="J268" i="76"/>
  <c r="J266" i="76"/>
  <c r="J264" i="76"/>
  <c r="J262" i="76"/>
  <c r="J260" i="76"/>
  <c r="J258" i="76"/>
  <c r="J256" i="76"/>
  <c r="J254" i="76"/>
  <c r="J252" i="76"/>
  <c r="J250" i="76"/>
  <c r="J248" i="76"/>
  <c r="J246" i="76"/>
  <c r="J244" i="76"/>
  <c r="J242" i="76"/>
  <c r="J240" i="76"/>
  <c r="J238" i="76"/>
  <c r="J236" i="76"/>
  <c r="J234" i="76"/>
  <c r="J231" i="76"/>
  <c r="J229" i="76"/>
  <c r="J227" i="76"/>
  <c r="J225" i="76"/>
  <c r="J223" i="76"/>
  <c r="J221" i="76"/>
  <c r="J219" i="76"/>
  <c r="J217" i="76"/>
  <c r="J215" i="76"/>
  <c r="J213" i="76"/>
  <c r="J211" i="76"/>
  <c r="J209" i="76"/>
  <c r="J207" i="76"/>
  <c r="J205" i="76"/>
  <c r="J203" i="76"/>
  <c r="J201" i="76"/>
  <c r="J199" i="76"/>
  <c r="J197" i="76"/>
  <c r="J195" i="76"/>
  <c r="J193" i="76"/>
  <c r="J191" i="76"/>
  <c r="J189" i="76"/>
  <c r="J187" i="76"/>
  <c r="J185" i="76"/>
  <c r="J183" i="76"/>
  <c r="J181" i="76"/>
  <c r="J179" i="76"/>
  <c r="J177" i="76"/>
  <c r="J175" i="76"/>
  <c r="J173" i="76"/>
  <c r="J171" i="76"/>
  <c r="J169" i="76"/>
  <c r="J167" i="76"/>
  <c r="J165" i="76"/>
  <c r="J163" i="76"/>
  <c r="J161" i="76"/>
  <c r="J159" i="76"/>
  <c r="J157" i="76"/>
  <c r="J155" i="76"/>
  <c r="J153" i="76"/>
  <c r="J151" i="76"/>
  <c r="J149" i="76"/>
  <c r="J147" i="76"/>
  <c r="J145" i="76"/>
  <c r="J143" i="76"/>
  <c r="J141" i="76"/>
  <c r="J139" i="76"/>
  <c r="J137" i="76"/>
  <c r="J135" i="76"/>
  <c r="J133" i="76"/>
  <c r="J131" i="76"/>
  <c r="J129" i="76"/>
  <c r="J127" i="76"/>
  <c r="J125" i="76"/>
  <c r="J123" i="76"/>
  <c r="J121" i="76"/>
  <c r="J119" i="76"/>
  <c r="J117" i="76"/>
  <c r="J115" i="76"/>
  <c r="J113" i="76"/>
  <c r="J111" i="76"/>
  <c r="J109" i="76"/>
  <c r="J107" i="76"/>
  <c r="J105" i="76"/>
  <c r="J103" i="76"/>
  <c r="J101" i="76"/>
  <c r="J99" i="76"/>
  <c r="J97" i="76"/>
  <c r="J95" i="76"/>
  <c r="J93" i="76"/>
  <c r="J91" i="76"/>
  <c r="J89" i="76"/>
  <c r="J87" i="76"/>
  <c r="J85" i="76"/>
  <c r="J83" i="76"/>
  <c r="J81" i="76"/>
  <c r="J79" i="76"/>
  <c r="J77" i="76"/>
  <c r="J75" i="76"/>
  <c r="J73" i="76"/>
  <c r="J71" i="76"/>
  <c r="J69" i="76"/>
  <c r="J67" i="76"/>
  <c r="J65" i="76"/>
  <c r="J63" i="76"/>
  <c r="J61" i="76"/>
  <c r="J59" i="76"/>
  <c r="J57" i="76"/>
  <c r="J55" i="76"/>
  <c r="J53" i="76"/>
  <c r="J51" i="76"/>
  <c r="J49" i="76"/>
  <c r="J47" i="76"/>
  <c r="J45" i="76"/>
  <c r="J43" i="76"/>
  <c r="J41" i="76"/>
  <c r="J39" i="76"/>
  <c r="J37" i="76"/>
  <c r="J35" i="76"/>
  <c r="J33" i="76"/>
  <c r="J31" i="76"/>
  <c r="J29" i="76"/>
  <c r="J27" i="76"/>
  <c r="J25" i="76"/>
  <c r="J23" i="76"/>
  <c r="J21" i="76"/>
  <c r="J18" i="76"/>
  <c r="J16" i="76"/>
  <c r="J14" i="76"/>
  <c r="J12" i="76"/>
  <c r="J10" i="76"/>
  <c r="K13" i="75"/>
  <c r="K9" i="75"/>
  <c r="J208" i="73"/>
  <c r="J206" i="73"/>
  <c r="J204" i="73"/>
  <c r="J202" i="73"/>
  <c r="J200" i="73"/>
  <c r="J198" i="73"/>
  <c r="J196" i="73"/>
  <c r="J194" i="73"/>
  <c r="J192" i="73"/>
  <c r="J190" i="73"/>
  <c r="J188" i="73"/>
  <c r="J186" i="73"/>
  <c r="J184" i="73"/>
  <c r="J182" i="73"/>
  <c r="J180" i="73"/>
  <c r="J178" i="73"/>
  <c r="J176" i="73"/>
  <c r="J174" i="73"/>
  <c r="J172" i="73"/>
  <c r="J170" i="73"/>
  <c r="J168" i="73"/>
  <c r="J166" i="73"/>
  <c r="J164" i="73"/>
  <c r="J162" i="73"/>
  <c r="J160" i="73"/>
  <c r="J158" i="73"/>
  <c r="J156" i="73"/>
  <c r="J154" i="73"/>
  <c r="J152" i="73"/>
  <c r="J150" i="73"/>
  <c r="J148" i="73"/>
  <c r="J146" i="73"/>
  <c r="Q208" i="78"/>
  <c r="Q176" i="78"/>
  <c r="Q144" i="78"/>
  <c r="Q113" i="78"/>
  <c r="Q81" i="78"/>
  <c r="J283" i="76"/>
  <c r="J275" i="76"/>
  <c r="K49" i="58"/>
  <c r="K44" i="58"/>
  <c r="K41" i="58"/>
  <c r="K37" i="58"/>
  <c r="K30" i="58"/>
  <c r="K27" i="58"/>
  <c r="K18" i="58"/>
  <c r="K13" i="58"/>
  <c r="D30" i="88"/>
  <c r="D25" i="88"/>
  <c r="D17" i="88"/>
  <c r="Q268" i="78"/>
  <c r="Q200" i="78"/>
  <c r="Q168" i="78"/>
  <c r="Q278" i="78"/>
  <c r="Q105" i="78"/>
  <c r="Q73" i="78"/>
  <c r="J277" i="76"/>
  <c r="J269" i="76"/>
  <c r="J267" i="76"/>
  <c r="J265" i="76"/>
  <c r="J263" i="76"/>
  <c r="J261" i="76"/>
  <c r="J259" i="76"/>
  <c r="J257" i="76"/>
  <c r="J255" i="76"/>
  <c r="J253" i="76"/>
  <c r="J251" i="76"/>
  <c r="J245" i="76"/>
  <c r="J237" i="76"/>
  <c r="J228" i="76"/>
  <c r="J220" i="76"/>
  <c r="J212" i="76"/>
  <c r="J204" i="76"/>
  <c r="J196" i="76"/>
  <c r="J188" i="76"/>
  <c r="J180" i="76"/>
  <c r="J172" i="76"/>
  <c r="J164" i="76"/>
  <c r="J156" i="76"/>
  <c r="J148" i="76"/>
  <c r="J140" i="76"/>
  <c r="J132" i="76"/>
  <c r="J124" i="76"/>
  <c r="J116" i="76"/>
  <c r="J108" i="76"/>
  <c r="J100" i="76"/>
  <c r="J92" i="76"/>
  <c r="J84" i="76"/>
  <c r="J76" i="76"/>
  <c r="J68" i="76"/>
  <c r="J60" i="76"/>
  <c r="J52" i="76"/>
  <c r="J44" i="76"/>
  <c r="J36" i="76"/>
  <c r="J28" i="76"/>
  <c r="J19" i="76"/>
  <c r="J11" i="76"/>
  <c r="K9" i="74"/>
  <c r="J201" i="73"/>
  <c r="J193" i="73"/>
  <c r="J185" i="73"/>
  <c r="J177" i="73"/>
  <c r="J169" i="73"/>
  <c r="J161" i="73"/>
  <c r="J153" i="73"/>
  <c r="J145" i="73"/>
  <c r="J143" i="73"/>
  <c r="J141" i="73"/>
  <c r="J139" i="73"/>
  <c r="J137" i="73"/>
  <c r="J135" i="73"/>
  <c r="J133" i="73"/>
  <c r="J131" i="73"/>
  <c r="J129" i="73"/>
  <c r="J127" i="73"/>
  <c r="J125" i="73"/>
  <c r="J123" i="73"/>
  <c r="J121" i="73"/>
  <c r="J119" i="73"/>
  <c r="J117" i="73"/>
  <c r="J115" i="73"/>
  <c r="J113" i="73"/>
  <c r="J111" i="73"/>
  <c r="J109" i="73"/>
  <c r="J107" i="73"/>
  <c r="J105" i="73"/>
  <c r="J103" i="73"/>
  <c r="J101" i="73"/>
  <c r="J99" i="73"/>
  <c r="J97" i="73"/>
  <c r="J95" i="73"/>
  <c r="J93" i="73"/>
  <c r="J91" i="73"/>
  <c r="J89" i="73"/>
  <c r="J87" i="73"/>
  <c r="J85" i="73"/>
  <c r="J83" i="73"/>
  <c r="J81" i="73"/>
  <c r="J79" i="73"/>
  <c r="J77" i="73"/>
  <c r="J75" i="73"/>
  <c r="J73" i="73"/>
  <c r="J71" i="73"/>
  <c r="J68" i="73"/>
  <c r="J66" i="73"/>
  <c r="J64" i="73"/>
  <c r="J61" i="73"/>
  <c r="J59" i="73"/>
  <c r="J56" i="73"/>
  <c r="J54" i="73"/>
  <c r="J52" i="73"/>
  <c r="J50" i="73"/>
  <c r="J48" i="73"/>
  <c r="J46" i="73"/>
  <c r="J44" i="73"/>
  <c r="J42" i="73"/>
  <c r="J39" i="73"/>
  <c r="J37" i="73"/>
  <c r="J35" i="73"/>
  <c r="J33" i="73"/>
  <c r="J31" i="73"/>
  <c r="J29" i="73"/>
  <c r="J26" i="73"/>
  <c r="J23" i="73"/>
  <c r="J20" i="73"/>
  <c r="J18" i="73"/>
  <c r="J16" i="73"/>
  <c r="J14" i="73"/>
  <c r="J12" i="73"/>
  <c r="J10" i="73"/>
  <c r="L49" i="72"/>
  <c r="L47" i="72"/>
  <c r="L45" i="72"/>
  <c r="L43" i="72"/>
  <c r="L41" i="72"/>
  <c r="L39" i="72"/>
  <c r="L37" i="72"/>
  <c r="L35" i="72"/>
  <c r="L10" i="72"/>
  <c r="R38" i="71"/>
  <c r="R37" i="71"/>
  <c r="R34" i="71"/>
  <c r="R30" i="71"/>
  <c r="R28" i="71"/>
  <c r="R26" i="71"/>
  <c r="R24" i="71"/>
  <c r="R31" i="71"/>
  <c r="R20" i="71"/>
  <c r="R18" i="71"/>
  <c r="R16" i="71"/>
  <c r="R14" i="71"/>
  <c r="R12" i="71"/>
  <c r="R10" i="71"/>
  <c r="J16" i="67"/>
  <c r="J14" i="67"/>
  <c r="J12" i="67"/>
  <c r="J10" i="67"/>
  <c r="K18" i="66"/>
  <c r="K16" i="66"/>
  <c r="K13" i="66"/>
  <c r="K11" i="66"/>
  <c r="K9" i="66"/>
  <c r="K19" i="65"/>
  <c r="K17" i="65"/>
  <c r="K14" i="65"/>
  <c r="K12" i="65"/>
  <c r="K10" i="65"/>
  <c r="N23" i="64"/>
  <c r="N21" i="64"/>
  <c r="N19" i="64"/>
  <c r="N16" i="64"/>
  <c r="N14" i="64"/>
  <c r="N12" i="64"/>
  <c r="N10" i="64"/>
  <c r="M78" i="63"/>
  <c r="M76" i="63"/>
  <c r="M74" i="63"/>
  <c r="M72" i="63"/>
  <c r="M70" i="63"/>
  <c r="M68" i="63"/>
  <c r="M66" i="63"/>
  <c r="M64" i="63"/>
  <c r="M62" i="63"/>
  <c r="M60" i="63"/>
  <c r="M58" i="63"/>
  <c r="M56" i="63"/>
  <c r="M54" i="63"/>
  <c r="M52" i="63"/>
  <c r="M50" i="63"/>
  <c r="M48" i="63"/>
  <c r="M46" i="63"/>
  <c r="M44" i="63"/>
  <c r="M42" i="63"/>
  <c r="M40" i="63"/>
  <c r="M38" i="63"/>
  <c r="M35" i="63"/>
  <c r="M33" i="63"/>
  <c r="J247" i="76"/>
  <c r="J239" i="76"/>
  <c r="J230" i="76"/>
  <c r="J222" i="76"/>
  <c r="J214" i="76"/>
  <c r="J206" i="76"/>
  <c r="J198" i="76"/>
  <c r="J190" i="76"/>
  <c r="J182" i="76"/>
  <c r="J174" i="76"/>
  <c r="J166" i="76"/>
  <c r="J158" i="76"/>
  <c r="J150" i="76"/>
  <c r="J142" i="76"/>
  <c r="J134" i="76"/>
  <c r="J126" i="76"/>
  <c r="J118" i="76"/>
  <c r="J110" i="76"/>
  <c r="J102" i="76"/>
  <c r="J94" i="76"/>
  <c r="J86" i="76"/>
  <c r="J78" i="76"/>
  <c r="J70" i="76"/>
  <c r="J62" i="76"/>
  <c r="J54" i="76"/>
  <c r="J46" i="76"/>
  <c r="J38" i="76"/>
  <c r="J30" i="76"/>
  <c r="J22" i="76"/>
  <c r="J13" i="76"/>
  <c r="K10" i="75"/>
  <c r="J203" i="73"/>
  <c r="J195" i="73"/>
  <c r="J187" i="73"/>
  <c r="J179" i="73"/>
  <c r="J171" i="73"/>
  <c r="J163" i="73"/>
  <c r="J155" i="73"/>
  <c r="J147" i="73"/>
  <c r="K46" i="58"/>
  <c r="K38" i="58"/>
  <c r="K28" i="58"/>
  <c r="K22" i="58"/>
  <c r="K12" i="58"/>
  <c r="D34" i="88"/>
  <c r="D18" i="88"/>
  <c r="R25" i="71"/>
  <c r="K12" i="66"/>
  <c r="K11" i="65"/>
  <c r="N22" i="64"/>
  <c r="N15" i="64"/>
  <c r="N11" i="64"/>
  <c r="M77" i="63"/>
  <c r="M73" i="63"/>
  <c r="M67" i="63"/>
  <c r="M65" i="63"/>
  <c r="M61" i="63"/>
  <c r="M57" i="63"/>
  <c r="M53" i="63"/>
  <c r="M51" i="63"/>
  <c r="M47" i="63"/>
  <c r="M45" i="63"/>
  <c r="M39" i="63"/>
  <c r="M36" i="63"/>
  <c r="M32" i="63"/>
  <c r="M28" i="63"/>
  <c r="M23" i="63"/>
  <c r="M19" i="63"/>
  <c r="M15" i="63"/>
  <c r="M11" i="63"/>
  <c r="J249" i="76"/>
  <c r="J241" i="76"/>
  <c r="J233" i="76"/>
  <c r="J224" i="76"/>
  <c r="J216" i="76"/>
  <c r="J208" i="76"/>
  <c r="J200" i="76"/>
  <c r="J192" i="76"/>
  <c r="J184" i="76"/>
  <c r="J176" i="76"/>
  <c r="J168" i="76"/>
  <c r="J160" i="76"/>
  <c r="J152" i="76"/>
  <c r="J144" i="76"/>
  <c r="J136" i="76"/>
  <c r="J128" i="76"/>
  <c r="J120" i="76"/>
  <c r="J112" i="76"/>
  <c r="J104" i="76"/>
  <c r="J96" i="76"/>
  <c r="J88" i="76"/>
  <c r="J80" i="76"/>
  <c r="J72" i="76"/>
  <c r="J64" i="76"/>
  <c r="J56" i="76"/>
  <c r="J48" i="76"/>
  <c r="J40" i="76"/>
  <c r="J32" i="76"/>
  <c r="J24" i="76"/>
  <c r="J15" i="76"/>
  <c r="K12" i="75"/>
  <c r="J205" i="73"/>
  <c r="J197" i="73"/>
  <c r="J189" i="73"/>
  <c r="J181" i="73"/>
  <c r="J173" i="73"/>
  <c r="J165" i="73"/>
  <c r="J157" i="73"/>
  <c r="J149" i="73"/>
  <c r="J144" i="73"/>
  <c r="J142" i="73"/>
  <c r="J140" i="73"/>
  <c r="J138" i="73"/>
  <c r="J136" i="73"/>
  <c r="J134" i="73"/>
  <c r="J132" i="73"/>
  <c r="J130" i="73"/>
  <c r="J128" i="73"/>
  <c r="J126" i="73"/>
  <c r="J124" i="73"/>
  <c r="J122" i="73"/>
  <c r="J120" i="73"/>
  <c r="J118" i="73"/>
  <c r="J116" i="73"/>
  <c r="J114" i="73"/>
  <c r="J112" i="73"/>
  <c r="J110" i="73"/>
  <c r="J108" i="73"/>
  <c r="J106" i="73"/>
  <c r="J104" i="73"/>
  <c r="J102" i="73"/>
  <c r="J100" i="73"/>
  <c r="J98" i="73"/>
  <c r="J96" i="73"/>
  <c r="J94" i="73"/>
  <c r="J92" i="73"/>
  <c r="J90" i="73"/>
  <c r="J88" i="73"/>
  <c r="J86" i="73"/>
  <c r="J84" i="73"/>
  <c r="J82" i="73"/>
  <c r="J80" i="73"/>
  <c r="J78" i="73"/>
  <c r="J76" i="73"/>
  <c r="J74" i="73"/>
  <c r="J72" i="73"/>
  <c r="J70" i="73"/>
  <c r="J67" i="73"/>
  <c r="J65" i="73"/>
  <c r="J62" i="73"/>
  <c r="J60" i="73"/>
  <c r="J57" i="73"/>
  <c r="J55" i="73"/>
  <c r="J53" i="73"/>
  <c r="J51" i="73"/>
  <c r="J49" i="73"/>
  <c r="J47" i="73"/>
  <c r="J45" i="73"/>
  <c r="J43" i="73"/>
  <c r="J41" i="73"/>
  <c r="J38" i="73"/>
  <c r="J36" i="73"/>
  <c r="J34" i="73"/>
  <c r="J32" i="73"/>
  <c r="J30" i="73"/>
  <c r="J27" i="73"/>
  <c r="J24" i="73"/>
  <c r="J21" i="73"/>
  <c r="J19" i="73"/>
  <c r="J17" i="73"/>
  <c r="J15" i="73"/>
  <c r="J13" i="73"/>
  <c r="J11" i="73"/>
  <c r="J9" i="73"/>
  <c r="L48" i="72"/>
  <c r="L46" i="72"/>
  <c r="L44" i="72"/>
  <c r="L42" i="72"/>
  <c r="L40" i="72"/>
  <c r="L38" i="72"/>
  <c r="L36" i="72"/>
  <c r="L11" i="72"/>
  <c r="L9" i="72"/>
  <c r="R39" i="71"/>
  <c r="R36" i="71"/>
  <c r="R33" i="71"/>
  <c r="R29" i="71"/>
  <c r="R27" i="71"/>
  <c r="R23" i="71"/>
  <c r="R22" i="71"/>
  <c r="R19" i="71"/>
  <c r="R17" i="71"/>
  <c r="R15" i="71"/>
  <c r="R13" i="71"/>
  <c r="R11" i="71"/>
  <c r="R9" i="71"/>
  <c r="J15" i="67"/>
  <c r="J13" i="67"/>
  <c r="J11" i="67"/>
  <c r="J9" i="67"/>
  <c r="K17" i="66"/>
  <c r="K15" i="66"/>
  <c r="K10" i="66"/>
  <c r="K20" i="65"/>
  <c r="K18" i="65"/>
  <c r="K15" i="65"/>
  <c r="K13" i="65"/>
  <c r="K9" i="65"/>
  <c r="N20" i="64"/>
  <c r="N17" i="64"/>
  <c r="N13" i="64"/>
  <c r="N9" i="64"/>
  <c r="M75" i="63"/>
  <c r="M71" i="63"/>
  <c r="M69" i="63"/>
  <c r="M63" i="63"/>
  <c r="M59" i="63"/>
  <c r="M55" i="63"/>
  <c r="M49" i="63"/>
  <c r="M43" i="63"/>
  <c r="M41" i="63"/>
  <c r="M34" i="63"/>
  <c r="M30" i="63"/>
  <c r="M25" i="63"/>
  <c r="M21" i="63"/>
  <c r="M17" i="63"/>
  <c r="M13" i="63"/>
  <c r="M9" i="63"/>
  <c r="J243" i="76"/>
  <c r="J210" i="76"/>
  <c r="J178" i="76"/>
  <c r="J146" i="76"/>
  <c r="J114" i="76"/>
  <c r="J82" i="76"/>
  <c r="J50" i="76"/>
  <c r="J17" i="76"/>
  <c r="J191" i="73"/>
  <c r="J159" i="73"/>
  <c r="M31" i="63"/>
  <c r="M22" i="63"/>
  <c r="M14" i="63"/>
  <c r="K47" i="58"/>
  <c r="K25" i="58"/>
  <c r="D37" i="88"/>
  <c r="D15" i="88"/>
  <c r="N192" i="62"/>
  <c r="N146" i="62"/>
  <c r="N140" i="62"/>
  <c r="N138" i="62"/>
  <c r="N134" i="62"/>
  <c r="N130" i="62"/>
  <c r="N126" i="62"/>
  <c r="N122" i="62"/>
  <c r="N118" i="62"/>
  <c r="N111" i="62"/>
  <c r="N107" i="62"/>
  <c r="N105" i="62"/>
  <c r="N99" i="62"/>
  <c r="N95" i="62"/>
  <c r="N91" i="62"/>
  <c r="N87" i="62"/>
  <c r="N83" i="62"/>
  <c r="N79" i="62"/>
  <c r="N77" i="62"/>
  <c r="N73" i="62"/>
  <c r="N69" i="62"/>
  <c r="N65" i="62"/>
  <c r="N63" i="62"/>
  <c r="N61" i="62"/>
  <c r="N57" i="62"/>
  <c r="N53" i="62"/>
  <c r="N47" i="62"/>
  <c r="N44" i="62"/>
  <c r="N40" i="62"/>
  <c r="N38" i="62"/>
  <c r="N32" i="62"/>
  <c r="N28" i="62"/>
  <c r="N26" i="62"/>
  <c r="N22" i="62"/>
  <c r="N16" i="62"/>
  <c r="N14" i="62"/>
  <c r="N10" i="62"/>
  <c r="T310" i="61"/>
  <c r="T306" i="61"/>
  <c r="T304" i="61"/>
  <c r="T300" i="61"/>
  <c r="T296" i="61"/>
  <c r="T292" i="61"/>
  <c r="T288" i="61"/>
  <c r="T284" i="61"/>
  <c r="T282" i="61"/>
  <c r="T278" i="61"/>
  <c r="T274" i="61"/>
  <c r="T270" i="61"/>
  <c r="T266" i="61"/>
  <c r="T262" i="61"/>
  <c r="T258" i="61"/>
  <c r="T256" i="61"/>
  <c r="T252" i="61"/>
  <c r="T248" i="61"/>
  <c r="T244" i="61"/>
  <c r="T240" i="61"/>
  <c r="T236" i="61"/>
  <c r="T234" i="61"/>
  <c r="T230" i="61"/>
  <c r="T225" i="61"/>
  <c r="T223" i="61"/>
  <c r="T219" i="61"/>
  <c r="T216" i="61"/>
  <c r="T211" i="61"/>
  <c r="T207" i="61"/>
  <c r="T203" i="61"/>
  <c r="T199" i="61"/>
  <c r="T195" i="61"/>
  <c r="T193" i="61"/>
  <c r="T189" i="61"/>
  <c r="T185" i="61"/>
  <c r="T181" i="61"/>
  <c r="T177" i="61"/>
  <c r="T173" i="61"/>
  <c r="T169" i="61"/>
  <c r="T165" i="61"/>
  <c r="T161" i="61"/>
  <c r="T157" i="61"/>
  <c r="T152" i="61"/>
  <c r="T148" i="61"/>
  <c r="T144" i="61"/>
  <c r="T140" i="61"/>
  <c r="T136" i="61"/>
  <c r="T132" i="61"/>
  <c r="T128" i="61"/>
  <c r="T126" i="61"/>
  <c r="T122" i="61"/>
  <c r="T118" i="61"/>
  <c r="T114" i="61"/>
  <c r="T110" i="61"/>
  <c r="T106" i="61"/>
  <c r="T104" i="61"/>
  <c r="T100" i="61"/>
  <c r="T96" i="61"/>
  <c r="T94" i="61"/>
  <c r="T90" i="61"/>
  <c r="T86" i="61"/>
  <c r="T82" i="61"/>
  <c r="T78" i="61"/>
  <c r="T74" i="61"/>
  <c r="T70" i="61"/>
  <c r="T66" i="61"/>
  <c r="T62" i="61"/>
  <c r="T56" i="61"/>
  <c r="T52" i="61"/>
  <c r="T48" i="61"/>
  <c r="T46" i="61"/>
  <c r="T42" i="61"/>
  <c r="J235" i="76"/>
  <c r="J202" i="76"/>
  <c r="J170" i="76"/>
  <c r="J138" i="76"/>
  <c r="J106" i="76"/>
  <c r="J74" i="76"/>
  <c r="J42" i="76"/>
  <c r="J9" i="76"/>
  <c r="J183" i="73"/>
  <c r="J151" i="73"/>
  <c r="M24" i="63"/>
  <c r="M16" i="63"/>
  <c r="N257" i="62"/>
  <c r="N255" i="62"/>
  <c r="N253" i="62"/>
  <c r="N251" i="62"/>
  <c r="N249" i="62"/>
  <c r="N247" i="62"/>
  <c r="N244" i="62"/>
  <c r="N242" i="62"/>
  <c r="N240" i="62"/>
  <c r="N238" i="62"/>
  <c r="N236" i="62"/>
  <c r="N233" i="62"/>
  <c r="N231" i="62"/>
  <c r="N229" i="62"/>
  <c r="N227" i="62"/>
  <c r="N225" i="62"/>
  <c r="N223" i="62"/>
  <c r="N221" i="62"/>
  <c r="N219" i="62"/>
  <c r="N217" i="62"/>
  <c r="N214" i="62"/>
  <c r="N212" i="62"/>
  <c r="N210" i="62"/>
  <c r="N208" i="62"/>
  <c r="N206" i="62"/>
  <c r="N204" i="62"/>
  <c r="N203" i="62"/>
  <c r="N201" i="62"/>
  <c r="N199" i="62"/>
  <c r="N197" i="62"/>
  <c r="N195" i="62"/>
  <c r="N193" i="62"/>
  <c r="N190" i="62"/>
  <c r="N188" i="62"/>
  <c r="N186" i="62"/>
  <c r="N182" i="62"/>
  <c r="N180" i="62"/>
  <c r="N178" i="62"/>
  <c r="N176" i="62"/>
  <c r="N174" i="62"/>
  <c r="N172" i="62"/>
  <c r="N170" i="62"/>
  <c r="N168" i="62"/>
  <c r="N166" i="62"/>
  <c r="N164" i="62"/>
  <c r="N162" i="62"/>
  <c r="N160" i="62"/>
  <c r="N158" i="62"/>
  <c r="N156" i="62"/>
  <c r="N154" i="62"/>
  <c r="N152" i="62"/>
  <c r="N150" i="62"/>
  <c r="N148" i="62"/>
  <c r="N144" i="62"/>
  <c r="N142" i="62"/>
  <c r="N136" i="62"/>
  <c r="N132" i="62"/>
  <c r="N128" i="62"/>
  <c r="N124" i="62"/>
  <c r="N120" i="62"/>
  <c r="N116" i="62"/>
  <c r="N113" i="62"/>
  <c r="N109" i="62"/>
  <c r="N103" i="62"/>
  <c r="N101" i="62"/>
  <c r="N97" i="62"/>
  <c r="N93" i="62"/>
  <c r="N89" i="62"/>
  <c r="N85" i="62"/>
  <c r="N81" i="62"/>
  <c r="N75" i="62"/>
  <c r="N71" i="62"/>
  <c r="N67" i="62"/>
  <c r="N59" i="62"/>
  <c r="N55" i="62"/>
  <c r="N51" i="62"/>
  <c r="N49" i="62"/>
  <c r="N42" i="62"/>
  <c r="N36" i="62"/>
  <c r="N34" i="62"/>
  <c r="N30" i="62"/>
  <c r="N24" i="62"/>
  <c r="N20" i="62"/>
  <c r="N18" i="62"/>
  <c r="N12" i="62"/>
  <c r="T312" i="61"/>
  <c r="T308" i="61"/>
  <c r="T302" i="61"/>
  <c r="T298" i="61"/>
  <c r="T294" i="61"/>
  <c r="T290" i="61"/>
  <c r="T286" i="61"/>
  <c r="T280" i="61"/>
  <c r="T276" i="61"/>
  <c r="T272" i="61"/>
  <c r="T268" i="61"/>
  <c r="T264" i="61"/>
  <c r="T260" i="61"/>
  <c r="T254" i="61"/>
  <c r="T250" i="61"/>
  <c r="T246" i="61"/>
  <c r="T242" i="61"/>
  <c r="T238" i="61"/>
  <c r="T232" i="61"/>
  <c r="T227" i="61"/>
  <c r="T221" i="61"/>
  <c r="T213" i="61"/>
  <c r="T209" i="61"/>
  <c r="T205" i="61"/>
  <c r="T201" i="61"/>
  <c r="T197" i="61"/>
  <c r="T191" i="61"/>
  <c r="T187" i="61"/>
  <c r="T183" i="61"/>
  <c r="T179" i="61"/>
  <c r="T175" i="61"/>
  <c r="T171" i="61"/>
  <c r="T167" i="61"/>
  <c r="T163" i="61"/>
  <c r="T159" i="61"/>
  <c r="T155" i="61"/>
  <c r="T150" i="61"/>
  <c r="T146" i="61"/>
  <c r="T142" i="61"/>
  <c r="T138" i="61"/>
  <c r="T134" i="61"/>
  <c r="T130" i="61"/>
  <c r="T124" i="61"/>
  <c r="T120" i="61"/>
  <c r="T116" i="61"/>
  <c r="T112" i="61"/>
  <c r="T108" i="61"/>
  <c r="T102" i="61"/>
  <c r="T98" i="61"/>
  <c r="T92" i="61"/>
  <c r="T88" i="61"/>
  <c r="T84" i="61"/>
  <c r="T80" i="61"/>
  <c r="T76" i="61"/>
  <c r="T72" i="61"/>
  <c r="T68" i="61"/>
  <c r="T64" i="61"/>
  <c r="T60" i="61"/>
  <c r="T58" i="61"/>
  <c r="T54" i="61"/>
  <c r="T50" i="61"/>
  <c r="T44" i="61"/>
  <c r="T40" i="61"/>
  <c r="J226" i="76"/>
  <c r="J194" i="76"/>
  <c r="J162" i="76"/>
  <c r="J130" i="76"/>
  <c r="J98" i="76"/>
  <c r="J66" i="76"/>
  <c r="J34" i="76"/>
  <c r="J207" i="73"/>
  <c r="J175" i="73"/>
  <c r="M27" i="63"/>
  <c r="M18" i="63"/>
  <c r="M10" i="63"/>
  <c r="K43" i="58"/>
  <c r="K31" i="58"/>
  <c r="D26" i="88"/>
  <c r="J218" i="76"/>
  <c r="J186" i="76"/>
  <c r="J154" i="76"/>
  <c r="J122" i="76"/>
  <c r="J90" i="76"/>
  <c r="J58" i="76"/>
  <c r="J26" i="76"/>
  <c r="J199" i="73"/>
  <c r="J167" i="73"/>
  <c r="M29" i="63"/>
  <c r="M20" i="63"/>
  <c r="M12" i="63"/>
  <c r="N256" i="62"/>
  <c r="N254" i="62"/>
  <c r="N252" i="62"/>
  <c r="N250" i="62"/>
  <c r="N248" i="62"/>
  <c r="N245" i="62"/>
  <c r="N243" i="62"/>
  <c r="N241" i="62"/>
  <c r="N239" i="62"/>
  <c r="N237" i="62"/>
  <c r="N235" i="62"/>
  <c r="N232" i="62"/>
  <c r="N230" i="62"/>
  <c r="N228" i="62"/>
  <c r="N226" i="62"/>
  <c r="N224" i="62"/>
  <c r="N222" i="62"/>
  <c r="N220" i="62"/>
  <c r="N218" i="62"/>
  <c r="N216" i="62"/>
  <c r="N213" i="62"/>
  <c r="N211" i="62"/>
  <c r="N209" i="62"/>
  <c r="N207" i="62"/>
  <c r="N205" i="62"/>
  <c r="N246" i="62"/>
  <c r="N202" i="62"/>
  <c r="N200" i="62"/>
  <c r="N198" i="62"/>
  <c r="N196" i="62"/>
  <c r="N194" i="62"/>
  <c r="N234" i="62"/>
  <c r="N191" i="62"/>
  <c r="N189" i="62"/>
  <c r="N187" i="62"/>
  <c r="N183" i="62"/>
  <c r="N181" i="62"/>
  <c r="N179" i="62"/>
  <c r="N177" i="62"/>
  <c r="N175" i="62"/>
  <c r="N173" i="62"/>
  <c r="N171" i="62"/>
  <c r="N169" i="62"/>
  <c r="N167" i="62"/>
  <c r="N165" i="62"/>
  <c r="N163" i="62"/>
  <c r="N161" i="62"/>
  <c r="N159" i="62"/>
  <c r="N157" i="62"/>
  <c r="N155" i="62"/>
  <c r="N153" i="62"/>
  <c r="N151" i="62"/>
  <c r="N149" i="62"/>
  <c r="N147" i="62"/>
  <c r="N145" i="62"/>
  <c r="N143" i="62"/>
  <c r="N141" i="62"/>
  <c r="N139" i="62"/>
  <c r="N137" i="62"/>
  <c r="N135" i="62"/>
  <c r="N133" i="62"/>
  <c r="N131" i="62"/>
  <c r="N129" i="62"/>
  <c r="N127" i="62"/>
  <c r="N125" i="62"/>
  <c r="N123" i="62"/>
  <c r="N121" i="62"/>
  <c r="N119" i="62"/>
  <c r="N117" i="62"/>
  <c r="N115" i="62"/>
  <c r="N112" i="62"/>
  <c r="N110" i="62"/>
  <c r="N108" i="62"/>
  <c r="N106" i="62"/>
  <c r="N104" i="62"/>
  <c r="N102" i="62"/>
  <c r="N100" i="62"/>
  <c r="N98" i="62"/>
  <c r="N96" i="62"/>
  <c r="N94" i="62"/>
  <c r="N92" i="62"/>
  <c r="N90" i="62"/>
  <c r="N88" i="62"/>
  <c r="N86" i="62"/>
  <c r="N84" i="62"/>
  <c r="N82" i="62"/>
  <c r="N80" i="62"/>
  <c r="N78" i="62"/>
  <c r="N76" i="62"/>
  <c r="N74" i="62"/>
  <c r="N72" i="62"/>
  <c r="N70" i="62"/>
  <c r="N68" i="62"/>
  <c r="N66" i="62"/>
  <c r="N64" i="62"/>
  <c r="N62" i="62"/>
  <c r="N60" i="62"/>
  <c r="N58" i="62"/>
  <c r="N56" i="62"/>
  <c r="N54" i="62"/>
  <c r="N52" i="62"/>
  <c r="N50" i="62"/>
  <c r="N48" i="62"/>
  <c r="N45" i="62"/>
  <c r="N43" i="62"/>
  <c r="N41" i="62"/>
  <c r="N39" i="62"/>
  <c r="N37" i="62"/>
  <c r="N35" i="62"/>
  <c r="N33" i="62"/>
  <c r="N31" i="62"/>
  <c r="N29" i="62"/>
  <c r="N27" i="62"/>
  <c r="N25" i="62"/>
  <c r="N23" i="62"/>
  <c r="N21" i="62"/>
  <c r="N19" i="62"/>
  <c r="N17" i="62"/>
  <c r="N15" i="62"/>
  <c r="N13" i="62"/>
  <c r="N11" i="62"/>
  <c r="N9" i="62"/>
  <c r="T311" i="61"/>
  <c r="T309" i="61"/>
  <c r="T307" i="61"/>
  <c r="T305" i="61"/>
  <c r="T303" i="61"/>
  <c r="T301" i="61"/>
  <c r="T299" i="61"/>
  <c r="T297" i="61"/>
  <c r="T295" i="61"/>
  <c r="T293" i="61"/>
  <c r="T291" i="61"/>
  <c r="T289" i="61"/>
  <c r="T287" i="61"/>
  <c r="T285" i="61"/>
  <c r="T283" i="61"/>
  <c r="T281" i="61"/>
  <c r="T279" i="61"/>
  <c r="T277" i="61"/>
  <c r="T275" i="61"/>
  <c r="T273" i="61"/>
  <c r="T271" i="61"/>
  <c r="T263" i="61"/>
  <c r="T255" i="61"/>
  <c r="T247" i="61"/>
  <c r="T239" i="61"/>
  <c r="T231" i="61"/>
  <c r="T222" i="61"/>
  <c r="T212" i="61"/>
  <c r="T204" i="61"/>
  <c r="T196" i="61"/>
  <c r="T188" i="61"/>
  <c r="T180" i="61"/>
  <c r="T172" i="61"/>
  <c r="T164" i="61"/>
  <c r="T156" i="61"/>
  <c r="T147" i="61"/>
  <c r="T139" i="61"/>
  <c r="T131" i="61"/>
  <c r="T123" i="61"/>
  <c r="T115" i="61"/>
  <c r="T107" i="61"/>
  <c r="T99" i="61"/>
  <c r="T91" i="61"/>
  <c r="T83" i="61"/>
  <c r="T75" i="61"/>
  <c r="T67" i="61"/>
  <c r="T59" i="61"/>
  <c r="T51" i="61"/>
  <c r="T43" i="61"/>
  <c r="T38" i="61"/>
  <c r="T36" i="61"/>
  <c r="T34" i="61"/>
  <c r="T32" i="61"/>
  <c r="T30" i="61"/>
  <c r="T28" i="61"/>
  <c r="T26" i="61"/>
  <c r="T24" i="61"/>
  <c r="T22" i="61"/>
  <c r="T20" i="61"/>
  <c r="T18" i="61"/>
  <c r="T16" i="61"/>
  <c r="T14" i="61"/>
  <c r="T12" i="61"/>
  <c r="T10" i="61"/>
  <c r="Q61" i="59"/>
  <c r="Q59" i="59"/>
  <c r="Q56" i="59"/>
  <c r="Q54" i="59"/>
  <c r="Q51" i="59"/>
  <c r="Q49" i="59"/>
  <c r="Q47" i="59"/>
  <c r="Q45" i="59"/>
  <c r="Q43" i="59"/>
  <c r="Q41" i="59"/>
  <c r="Q39" i="59"/>
  <c r="Q36" i="59"/>
  <c r="Q34" i="59"/>
  <c r="Q32" i="59"/>
  <c r="Q30" i="59"/>
  <c r="Q28" i="59"/>
  <c r="Q26" i="59"/>
  <c r="Q23" i="59"/>
  <c r="Q21" i="59"/>
  <c r="Q19" i="59"/>
  <c r="Q17" i="59"/>
  <c r="Q15" i="59"/>
  <c r="Q13" i="59"/>
  <c r="Q11" i="59"/>
  <c r="Q9" i="59"/>
  <c r="K55" i="58"/>
  <c r="K35" i="58"/>
  <c r="K23" i="58"/>
  <c r="K14" i="58"/>
  <c r="D24" i="88"/>
  <c r="T89" i="61"/>
  <c r="D29" i="88"/>
  <c r="T265" i="61"/>
  <c r="T257" i="61"/>
  <c r="T249" i="61"/>
  <c r="T241" i="61"/>
  <c r="T233" i="61"/>
  <c r="T224" i="61"/>
  <c r="T215" i="61"/>
  <c r="T206" i="61"/>
  <c r="T198" i="61"/>
  <c r="T190" i="61"/>
  <c r="T182" i="61"/>
  <c r="T174" i="61"/>
  <c r="T166" i="61"/>
  <c r="T158" i="61"/>
  <c r="T149" i="61"/>
  <c r="T141" i="61"/>
  <c r="T133" i="61"/>
  <c r="T125" i="61"/>
  <c r="T117" i="61"/>
  <c r="T109" i="61"/>
  <c r="T101" i="61"/>
  <c r="T93" i="61"/>
  <c r="T85" i="61"/>
  <c r="T77" i="61"/>
  <c r="T69" i="61"/>
  <c r="T61" i="61"/>
  <c r="T53" i="61"/>
  <c r="T45" i="61"/>
  <c r="D12" i="88"/>
  <c r="T47" i="61"/>
  <c r="T35" i="61"/>
  <c r="T31" i="61"/>
  <c r="T27" i="61"/>
  <c r="T23" i="61"/>
  <c r="T21" i="61"/>
  <c r="T17" i="61"/>
  <c r="T13" i="61"/>
  <c r="T9" i="61"/>
  <c r="Q58" i="59"/>
  <c r="Q55" i="59"/>
  <c r="Q52" i="59"/>
  <c r="Q50" i="59"/>
  <c r="Q46" i="59"/>
  <c r="Q42" i="59"/>
  <c r="Q38" i="59"/>
  <c r="Q35" i="59"/>
  <c r="Q31" i="59"/>
  <c r="Q27" i="59"/>
  <c r="Q22" i="59"/>
  <c r="Q18" i="59"/>
  <c r="Q16" i="59"/>
  <c r="Q12" i="59"/>
  <c r="K51" i="58"/>
  <c r="K36" i="58"/>
  <c r="K34" i="58"/>
  <c r="K20" i="58"/>
  <c r="T261" i="61"/>
  <c r="T245" i="61"/>
  <c r="T228" i="61"/>
  <c r="T202" i="61"/>
  <c r="T186" i="61"/>
  <c r="T170" i="61"/>
  <c r="T154" i="61"/>
  <c r="T137" i="61"/>
  <c r="T129" i="61"/>
  <c r="T113" i="61"/>
  <c r="T105" i="61"/>
  <c r="T73" i="61"/>
  <c r="T57" i="61"/>
  <c r="T49" i="61"/>
  <c r="T41" i="61"/>
  <c r="T267" i="61"/>
  <c r="T259" i="61"/>
  <c r="T251" i="61"/>
  <c r="T243" i="61"/>
  <c r="T235" i="61"/>
  <c r="T226" i="61"/>
  <c r="T218" i="61"/>
  <c r="T208" i="61"/>
  <c r="T200" i="61"/>
  <c r="T192" i="61"/>
  <c r="T184" i="61"/>
  <c r="T176" i="61"/>
  <c r="T168" i="61"/>
  <c r="T160" i="61"/>
  <c r="T151" i="61"/>
  <c r="T143" i="61"/>
  <c r="T135" i="61"/>
  <c r="T127" i="61"/>
  <c r="T119" i="61"/>
  <c r="T111" i="61"/>
  <c r="T103" i="61"/>
  <c r="T95" i="61"/>
  <c r="T87" i="61"/>
  <c r="T79" i="61"/>
  <c r="T71" i="61"/>
  <c r="T63" i="61"/>
  <c r="T55" i="61"/>
  <c r="T39" i="61"/>
  <c r="T37" i="61"/>
  <c r="T33" i="61"/>
  <c r="T29" i="61"/>
  <c r="T25" i="61"/>
  <c r="T19" i="61"/>
  <c r="T15" i="61"/>
  <c r="T11" i="61"/>
  <c r="Q60" i="59"/>
  <c r="Q48" i="59"/>
  <c r="Q44" i="59"/>
  <c r="Q40" i="59"/>
  <c r="Q33" i="59"/>
  <c r="Q29" i="59"/>
  <c r="Q25" i="59"/>
  <c r="Q20" i="59"/>
  <c r="Q14" i="59"/>
  <c r="Q10" i="59"/>
  <c r="K53" i="58"/>
  <c r="T269" i="61"/>
  <c r="T253" i="61"/>
  <c r="T237" i="61"/>
  <c r="T220" i="61"/>
  <c r="T210" i="61"/>
  <c r="T194" i="61"/>
  <c r="T178" i="61"/>
  <c r="T162" i="61"/>
  <c r="T145" i="61"/>
  <c r="T121" i="61"/>
  <c r="T97" i="61"/>
  <c r="T81" i="61"/>
  <c r="T65" i="61"/>
  <c r="N185" i="62"/>
  <c r="K8" i="58"/>
  <c r="D22" i="88"/>
  <c r="K9" i="58"/>
  <c r="D11" i="8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1231]}"/>
    <s v="{[Medida].[Medida].&amp;[2]}"/>
    <s v="{[Keren].[Keren].[All]}"/>
    <s v="{[Cheshbon KM].[Hie Peilut].[Peilut 7].&amp;[Kod_Peilut_L7_1041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</valueMetadata>
</metadata>
</file>

<file path=xl/sharedStrings.xml><?xml version="1.0" encoding="utf-8"?>
<sst xmlns="http://schemas.openxmlformats.org/spreadsheetml/2006/main" count="16651" uniqueCount="3308">
  <si>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</si>
  <si>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</si>
  <si>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</si>
  <si>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</si>
  <si>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</si>
  <si>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</si>
  <si>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</si>
  <si>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</si>
  <si>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</si>
  <si>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</si>
  <si>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</si>
  <si>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</si>
  <si>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</si>
  <si>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</si>
  <si>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</si>
  <si>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</si>
  <si>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</si>
  <si>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</si>
  <si>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</si>
  <si>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</si>
  <si>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</si>
  <si>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</si>
  <si>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</si>
  <si>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</si>
  <si>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</si>
  <si>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</si>
  <si>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</si>
  <si>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</si>
  <si>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</si>
  <si>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</si>
  <si>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</si>
  <si>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</si>
  <si>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</si>
  <si>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</si>
  <si>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</si>
  <si>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</si>
  <si>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</si>
  <si>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</si>
  <si>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</si>
  <si>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</si>
  <si>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</si>
  <si>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</si>
  <si>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</si>
  <si>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</si>
  <si>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</si>
  <si>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</si>
  <si>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</si>
  <si>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</si>
  <si>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</si>
  <si>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</si>
  <si>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</si>
  <si>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</si>
  <si>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</si>
  <si>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</si>
  <si>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</si>
  <si>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</si>
  <si>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</si>
  <si>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</si>
  <si>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</si>
  <si>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</si>
  <si>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</si>
  <si>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</si>
  <si>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</si>
  <si>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</si>
  <si>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</si>
  <si>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</si>
  <si>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</si>
  <si>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</si>
  <si>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</si>
  <si>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</si>
  <si>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</si>
  <si>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</si>
  <si>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</si>
  <si>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</si>
  <si>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</si>
  <si>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</si>
  <si>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</si>
  <si>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</si>
  <si>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</si>
  <si>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</si>
  <si>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</si>
  <si>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</si>
  <si>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</si>
  <si>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</si>
  <si>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</si>
  <si>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</si>
  <si>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</si>
  <si>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</si>
  <si>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</si>
  <si>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</si>
  <si>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</si>
  <si>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</si>
  <si>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</si>
  <si>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</si>
  <si>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</si>
  <si>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</si>
  <si>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</si>
  <si>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</si>
  <si>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</si>
  <si>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</si>
  <si>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</si>
  <si>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</si>
  <si>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</si>
  <si>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</si>
  <si>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</si>
  <si>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</si>
  <si>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</si>
  <si>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</si>
  <si>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</si>
  <si>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</si>
  <si>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</si>
  <si>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</si>
  <si>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</si>
  <si>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</si>
  <si>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</si>
  <si>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</si>
  <si>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</si>
  <si>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</si>
  <si>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</si>
  <si>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</si>
  <si>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</si>
  <si>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</si>
  <si>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</si>
  <si>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</si>
  <si>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</si>
  <si>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</si>
  <si>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</si>
  <si>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</si>
  <si>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</si>
  <si>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</si>
  <si>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</si>
  <si>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</si>
  <si>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</si>
  <si>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</si>
  <si>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</si>
  <si>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</si>
  <si>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</si>
  <si>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</si>
  <si>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</si>
  <si>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</si>
  <si>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</si>
  <si>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</si>
  <si>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</si>
  <si>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</si>
  <si>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</si>
  <si>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</si>
  <si>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</si>
  <si>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</si>
  <si>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</si>
  <si>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</si>
  <si>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</si>
  <si>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</si>
  <si>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</si>
  <si>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</si>
  <si>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</si>
  <si>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</si>
  <si>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</si>
  <si>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</si>
  <si>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</si>
  <si>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</si>
  <si>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</si>
  <si>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</si>
  <si>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</si>
  <si>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</si>
  <si>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</si>
  <si>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</si>
  <si>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</si>
  <si>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</si>
  <si>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</si>
  <si>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</si>
  <si>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</si>
  <si>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</si>
  <si>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</si>
  <si>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</si>
  <si>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</si>
  <si>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</si>
  <si>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</si>
  <si>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</si>
  <si>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</si>
  <si>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</si>
  <si>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</si>
  <si>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</si>
  <si>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</si>
  <si>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</si>
  <si>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</si>
  <si>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</si>
  <si>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</si>
  <si>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</si>
  <si>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</si>
  <si>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</si>
  <si>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</si>
  <si>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</si>
  <si>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</si>
  <si>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</si>
  <si>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</si>
  <si>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</si>
  <si>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</si>
  <si>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</si>
  <si>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</si>
  <si>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</si>
  <si>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</si>
  <si>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</si>
  <si>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</si>
  <si>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</si>
  <si>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</si>
  <si>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</si>
  <si>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</si>
  <si>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</si>
  <si>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</si>
  <si>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</si>
  <si>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</si>
  <si>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</si>
  <si>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</si>
  <si>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</si>
  <si>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</si>
  <si>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</si>
  <si>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</si>
  <si>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</si>
  <si>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</si>
  <si>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</si>
  <si>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</si>
  <si>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</si>
  <si>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 xml:space="preserve">מגדל מקפת משלימה (מספר אוצר 659) - מסלול כללי למקבלי קצבה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</si>
  <si>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</si>
  <si>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</si>
  <si>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</si>
  <si>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</si>
  <si>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</si>
  <si>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</si>
  <si>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</si>
  <si>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</si>
  <si>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</si>
  <si>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</si>
  <si>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</si>
  <si>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</si>
  <si>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</si>
  <si>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</si>
  <si>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</si>
  <si>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</si>
  <si>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</si>
  <si>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</si>
  <si>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</si>
  <si>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</si>
  <si>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</si>
  <si>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</si>
  <si>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</si>
  <si>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1114</t>
  </si>
  <si>
    <t>8241119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</si>
  <si>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</si>
  <si>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</si>
  <si>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</si>
  <si>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</si>
  <si>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</si>
  <si>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</si>
  <si>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</si>
  <si>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</si>
  <si>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</si>
  <si>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</si>
  <si>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</si>
  <si>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</si>
  <si>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</si>
  <si>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</si>
  <si>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814</t>
  </si>
  <si>
    <t>8240814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</si>
  <si>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</si>
  <si>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</si>
  <si>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</si>
  <si>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</si>
  <si>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</si>
  <si>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</si>
  <si>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</si>
  <si>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</si>
  <si>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</si>
  <si>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</si>
  <si>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</si>
  <si>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</si>
  <si>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</si>
  <si>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</si>
  <si>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</si>
  <si>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</si>
  <si>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</si>
  <si>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</si>
  <si>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</si>
  <si>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</si>
  <si>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</si>
  <si>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</si>
  <si>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</si>
  <si>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</si>
  <si>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</si>
  <si>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</si>
  <si>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</si>
  <si>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</si>
  <si>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</si>
  <si>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</si>
  <si>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</si>
  <si>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</si>
  <si>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</si>
  <si>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</si>
  <si>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</si>
  <si>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</si>
  <si>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</si>
  <si>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</si>
  <si>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</si>
  <si>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</si>
  <si>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</si>
  <si>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</si>
  <si>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</si>
  <si>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</si>
  <si>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</si>
  <si>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</si>
  <si>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</si>
  <si>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</si>
  <si>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</si>
  <si>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</si>
  <si>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</si>
  <si>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</si>
  <si>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</si>
  <si>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</si>
  <si>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</si>
  <si>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</si>
  <si>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</si>
  <si>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</si>
  <si>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</si>
  <si>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</si>
  <si>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</si>
  <si>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</si>
  <si>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</si>
  <si>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</si>
  <si>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</si>
  <si>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</si>
  <si>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</si>
  <si>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</si>
  <si>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</si>
  <si>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</si>
  <si>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</si>
  <si>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</si>
  <si>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</si>
  <si>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</si>
  <si>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</si>
  <si>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</si>
  <si>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</si>
  <si>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</si>
  <si>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</si>
  <si>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</si>
  <si>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</si>
  <si>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</si>
  <si>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</si>
  <si>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</si>
  <si>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</si>
  <si>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</si>
  <si>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</si>
  <si>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</si>
  <si>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</si>
  <si>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</si>
  <si>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</si>
  <si>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</si>
  <si>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</si>
  <si>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</si>
  <si>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</si>
  <si>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</si>
  <si>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</si>
  <si>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</si>
  <si>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</si>
  <si>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</si>
  <si>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</si>
  <si>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</si>
  <si>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</si>
  <si>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</si>
  <si>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</si>
  <si>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</si>
  <si>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</si>
  <si>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</si>
  <si>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</si>
  <si>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</si>
  <si>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</si>
  <si>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</si>
  <si>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</si>
  <si>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</si>
  <si>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</si>
  <si>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</si>
  <si>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</si>
  <si>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</si>
  <si>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</si>
  <si>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</si>
  <si>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</si>
  <si>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</si>
  <si>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</si>
  <si>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</si>
  <si>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</si>
  <si>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</si>
  <si>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</si>
  <si>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</si>
  <si>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</si>
  <si>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</si>
  <si>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</si>
  <si>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</si>
  <si>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</si>
  <si>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</si>
  <si>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</si>
  <si>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</si>
  <si>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</si>
  <si>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</si>
  <si>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</si>
  <si>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</si>
  <si>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</si>
  <si>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</si>
  <si>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</si>
  <si>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</si>
  <si>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</si>
  <si>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</si>
  <si>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</si>
  <si>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</si>
  <si>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</si>
  <si>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</si>
  <si>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</si>
  <si>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</si>
  <si>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</si>
  <si>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</si>
  <si>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</si>
  <si>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</si>
  <si>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</si>
  <si>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</si>
  <si>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</si>
  <si>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</si>
  <si>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</si>
  <si>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</si>
  <si>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</si>
  <si>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</si>
  <si>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</si>
  <si>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</si>
  <si>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</si>
  <si>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</si>
  <si>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</si>
  <si>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</si>
  <si>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</si>
  <si>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</si>
  <si>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</si>
  <si>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</si>
  <si>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</si>
  <si>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</si>
  <si>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</si>
  <si>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</si>
  <si>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</si>
  <si>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</si>
  <si>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</si>
  <si>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</si>
  <si>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</si>
  <si>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</si>
  <si>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</si>
  <si>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</si>
  <si>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</si>
  <si>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</si>
  <si>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</si>
  <si>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</si>
  <si>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</si>
  <si>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</si>
  <si>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</si>
  <si>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</si>
  <si>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</si>
  <si>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</si>
  <si>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</si>
  <si>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</si>
  <si>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</si>
  <si>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</si>
  <si>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</si>
  <si>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</si>
  <si>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</si>
  <si>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</si>
  <si>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</si>
  <si>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</si>
  <si>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</si>
  <si>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</si>
  <si>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</si>
  <si>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</si>
  <si>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</si>
  <si>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</si>
  <si>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</si>
  <si>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</si>
  <si>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</si>
  <si>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</si>
  <si>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</si>
  <si>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</si>
  <si>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</si>
  <si>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</si>
  <si>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</si>
  <si>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</si>
  <si>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</si>
  <si>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</si>
  <si>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</si>
  <si>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</si>
  <si>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</si>
  <si>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</si>
  <si>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</si>
  <si>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</si>
  <si>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</si>
  <si>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</si>
  <si>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</si>
  <si>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</si>
  <si>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</si>
  <si>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</si>
  <si>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</si>
  <si>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</si>
  <si>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</si>
  <si>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</si>
  <si>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</si>
  <si>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</si>
  <si>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</si>
  <si>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</si>
  <si>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</si>
  <si>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</si>
  <si>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</si>
  <si>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</si>
  <si>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</si>
  <si>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</si>
  <si>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</si>
  <si>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</si>
  <si>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</si>
  <si>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</si>
  <si>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</si>
  <si>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</si>
  <si>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</si>
  <si>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</si>
  <si>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</si>
  <si>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</si>
  <si>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</si>
  <si>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</si>
  <si>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</si>
  <si>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</si>
  <si>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</si>
  <si>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</si>
  <si>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</si>
  <si>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</si>
  <si>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</si>
  <si>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</si>
  <si>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</si>
  <si>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</si>
  <si>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</si>
  <si>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</si>
  <si>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</si>
  <si>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</si>
  <si>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</si>
  <si>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</si>
  <si>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</si>
  <si>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</si>
  <si>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</si>
  <si>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</si>
  <si>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</si>
  <si>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</si>
  <si>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</si>
  <si>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</si>
  <si>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</si>
  <si>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</si>
  <si>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</si>
  <si>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</si>
  <si>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</si>
  <si>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</si>
  <si>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</si>
  <si>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</si>
  <si>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</si>
  <si>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</si>
  <si>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</si>
  <si>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</si>
  <si>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</si>
  <si>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</si>
  <si>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</si>
  <si>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</si>
  <si>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</si>
  <si>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</si>
  <si>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</si>
  <si>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</si>
  <si>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</si>
  <si>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</si>
  <si>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</si>
  <si>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</si>
  <si>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</si>
  <si>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</si>
  <si>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</si>
  <si>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</si>
  <si>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</si>
  <si>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</si>
  <si>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</si>
  <si>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</si>
  <si>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</si>
  <si>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</si>
  <si>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</si>
  <si>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</si>
  <si>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</si>
  <si>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</si>
  <si>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</si>
  <si>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</si>
  <si>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</si>
  <si>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</si>
  <si>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</si>
  <si>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</si>
  <si>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</si>
  <si>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</si>
  <si>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</si>
  <si>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</si>
  <si>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</si>
  <si>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</si>
  <si>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</si>
  <si>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</si>
  <si>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</si>
  <si>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</si>
  <si>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</si>
  <si>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</si>
  <si>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</si>
  <si>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</si>
  <si>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</si>
  <si>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</si>
  <si>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</si>
  <si>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</si>
  <si>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</si>
  <si>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</si>
  <si>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</si>
  <si>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</si>
  <si>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</si>
  <si>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</si>
  <si>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</si>
  <si>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</si>
  <si>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</si>
  <si>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</si>
  <si>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</si>
  <si>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</si>
  <si>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</si>
  <si>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</si>
  <si>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</si>
  <si>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</si>
  <si>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</si>
  <si>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</si>
  <si>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</si>
  <si>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</si>
  <si>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</si>
  <si>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</si>
  <si>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</si>
  <si>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</si>
  <si>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</si>
  <si>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</si>
  <si>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</si>
  <si>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</si>
  <si>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</si>
  <si>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</si>
  <si>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</si>
  <si>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</si>
  <si>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</si>
  <si>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</si>
  <si>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</si>
  <si>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</si>
  <si>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</si>
  <si>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</si>
  <si>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</si>
  <si>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</si>
  <si>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</si>
  <si>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</si>
  <si>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</si>
  <si>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</si>
  <si>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</si>
  <si>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</si>
  <si>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</si>
  <si>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</si>
  <si>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</si>
  <si>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</si>
  <si>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</si>
  <si>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</si>
  <si>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</si>
  <si>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</si>
  <si>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</si>
  <si>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</si>
  <si>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</si>
  <si>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</si>
  <si>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</si>
  <si>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</si>
  <si>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</si>
  <si>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</si>
  <si>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</si>
  <si>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</si>
  <si>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</si>
  <si>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</si>
  <si>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</si>
  <si>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</si>
  <si>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</si>
  <si>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</si>
  <si>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</si>
  <si>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</si>
  <si>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</si>
  <si>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</si>
  <si>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</si>
  <si>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</si>
  <si>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</si>
  <si>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</si>
  <si>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</si>
  <si>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</si>
  <si>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</si>
  <si>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</si>
  <si>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</si>
  <si>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</si>
  <si>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</si>
  <si>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</si>
  <si>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</si>
  <si>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</si>
  <si>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</si>
  <si>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</si>
  <si>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</si>
  <si>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</si>
  <si>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</si>
  <si>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</si>
  <si>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</si>
  <si>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</si>
  <si>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</si>
  <si>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</si>
  <si>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</si>
  <si>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</si>
  <si>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</si>
  <si>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</si>
  <si>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</si>
  <si>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</si>
  <si>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</si>
  <si>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</si>
  <si>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</si>
  <si>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</si>
  <si>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</si>
  <si>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</si>
  <si>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</si>
  <si>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</si>
  <si>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</si>
  <si>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</si>
  <si>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</si>
  <si>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</si>
  <si>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</si>
  <si>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</si>
  <si>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</si>
  <si>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</si>
  <si>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</si>
  <si>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</si>
  <si>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</si>
  <si>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</si>
  <si>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</si>
  <si>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</si>
  <si>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</si>
  <si>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</si>
  <si>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</si>
  <si>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</si>
  <si>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</si>
  <si>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</si>
  <si>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</si>
  <si>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</si>
  <si>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</si>
  <si>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</si>
  <si>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</si>
  <si>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</si>
  <si>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</si>
  <si>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</si>
  <si>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</si>
  <si>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</si>
  <si>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</si>
  <si>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</si>
  <si>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</si>
  <si>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</si>
  <si>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</si>
  <si>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</si>
  <si>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</si>
  <si>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</si>
  <si>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</si>
  <si>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</si>
  <si>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</si>
  <si>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</si>
  <si>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</si>
  <si>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</si>
  <si>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</si>
  <si>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</si>
  <si>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</si>
  <si>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</si>
  <si>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</si>
  <si>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</si>
  <si>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</si>
  <si>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</si>
  <si>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</si>
  <si>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</si>
  <si>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</si>
  <si>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</si>
  <si>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</si>
  <si>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</si>
  <si>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</si>
  <si>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</si>
  <si>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</si>
  <si>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</si>
  <si>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</si>
  <si>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</si>
  <si>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</si>
  <si>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</si>
  <si>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</si>
  <si>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</si>
  <si>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</si>
  <si>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</si>
  <si>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</si>
  <si>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</si>
  <si>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</si>
  <si>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</si>
  <si>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</si>
  <si>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</si>
  <si>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</si>
  <si>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</si>
  <si>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</si>
  <si>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</si>
  <si>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</si>
  <si>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</si>
  <si>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</si>
  <si>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</si>
  <si>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</si>
  <si>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</si>
  <si>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</si>
  <si>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</si>
  <si>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</si>
  <si>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</si>
  <si>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</si>
  <si>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</si>
  <si>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</si>
  <si>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</si>
  <si>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</si>
  <si>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</si>
  <si>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</si>
  <si>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</si>
  <si>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</si>
  <si>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</si>
  <si>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</si>
  <si>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</si>
  <si>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</si>
  <si>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</si>
  <si>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</si>
  <si>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</si>
  <si>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</si>
  <si>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</si>
  <si>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</si>
  <si>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</si>
  <si>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</si>
  <si>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</si>
  <si>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</si>
  <si>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</si>
  <si>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</si>
  <si>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</si>
  <si>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</si>
  <si>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</si>
  <si>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</si>
  <si>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</si>
  <si>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</si>
  <si>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</si>
  <si>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</si>
  <si>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</si>
  <si>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</si>
  <si>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</si>
  <si>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</si>
  <si>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</si>
  <si>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</si>
  <si>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</si>
  <si>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</si>
  <si>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</si>
  <si>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</si>
  <si>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</si>
  <si>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</si>
  <si>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</si>
  <si>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</si>
  <si>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</si>
  <si>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</si>
  <si>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</si>
  <si>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</si>
  <si>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</si>
  <si>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</si>
  <si>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</si>
  <si>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</si>
  <si>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</si>
  <si>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</si>
  <si>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</si>
  <si>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</si>
  <si>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</si>
  <si>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</si>
  <si>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</si>
  <si>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</si>
  <si>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</si>
  <si>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</si>
  <si>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</si>
  <si>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</si>
  <si>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</si>
  <si>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</si>
  <si>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</si>
  <si>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</si>
  <si>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</si>
  <si>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</si>
  <si>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</si>
  <si>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</si>
  <si>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</si>
  <si>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</si>
  <si>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</si>
  <si>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</si>
  <si>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</si>
  <si>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</si>
  <si>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</si>
  <si>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</si>
  <si>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</si>
  <si>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</si>
  <si>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</si>
  <si>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</si>
  <si>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</si>
  <si>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</si>
  <si>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</si>
  <si>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</si>
  <si>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</si>
  <si>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</si>
  <si>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</si>
  <si>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</si>
  <si>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</si>
  <si>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</si>
  <si>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</si>
  <si>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</si>
  <si>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</si>
  <si>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</si>
  <si>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</si>
  <si>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</si>
  <si>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</si>
  <si>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</si>
  <si>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</si>
  <si>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</si>
  <si>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</si>
  <si>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</si>
  <si>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</si>
  <si>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</si>
  <si>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</si>
  <si>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</si>
  <si>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</si>
  <si>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</si>
  <si>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</si>
  <si>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</si>
  <si>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</si>
  <si>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</si>
  <si>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</si>
  <si>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</si>
  <si>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</si>
  <si>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Independent Power and Renewabl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</si>
  <si>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</si>
  <si>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</si>
  <si>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</si>
  <si>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</si>
  <si>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</si>
  <si>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</si>
  <si>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</si>
  <si>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</si>
  <si>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</si>
  <si>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</si>
  <si>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</si>
  <si>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</si>
  <si>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</si>
  <si>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</si>
  <si>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</si>
  <si>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</si>
  <si>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</si>
  <si>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</si>
  <si>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</si>
  <si>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</si>
  <si>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</si>
  <si>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</si>
  <si>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</si>
  <si>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</si>
  <si>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</si>
  <si>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</si>
  <si>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</si>
  <si>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</si>
  <si>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</si>
  <si>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</si>
  <si>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</si>
  <si>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</si>
  <si>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</si>
  <si>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</si>
  <si>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</si>
  <si>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</si>
  <si>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</si>
  <si>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</si>
  <si>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</si>
  <si>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</si>
  <si>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</si>
  <si>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</si>
  <si>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</si>
  <si>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</si>
  <si>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</si>
  <si>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</si>
  <si>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</si>
  <si>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</si>
  <si>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</si>
  <si>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</si>
  <si>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</si>
  <si>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</si>
  <si>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</si>
  <si>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</si>
  <si>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</si>
  <si>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</si>
  <si>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</si>
  <si>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</si>
  <si>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</si>
  <si>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</si>
  <si>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</si>
  <si>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</si>
  <si>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</si>
  <si>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</si>
  <si>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</si>
  <si>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</si>
  <si>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</si>
  <si>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</si>
  <si>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</si>
  <si>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</si>
  <si>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</si>
  <si>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</si>
  <si>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</si>
  <si>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</si>
  <si>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</si>
  <si>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</si>
  <si>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</si>
  <si>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</si>
  <si>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</si>
  <si>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</si>
  <si>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</si>
  <si>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</si>
  <si>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</si>
  <si>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</si>
  <si>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</si>
  <si>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</si>
  <si>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</si>
  <si>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</si>
  <si>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</si>
  <si>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</si>
  <si>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</si>
  <si>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</si>
  <si>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</si>
  <si>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</si>
  <si>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</si>
  <si>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</si>
  <si>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</si>
  <si>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</si>
  <si>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</si>
  <si>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</si>
  <si>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</si>
  <si>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</si>
  <si>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</si>
  <si>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</si>
  <si>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</si>
  <si>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</si>
  <si>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</si>
  <si>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</si>
  <si>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</si>
  <si>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</si>
  <si>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</si>
  <si>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</si>
  <si>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</si>
  <si>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</si>
  <si>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</si>
  <si>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</si>
  <si>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</si>
  <si>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</si>
  <si>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</si>
  <si>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</si>
  <si>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</si>
  <si>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</si>
  <si>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</si>
  <si>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</si>
  <si>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</si>
  <si>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</si>
  <si>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</si>
  <si>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</si>
  <si>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</si>
  <si>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</si>
  <si>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</si>
  <si>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</si>
  <si>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</si>
  <si>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</si>
  <si>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</si>
  <si>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</si>
  <si>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</si>
  <si>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</si>
  <si>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</si>
  <si>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</si>
  <si>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</si>
  <si>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</si>
  <si>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</si>
  <si>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</si>
  <si>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</si>
  <si>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</si>
  <si>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</si>
  <si>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</si>
  <si>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</si>
  <si>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</si>
  <si>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</si>
  <si>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</si>
  <si>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</si>
  <si>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</si>
  <si>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</si>
  <si>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</si>
  <si>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</si>
  <si>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</si>
  <si>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</si>
  <si>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</si>
  <si>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</si>
  <si>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</si>
  <si>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</si>
  <si>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</si>
  <si>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</si>
  <si>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</si>
  <si>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</si>
  <si>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</si>
  <si>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</si>
  <si>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</si>
  <si>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</si>
  <si>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</si>
  <si>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</si>
  <si>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</si>
  <si>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</si>
  <si>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</si>
  <si>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</si>
  <si>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</si>
  <si>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</si>
  <si>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</si>
  <si>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</si>
  <si>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</si>
  <si>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</si>
  <si>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</si>
  <si>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</si>
  <si>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</si>
  <si>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</si>
  <si>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</si>
  <si>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</si>
  <si>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</si>
  <si>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</si>
  <si>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</si>
  <si>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</si>
  <si>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</si>
  <si>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</si>
  <si>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</si>
  <si>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</si>
  <si>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</si>
  <si>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</si>
  <si>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</si>
  <si>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</si>
  <si>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</si>
  <si>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</si>
  <si>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</si>
  <si>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</si>
  <si>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</si>
  <si>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</si>
  <si>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</si>
  <si>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</si>
  <si>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</si>
  <si>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</si>
  <si>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</si>
  <si>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</si>
  <si>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</si>
  <si>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</si>
  <si>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</si>
  <si>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</si>
  <si>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</si>
  <si>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</si>
  <si>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</si>
  <si>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</si>
  <si>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</si>
  <si>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</si>
  <si>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</si>
  <si>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</si>
  <si>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</si>
  <si>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</si>
  <si>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</si>
  <si>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</si>
  <si>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</si>
  <si>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</si>
  <si>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</si>
  <si>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</si>
  <si>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</si>
  <si>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</si>
  <si>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</si>
  <si>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</si>
  <si>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</si>
  <si>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</si>
  <si>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</si>
  <si>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</si>
  <si>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</si>
  <si>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</si>
  <si>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</si>
  <si>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</si>
  <si>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</si>
  <si>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</si>
  <si>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</si>
  <si>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</si>
  <si>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</si>
  <si>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</si>
  <si>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</si>
  <si>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</si>
  <si>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</si>
  <si>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</si>
  <si>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</si>
  <si>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</si>
  <si>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</si>
  <si>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</si>
  <si>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</si>
  <si>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</si>
  <si>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</si>
  <si>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</si>
  <si>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</si>
  <si>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</si>
  <si>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</si>
  <si>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</si>
  <si>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</si>
  <si>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</si>
  <si>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</si>
  <si>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</si>
  <si>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</si>
  <si>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</si>
  <si>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</si>
  <si>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</si>
  <si>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</si>
  <si>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</si>
  <si>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</si>
  <si>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</si>
  <si>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</si>
  <si>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</si>
  <si>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</si>
  <si>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</si>
  <si>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</si>
  <si>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</si>
  <si>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</si>
  <si>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</si>
  <si>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</si>
  <si>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</si>
  <si>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</si>
  <si>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</si>
  <si>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</si>
  <si>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</si>
  <si>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</si>
  <si>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</si>
  <si>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</si>
  <si>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</si>
  <si>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</si>
  <si>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</si>
  <si>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</si>
  <si>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</si>
  <si>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</si>
  <si>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</si>
  <si>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</si>
  <si>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</si>
  <si>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</si>
  <si>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</si>
  <si>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</si>
  <si>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</si>
  <si>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</si>
  <si>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</si>
  <si>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</si>
  <si>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</si>
  <si>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</si>
  <si>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</si>
  <si>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</si>
  <si>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</si>
  <si>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</si>
  <si>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</si>
  <si>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</si>
  <si>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</si>
  <si>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</si>
  <si>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</si>
  <si>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</si>
  <si>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</si>
  <si>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</si>
  <si>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</si>
  <si>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</si>
  <si>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</si>
  <si>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</si>
  <si>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</si>
  <si>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</si>
  <si>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</si>
  <si>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</si>
  <si>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</si>
  <si>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</si>
  <si>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</si>
  <si>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</si>
  <si>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</si>
  <si>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</si>
  <si>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</si>
  <si>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</si>
  <si>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</si>
  <si>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</si>
  <si>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</si>
  <si>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</si>
  <si>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</si>
  <si>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</si>
  <si>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</si>
  <si>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</si>
  <si>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</si>
  <si>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</si>
  <si>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</si>
  <si>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</si>
  <si>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</si>
  <si>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</si>
  <si>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</si>
  <si>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</si>
  <si>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</si>
  <si>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</si>
  <si>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</si>
  <si>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</si>
  <si>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</si>
  <si>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</si>
  <si>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</si>
  <si>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</si>
  <si>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</si>
  <si>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</si>
  <si>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</si>
  <si>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</si>
  <si>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</si>
  <si>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</si>
  <si>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</si>
  <si>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</si>
  <si>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</si>
  <si>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</si>
  <si>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</si>
  <si>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</si>
  <si>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</si>
  <si>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</si>
  <si>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</si>
  <si>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</si>
  <si>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</si>
  <si>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</si>
  <si>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</si>
  <si>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</si>
  <si>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</si>
  <si>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</si>
  <si>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</si>
  <si>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</si>
  <si>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</si>
  <si>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</si>
  <si>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</si>
  <si>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</si>
  <si>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</si>
  <si>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</si>
  <si>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</si>
  <si>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</si>
  <si>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</si>
  <si>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</si>
  <si>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</si>
  <si>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</si>
  <si>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</si>
  <si>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</si>
  <si>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</si>
  <si>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</si>
  <si>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</si>
  <si>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</si>
  <si>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</si>
  <si>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</si>
  <si>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</si>
  <si>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</si>
  <si>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</si>
  <si>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</si>
  <si>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</si>
  <si>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</si>
  <si>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</si>
  <si>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</si>
  <si>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</si>
  <si>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</si>
  <si>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</si>
  <si>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</si>
  <si>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</si>
  <si>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</si>
  <si>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</si>
  <si>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</si>
  <si>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</si>
  <si>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</si>
  <si>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</si>
  <si>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</si>
  <si>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</si>
  <si>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</si>
  <si>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</si>
  <si>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</si>
  <si>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</si>
  <si>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</si>
  <si>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</si>
  <si>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</si>
  <si>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</si>
  <si>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</si>
  <si>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</si>
  <si>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</si>
  <si>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</si>
  <si>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</si>
  <si>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</si>
  <si>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</si>
  <si>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</si>
  <si>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</si>
  <si>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</si>
  <si>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</si>
  <si>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</si>
  <si>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</si>
  <si>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</si>
  <si>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</si>
  <si>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</si>
  <si>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</si>
  <si>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</si>
  <si>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</si>
  <si>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</si>
  <si>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</si>
  <si>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</si>
  <si>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</si>
  <si>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</si>
  <si>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</si>
  <si>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</si>
  <si>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</si>
  <si>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</si>
  <si>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</si>
  <si>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</si>
  <si>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</si>
  <si>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</si>
  <si>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</si>
  <si>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</si>
  <si>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</si>
  <si>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</si>
  <si>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</si>
  <si>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</si>
  <si>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</si>
  <si>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</si>
  <si>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</si>
  <si>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</si>
  <si>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</si>
  <si>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</si>
  <si>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</si>
  <si>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</si>
  <si>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</si>
  <si>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</si>
  <si>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</si>
  <si>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</si>
  <si>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</si>
  <si>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</si>
  <si>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</si>
  <si>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</si>
  <si>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</si>
  <si>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</si>
  <si>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</si>
  <si>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</si>
  <si>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</si>
  <si>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</si>
  <si>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</si>
  <si>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</si>
  <si>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</si>
  <si>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</si>
  <si>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</si>
  <si>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</si>
  <si>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</si>
  <si>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</si>
  <si>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</si>
  <si>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</si>
  <si>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</si>
  <si>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</si>
  <si>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</si>
  <si>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</si>
  <si>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</si>
  <si>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</si>
  <si>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</si>
  <si>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</si>
  <si>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</si>
  <si>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</si>
  <si>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</si>
  <si>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</si>
  <si>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</si>
  <si>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</si>
  <si>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</si>
  <si>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</si>
  <si>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</si>
  <si>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</si>
  <si>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</si>
  <si>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</si>
  <si>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</si>
  <si>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</si>
  <si>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</si>
  <si>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</si>
  <si>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</si>
  <si>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</si>
  <si>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</si>
  <si>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</si>
  <si>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</si>
  <si>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</si>
  <si>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</si>
  <si>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</si>
  <si>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</si>
  <si>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</si>
  <si>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</si>
  <si>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</si>
  <si>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</si>
  <si>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</si>
  <si>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</si>
  <si>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</si>
  <si>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</si>
  <si>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</si>
  <si>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</si>
  <si>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</si>
  <si>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</si>
  <si>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</si>
  <si>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</si>
  <si>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</si>
  <si>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</si>
  <si>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</si>
  <si>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</si>
  <si>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</si>
  <si>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</si>
  <si>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</si>
  <si>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</si>
  <si>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</si>
  <si>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</si>
  <si>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</si>
  <si>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</si>
  <si>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</si>
  <si>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</si>
  <si>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</si>
  <si>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</si>
  <si>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</si>
  <si>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</si>
  <si>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</si>
  <si>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</si>
  <si>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</si>
  <si>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</si>
  <si>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</si>
  <si>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</si>
  <si>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</si>
  <si>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</si>
  <si>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</si>
  <si>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</si>
  <si>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</si>
  <si>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</si>
  <si>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</si>
  <si>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</si>
  <si>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</si>
  <si>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</si>
  <si>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</si>
  <si>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</si>
  <si>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</si>
  <si>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</si>
  <si>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</si>
  <si>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</si>
  <si>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</si>
  <si>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</si>
  <si>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</si>
  <si>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</si>
  <si>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</si>
  <si>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</si>
  <si>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</si>
  <si>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</si>
  <si>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</si>
  <si>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</si>
  <si>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</si>
  <si>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</si>
  <si>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</si>
  <si>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</si>
  <si>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</si>
  <si>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</si>
  <si>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</si>
  <si>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</si>
  <si>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</si>
  <si>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</si>
  <si>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</si>
  <si>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</si>
  <si>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</si>
  <si>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</si>
  <si>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</si>
  <si>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</si>
  <si>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</si>
  <si>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</si>
  <si>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</si>
  <si>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</si>
  <si>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</si>
  <si>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</si>
  <si>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</si>
  <si>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</si>
  <si>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</si>
  <si>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</si>
  <si>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</si>
  <si>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</si>
  <si>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</si>
  <si>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</si>
  <si>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</si>
  <si>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</si>
  <si>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</si>
  <si>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</si>
  <si>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</si>
  <si>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</si>
  <si>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</si>
  <si>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</si>
  <si>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</si>
  <si>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</si>
  <si>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</si>
  <si>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</si>
  <si>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</si>
  <si>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</si>
  <si>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</si>
  <si>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</si>
  <si>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</si>
  <si>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</si>
  <si>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</si>
  <si>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</si>
  <si>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</si>
  <si>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</si>
  <si>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</si>
  <si>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</si>
  <si>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</si>
  <si>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</si>
  <si>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</si>
  <si>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</si>
  <si>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</si>
  <si>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</si>
  <si>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</si>
  <si>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</si>
  <si>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</si>
  <si>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</si>
  <si>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</si>
  <si>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</si>
  <si>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</si>
  <si>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</si>
  <si>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</si>
  <si>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</si>
  <si>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</si>
  <si>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</si>
  <si>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</si>
  <si>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</si>
  <si>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</si>
  <si>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</si>
  <si>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</si>
  <si>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</si>
  <si>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</si>
  <si>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</si>
  <si>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</si>
  <si>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</si>
  <si>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</si>
  <si>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</si>
  <si>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</si>
  <si>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</si>
  <si>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</si>
  <si>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</si>
  <si>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</si>
  <si>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</si>
  <si>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</si>
  <si>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</si>
  <si>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</si>
  <si>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</si>
  <si>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</si>
  <si>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</si>
  <si>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</si>
  <si>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</si>
  <si>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</si>
  <si>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</si>
  <si>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</si>
  <si>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</si>
  <si>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</si>
  <si>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</si>
  <si>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</si>
  <si>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</si>
  <si>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</si>
  <si>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</si>
  <si>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</si>
  <si>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</si>
  <si>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</si>
  <si>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</si>
  <si>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</si>
  <si>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</si>
  <si>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</si>
  <si>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</si>
  <si>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</si>
  <si>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</si>
  <si>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</si>
  <si>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</si>
  <si>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</si>
  <si>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</si>
  <si>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</si>
  <si>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</si>
  <si>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</si>
  <si>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</si>
  <si>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</si>
  <si>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</si>
  <si>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</si>
  <si>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</si>
  <si>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</si>
  <si>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</si>
  <si>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</si>
  <si>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</si>
  <si>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</si>
  <si>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</si>
  <si>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</si>
  <si>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</si>
  <si>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</si>
  <si>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</si>
  <si>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</si>
  <si>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</si>
  <si>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</si>
  <si>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</si>
  <si>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</si>
  <si>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</si>
  <si>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</si>
  <si>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</si>
  <si>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</si>
  <si>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</si>
  <si>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</si>
  <si>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</si>
  <si>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</si>
  <si>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</si>
  <si>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</si>
  <si>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</si>
  <si>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</si>
  <si>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</si>
  <si>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</si>
  <si>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</si>
  <si>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</si>
  <si>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</si>
  <si>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</si>
  <si>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</si>
  <si>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</si>
  <si>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</si>
  <si>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</si>
  <si>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</si>
  <si>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</si>
  <si>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</si>
  <si>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</si>
  <si>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</si>
  <si>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</si>
  <si>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</si>
  <si>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</si>
  <si>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</si>
  <si>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</si>
  <si>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</si>
  <si>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</si>
  <si>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</si>
  <si>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</si>
  <si>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</si>
  <si>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</si>
  <si>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</si>
  <si>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</si>
  <si>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</si>
  <si>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</si>
  <si>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</si>
  <si>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</si>
  <si>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</si>
  <si>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</si>
  <si>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</si>
  <si>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</si>
  <si>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</si>
  <si>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</si>
  <si>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</si>
  <si>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</si>
  <si>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</si>
  <si>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</si>
  <si>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</si>
  <si>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</si>
  <si>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</si>
  <si>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</si>
  <si>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</si>
  <si>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</si>
  <si>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</si>
  <si>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</si>
  <si>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</si>
  <si>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</si>
  <si>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</si>
  <si>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</si>
  <si>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</si>
  <si>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</si>
  <si>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</si>
  <si>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</si>
  <si>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</si>
  <si>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</si>
  <si>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</si>
  <si>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</si>
  <si>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</si>
  <si>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</si>
  <si>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</si>
  <si>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</si>
  <si>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</si>
  <si>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</si>
  <si>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</si>
  <si>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</si>
  <si>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</si>
  <si>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</si>
  <si>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</si>
  <si>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</si>
  <si>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</si>
  <si>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</si>
  <si>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</si>
  <si>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</si>
  <si>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</si>
  <si>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</si>
  <si>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</si>
  <si>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</si>
  <si>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</si>
  <si>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</si>
  <si>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</si>
  <si>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</si>
  <si>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</si>
  <si>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</si>
  <si>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</si>
  <si>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</si>
  <si>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</si>
  <si>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</si>
  <si>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</si>
  <si>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</si>
  <si>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</si>
  <si>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</si>
  <si>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</si>
  <si>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</si>
  <si>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</si>
  <si>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</si>
  <si>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</si>
  <si>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</si>
  <si>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</si>
  <si>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</si>
  <si>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</si>
  <si>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</si>
  <si>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</si>
  <si>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</si>
  <si>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</si>
  <si>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</si>
  <si>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</si>
  <si>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</si>
  <si>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</si>
  <si>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</si>
  <si>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</si>
  <si>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</si>
  <si>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</si>
  <si>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</si>
  <si>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</si>
  <si>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</si>
  <si>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</si>
  <si>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</si>
  <si>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</si>
  <si>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</si>
  <si>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</si>
  <si>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</si>
  <si>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</si>
  <si>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</si>
  <si>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</si>
  <si>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</si>
  <si>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</si>
  <si>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</si>
  <si>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</si>
  <si>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</si>
  <si>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</si>
  <si>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</si>
  <si>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</si>
  <si>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</si>
  <si>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</si>
  <si>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</si>
  <si>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</si>
  <si>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</si>
  <si>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</si>
  <si>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</si>
  <si>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</si>
  <si>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</si>
  <si>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</si>
  <si>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</si>
  <si>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</si>
  <si>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</si>
  <si>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</si>
  <si>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</si>
  <si>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</si>
  <si>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</si>
  <si>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</si>
  <si>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</si>
  <si>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</si>
  <si>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</si>
  <si>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</si>
  <si>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</si>
  <si>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</si>
  <si>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</si>
  <si>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</si>
  <si>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</si>
  <si>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</si>
  <si>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</si>
  <si>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</si>
  <si>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</si>
  <si>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</si>
  <si>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</si>
  <si>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</si>
  <si>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</si>
  <si>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</si>
  <si>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</si>
  <si>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</si>
  <si>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</si>
  <si>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</si>
  <si>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</si>
  <si>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</si>
  <si>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</si>
  <si>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</si>
  <si>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</si>
  <si>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</si>
  <si>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</si>
  <si>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</si>
  <si>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</si>
  <si>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</si>
  <si>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</si>
  <si>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</si>
  <si>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</si>
  <si>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</si>
  <si>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</si>
  <si>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</si>
  <si>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</si>
  <si>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</si>
  <si>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</si>
  <si>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</si>
  <si>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</si>
  <si>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</si>
  <si>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</si>
  <si>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</si>
  <si>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</si>
  <si>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</si>
  <si>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</si>
  <si>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</si>
  <si>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</si>
  <si>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</si>
  <si>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</si>
  <si>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</si>
  <si>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</si>
  <si>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</si>
  <si>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</si>
  <si>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</si>
  <si>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</si>
  <si>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</si>
  <si>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</si>
  <si>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</si>
  <si>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</si>
  <si>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</si>
  <si>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</si>
  <si>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</si>
  <si>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</si>
  <si>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</si>
  <si>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</si>
  <si>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</si>
  <si>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</si>
  <si>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</si>
  <si>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</si>
  <si>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</si>
  <si>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</si>
  <si>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</si>
  <si>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</si>
  <si>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</si>
  <si>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</si>
  <si>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</si>
  <si>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</si>
  <si>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</si>
  <si>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</si>
  <si>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</si>
  <si>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</si>
  <si>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</si>
  <si>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</si>
  <si>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</si>
  <si>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SPVNI 2 Next 2021 LP</t>
  </si>
  <si>
    <t>Sunbit</t>
  </si>
  <si>
    <t>חברת Earnix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</si>
  <si>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</si>
  <si>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</si>
  <si>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</si>
  <si>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</si>
  <si>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</si>
  <si>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</si>
  <si>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</si>
  <si>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Cobra Investments L.P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</si>
  <si>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</si>
  <si>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</si>
  <si>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</si>
  <si>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</si>
  <si>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</si>
  <si>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Diagnostic Robotics Ltd</t>
  </si>
  <si>
    <t>FIMI ISRAEL OPPORTUNITY 6</t>
  </si>
  <si>
    <t>Fortissimo Capital Fund V L.P.</t>
  </si>
  <si>
    <t>Fortissimo Partners VI</t>
  </si>
  <si>
    <t>Greenfield Partners Panorays LP</t>
  </si>
  <si>
    <t>Kedma Capital III</t>
  </si>
  <si>
    <t>Noy 4 Infrastructure and energy</t>
  </si>
  <si>
    <t>Panorays. Ltd (ISR)</t>
  </si>
  <si>
    <t>S.H. SKY 3 L.P</t>
  </si>
  <si>
    <t>S.H. SKY 4 L.P</t>
  </si>
  <si>
    <t>S.H. SKY II L.P.s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</si>
  <si>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</si>
  <si>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</si>
  <si>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</si>
  <si>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</si>
  <si>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</si>
  <si>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</si>
  <si>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</si>
  <si>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</si>
  <si>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</si>
  <si>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XII LP</t>
  </si>
  <si>
    <t>Israel Secondary fund III L.P</t>
  </si>
  <si>
    <t>JoyTunes Ltd.</t>
  </si>
  <si>
    <t>Lightricks Ltd.</t>
  </si>
  <si>
    <t>Minute Media Inc.</t>
  </si>
  <si>
    <t>QUMRA OPPORTUNITY FUND I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</si>
  <si>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</si>
  <si>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</si>
  <si>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</si>
  <si>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</si>
  <si>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</si>
  <si>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</si>
  <si>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</si>
  <si>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ELECTRA AMERICA PRINCIPAL HOSPITALITY</t>
  </si>
  <si>
    <t>EQT Exeter Main Fund</t>
  </si>
  <si>
    <t>Faropoint III FEEDER 6</t>
  </si>
  <si>
    <t>LCN European Fund IV SLP</t>
  </si>
  <si>
    <t>Accelmed Partners II</t>
  </si>
  <si>
    <t>Accelmed Partners LP</t>
  </si>
  <si>
    <t>ACE IV*</t>
  </si>
  <si>
    <t>ACE V*</t>
  </si>
  <si>
    <t>ADLS</t>
  </si>
  <si>
    <t>Advent International GPE X B L.P</t>
  </si>
  <si>
    <t>AE Industrial Partners Fund II, LP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</si>
  <si>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</si>
  <si>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</si>
  <si>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</si>
  <si>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</si>
  <si>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</si>
  <si>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APCS LP*</t>
  </si>
  <si>
    <t>Arcmont SLF II</t>
  </si>
  <si>
    <t>Ardonagh*</t>
  </si>
  <si>
    <t>Ares Capital Europe VI</t>
  </si>
  <si>
    <t>Ares Private Capital Solutions II*</t>
  </si>
  <si>
    <t>Artemis*</t>
  </si>
  <si>
    <t>Astorg MidCap</t>
  </si>
  <si>
    <t>Astorg VIII</t>
  </si>
  <si>
    <t>Audax Direct Lending Solutions Fund II</t>
  </si>
  <si>
    <t>BCP V DEXKO CO INVEST LP</t>
  </si>
  <si>
    <t>Brookfield Capital Partners Fund VI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</si>
  <si>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</si>
  <si>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</si>
  <si>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</si>
  <si>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</si>
  <si>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</si>
  <si>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</si>
  <si>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</si>
  <si>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</si>
  <si>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</si>
  <si>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CMPVIIC</t>
  </si>
  <si>
    <t>Copenhagen Energy Transition</t>
  </si>
  <si>
    <t>Creandum VI Select</t>
  </si>
  <si>
    <t>Crescent Direct Lending III</t>
  </si>
  <si>
    <t>CRUISE.CO</t>
  </si>
  <si>
    <t>CSC TS HOLDINGS L.P</t>
  </si>
  <si>
    <t>DB Sunshine Holdings</t>
  </si>
  <si>
    <t>DIF VII</t>
  </si>
  <si>
    <t>DIF VII CO INVEST PROJECT 1 C.V</t>
  </si>
  <si>
    <t>DIRECT LENDING FUND IV (EUR) SLP</t>
  </si>
  <si>
    <t>Dover Street IX L.P.</t>
  </si>
  <si>
    <t>Elatec GmbH</t>
  </si>
  <si>
    <t>Euromoney*</t>
  </si>
  <si>
    <t>European Camping Group ECG*</t>
  </si>
  <si>
    <t>Fastmarkets*</t>
  </si>
  <si>
    <t>Fitzgerald Fund US LP</t>
  </si>
  <si>
    <t>General Catalyst Group XI - Creation</t>
  </si>
  <si>
    <t>General Catalyst Group XI - Ignition</t>
  </si>
  <si>
    <t>General Catalyst Group XI -Endurance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</si>
  <si>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</si>
  <si>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</si>
  <si>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</si>
  <si>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</si>
  <si>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</si>
  <si>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</si>
  <si>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</si>
  <si>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</si>
  <si>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</si>
  <si>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</si>
  <si>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 Senior Debt Partners Fund 5 A SCSp</t>
  </si>
  <si>
    <t>IK Small Cap Fund II No.1 SCSp</t>
  </si>
  <si>
    <t>Incline Equity Partners IV, L.P.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</si>
  <si>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</si>
  <si>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</si>
  <si>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</si>
  <si>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</si>
  <si>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</si>
  <si>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</si>
  <si>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</si>
  <si>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</si>
  <si>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</si>
  <si>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</si>
  <si>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</si>
  <si>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</si>
  <si>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</si>
  <si>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</si>
  <si>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</si>
  <si>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</si>
  <si>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</si>
  <si>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</si>
  <si>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</si>
  <si>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</si>
  <si>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</si>
  <si>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</si>
  <si>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Lytx, Inc.</t>
  </si>
  <si>
    <t>Magna Legal Services</t>
  </si>
  <si>
    <t>MCP V</t>
  </si>
  <si>
    <t>MIE III Co Investment Fund II S.L.P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</si>
  <si>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</si>
  <si>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</si>
  <si>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</si>
  <si>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</si>
  <si>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</si>
  <si>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</si>
  <si>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</si>
  <si>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</si>
  <si>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</si>
  <si>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</si>
  <si>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</si>
  <si>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VII</t>
  </si>
  <si>
    <t>Paragon Fund III Feeder Limited</t>
  </si>
  <si>
    <t>PCSIII LP</t>
  </si>
  <si>
    <t>Permira VIII   2 SCSp</t>
  </si>
  <si>
    <t>Point Nine Annex II GmbH &amp; Co. KG</t>
  </si>
  <si>
    <t>Point Nine VI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</si>
  <si>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</si>
  <si>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</si>
  <si>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</si>
  <si>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</si>
  <si>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</si>
  <si>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</si>
  <si>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</si>
  <si>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Proxima Co Invest L.P</t>
  </si>
  <si>
    <t>Qumra MS LP Minute Media</t>
  </si>
  <si>
    <t>SDP IV</t>
  </si>
  <si>
    <t>SDPIII</t>
  </si>
  <si>
    <t>SLF1</t>
  </si>
  <si>
    <t>SONNEDIX</t>
  </si>
  <si>
    <t>Spark Capital Growth Fund IV</t>
  </si>
  <si>
    <t>Spark Capital VII</t>
  </si>
  <si>
    <t>Spectrum</t>
  </si>
  <si>
    <t>Sun Capital Partners VII, L.P.</t>
  </si>
  <si>
    <t>TDLIV</t>
  </si>
  <si>
    <t>Thoma Bravo Discover Fund II, L.P.</t>
  </si>
  <si>
    <t>Thor Investment Trust 1</t>
  </si>
  <si>
    <t>Tikehau Direct Lending V</t>
  </si>
  <si>
    <t>U.S. Anesthesia Partners Holdings, Inc.</t>
  </si>
  <si>
    <t>Vintage Fund of Funds VI Access</t>
  </si>
  <si>
    <t>Vintage Fund of Funds VII (Access)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</si>
  <si>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</si>
  <si>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</si>
  <si>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</si>
  <si>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</si>
  <si>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</si>
  <si>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</si>
  <si>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</si>
  <si>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</si>
  <si>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</si>
  <si>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</si>
  <si>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</si>
  <si>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</si>
  <si>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</si>
  <si>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</si>
  <si>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</si>
  <si>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</si>
  <si>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</si>
  <si>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</si>
  <si>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</si>
  <si>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</si>
  <si>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</si>
  <si>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</si>
  <si>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</si>
  <si>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</si>
  <si>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</si>
  <si>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</si>
  <si>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</si>
  <si>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</si>
  <si>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</si>
  <si>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</si>
  <si>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</si>
  <si>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</si>
  <si>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</si>
  <si>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</si>
  <si>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 28-05-24 (12) -365</t>
  </si>
  <si>
    <t>10000606</t>
  </si>
  <si>
    <t>+ILS/-USD 3.6527 25-01-24 (12) -333</t>
  </si>
  <si>
    <t>10003972</t>
  </si>
  <si>
    <t>+ILS/-USD 3.6536 28-05-24 (10) -344</t>
  </si>
  <si>
    <t>10000608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</si>
  <si>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</si>
  <si>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</si>
  <si>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</si>
  <si>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</si>
  <si>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</si>
  <si>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</si>
  <si>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</si>
  <si>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</si>
  <si>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</si>
  <si>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</si>
  <si>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</si>
  <si>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</si>
  <si>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</si>
  <si>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</si>
  <si>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</si>
  <si>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</si>
  <si>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</si>
  <si>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</si>
  <si>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</si>
  <si>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</si>
  <si>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</si>
  <si>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</si>
  <si>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</si>
  <si>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</si>
  <si>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</si>
  <si>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</si>
  <si>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</si>
  <si>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</si>
  <si>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</si>
  <si>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</si>
  <si>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</si>
  <si>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</si>
  <si>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</si>
  <si>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</si>
  <si>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</si>
  <si>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</si>
  <si>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</si>
  <si>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</si>
  <si>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</si>
  <si>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</si>
  <si>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</si>
  <si>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</si>
  <si>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</si>
  <si>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</si>
  <si>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</si>
  <si>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</si>
  <si>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</si>
  <si>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</si>
  <si>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</si>
  <si>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</si>
  <si>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</si>
  <si>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</si>
  <si>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</si>
  <si>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</si>
  <si>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</si>
  <si>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</si>
  <si>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</si>
  <si>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</si>
  <si>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</si>
  <si>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</si>
  <si>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</si>
  <si>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</si>
  <si>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</si>
  <si>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</si>
  <si>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</si>
  <si>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</si>
  <si>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</si>
  <si>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</si>
  <si>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</si>
  <si>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</si>
  <si>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</si>
  <si>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</si>
  <si>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</si>
  <si>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</si>
  <si>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</si>
  <si>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</si>
  <si>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</si>
  <si>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</si>
  <si>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</si>
  <si>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</si>
  <si>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</si>
  <si>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</si>
  <si>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</si>
  <si>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</si>
  <si>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</si>
  <si>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</si>
  <si>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</si>
  <si>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</si>
  <si>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</si>
  <si>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</si>
  <si>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</si>
  <si>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</si>
  <si>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</si>
  <si>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</si>
  <si>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</si>
  <si>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</si>
  <si>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</si>
  <si>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</si>
  <si>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</si>
  <si>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</si>
  <si>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</si>
  <si>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</si>
  <si>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</si>
  <si>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</si>
  <si>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</si>
  <si>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</si>
  <si>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</si>
  <si>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</si>
  <si>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</si>
  <si>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</si>
  <si>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</si>
  <si>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</si>
  <si>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</si>
  <si>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</si>
  <si>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</si>
  <si>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</si>
  <si>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</si>
  <si>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</si>
  <si>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</si>
  <si>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</si>
  <si>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</si>
  <si>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</si>
  <si>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</si>
  <si>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</si>
  <si>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</si>
  <si>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</si>
  <si>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</si>
  <si>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</si>
  <si>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</si>
  <si>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</si>
  <si>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</si>
  <si>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</si>
  <si>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</si>
  <si>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</si>
  <si>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</si>
  <si>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</si>
  <si>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</si>
  <si>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</si>
  <si>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</si>
  <si>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</si>
  <si>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</si>
  <si>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</si>
  <si>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</si>
  <si>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</si>
  <si>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</si>
  <si>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</si>
  <si>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</si>
  <si>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</si>
  <si>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</si>
  <si>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</si>
  <si>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</si>
  <si>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</si>
  <si>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</si>
  <si>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</si>
  <si>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</si>
  <si>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</si>
  <si>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</si>
  <si>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</si>
  <si>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</si>
  <si>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</si>
  <si>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</si>
  <si>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</si>
  <si>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</si>
  <si>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</si>
  <si>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</si>
  <si>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</si>
  <si>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</si>
  <si>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</si>
  <si>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</si>
  <si>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</si>
  <si>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</si>
  <si>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</si>
  <si>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</si>
  <si>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</si>
  <si>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</si>
  <si>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</si>
  <si>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</si>
  <si>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</si>
  <si>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</si>
  <si>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</si>
  <si>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</si>
  <si>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</si>
  <si>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</si>
  <si>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</si>
  <si>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</si>
  <si>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</si>
  <si>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</si>
  <si>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</si>
  <si>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</si>
  <si>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</si>
  <si>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</si>
  <si>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</si>
  <si>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</si>
  <si>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</si>
  <si>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</si>
  <si>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</si>
  <si>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</si>
  <si>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</si>
  <si>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</si>
  <si>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</si>
  <si>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</si>
  <si>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</si>
  <si>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</si>
  <si>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</si>
  <si>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</si>
  <si>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</si>
  <si>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</si>
  <si>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</si>
  <si>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</si>
  <si>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</si>
  <si>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</si>
  <si>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</si>
  <si>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</si>
  <si>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</si>
  <si>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</si>
  <si>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</si>
  <si>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</si>
  <si>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</si>
  <si>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</si>
  <si>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</si>
  <si>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</si>
  <si>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</si>
  <si>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</si>
  <si>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</si>
  <si>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</si>
  <si>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</si>
  <si>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</si>
  <si>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</si>
  <si>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</si>
  <si>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</si>
  <si>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</si>
  <si>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</si>
  <si>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</si>
  <si>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</si>
  <si>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</si>
  <si>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</si>
  <si>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</si>
  <si>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</si>
  <si>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</si>
  <si>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</si>
  <si>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</si>
  <si>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</si>
  <si>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</si>
  <si>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</si>
  <si>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</si>
  <si>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</si>
  <si>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</si>
  <si>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</si>
  <si>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</si>
  <si>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</si>
  <si>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</si>
  <si>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</si>
  <si>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</si>
  <si>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</si>
  <si>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</si>
  <si>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</si>
  <si>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</si>
  <si>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</si>
  <si>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</si>
  <si>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</si>
  <si>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</si>
  <si>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</si>
  <si>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</si>
  <si>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</si>
  <si>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</si>
  <si>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</si>
  <si>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</si>
  <si>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</si>
  <si>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</si>
  <si>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</si>
  <si>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</si>
  <si>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</si>
  <si>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</si>
  <si>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</si>
  <si>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</si>
  <si>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</si>
  <si>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</si>
  <si>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</si>
  <si>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</si>
  <si>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</si>
  <si>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</si>
  <si>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</si>
  <si>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</si>
  <si>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</si>
  <si>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</si>
  <si>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</si>
  <si>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</si>
  <si>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</si>
  <si>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</si>
  <si>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</si>
  <si>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</si>
  <si>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</si>
  <si>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</si>
  <si>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</si>
  <si>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</si>
  <si>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</si>
  <si>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</si>
  <si>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</si>
  <si>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</si>
  <si>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</si>
  <si>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</si>
  <si>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</si>
  <si>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</si>
  <si>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</si>
  <si>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</si>
  <si>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</si>
  <si>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</si>
  <si>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</si>
  <si>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</si>
  <si>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</si>
  <si>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</si>
  <si>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</si>
  <si>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</si>
  <si>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</si>
  <si>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</si>
  <si>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</si>
  <si>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</si>
  <si>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</si>
  <si>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</si>
  <si>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</si>
  <si>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</si>
  <si>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</si>
  <si>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</si>
  <si>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</si>
  <si>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</si>
  <si>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</si>
  <si>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</si>
  <si>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</si>
  <si>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</si>
  <si>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</si>
  <si>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</si>
  <si>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</si>
  <si>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</si>
  <si>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</si>
  <si>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</si>
  <si>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</si>
  <si>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</si>
  <si>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</si>
  <si>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</si>
  <si>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</si>
  <si>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</si>
  <si>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</si>
  <si>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</si>
  <si>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</si>
  <si>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</si>
  <si>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</si>
  <si>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</si>
  <si>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</si>
  <si>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</si>
  <si>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 28-05-24 (10) -320</t>
  </si>
  <si>
    <t>10000609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</si>
  <si>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</si>
  <si>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</si>
  <si>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</si>
  <si>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</si>
  <si>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</si>
  <si>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</si>
  <si>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</si>
  <si>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</si>
  <si>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</si>
  <si>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</si>
  <si>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</si>
  <si>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</si>
  <si>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</si>
  <si>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</si>
  <si>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</si>
  <si>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</si>
  <si>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</si>
  <si>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</si>
  <si>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</si>
  <si>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</si>
  <si>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</si>
  <si>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</si>
  <si>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</si>
  <si>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</si>
  <si>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</si>
  <si>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</si>
  <si>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</si>
  <si>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</si>
  <si>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</si>
  <si>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</si>
  <si>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</si>
  <si>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</si>
  <si>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</si>
  <si>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</si>
  <si>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</si>
  <si>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</si>
  <si>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</si>
  <si>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</si>
  <si>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</si>
  <si>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</si>
  <si>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</si>
  <si>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</si>
  <si>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</si>
  <si>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</si>
  <si>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</si>
  <si>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</si>
  <si>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</si>
  <si>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</si>
  <si>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</si>
  <si>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</si>
  <si>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</si>
  <si>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</si>
  <si>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</si>
  <si>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</si>
  <si>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</si>
  <si>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</si>
  <si>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</si>
  <si>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</si>
  <si>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</si>
  <si>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</si>
  <si>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</si>
  <si>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</si>
  <si>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</si>
  <si>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</si>
  <si>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</si>
  <si>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</si>
  <si>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</si>
  <si>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</si>
  <si>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</si>
  <si>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</si>
  <si>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</si>
  <si>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</si>
  <si>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</si>
  <si>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</si>
  <si>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</si>
  <si>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</si>
  <si>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</si>
  <si>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</si>
  <si>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</si>
  <si>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</si>
  <si>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</si>
  <si>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</si>
  <si>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</si>
  <si>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</si>
  <si>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0.68645 16-01-24 (12) +34.5</t>
  </si>
  <si>
    <t>10000576</t>
  </si>
  <si>
    <t>+USD/-AUD 0.68695 16-01-24 (10) +34.5</t>
  </si>
  <si>
    <t>10000574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</si>
  <si>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</si>
  <si>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</si>
  <si>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</si>
  <si>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</si>
  <si>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</si>
  <si>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</si>
  <si>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</si>
  <si>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</si>
  <si>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</si>
  <si>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1.05772 13-02-24 (10) +68.2</t>
  </si>
  <si>
    <t>10000592</t>
  </si>
  <si>
    <t>+USD/-EUR 1.0625 13-02-24 (12) +70</t>
  </si>
  <si>
    <t>10000591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</si>
  <si>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</si>
  <si>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</si>
  <si>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</si>
  <si>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</si>
  <si>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</si>
  <si>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</si>
  <si>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</si>
  <si>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</si>
  <si>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</si>
  <si>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</si>
  <si>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</si>
  <si>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</si>
  <si>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</si>
  <si>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</si>
  <si>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</si>
  <si>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</si>
  <si>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</si>
  <si>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</si>
  <si>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</si>
  <si>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</si>
  <si>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</si>
  <si>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</si>
  <si>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</si>
  <si>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</si>
  <si>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</si>
  <si>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</si>
  <si>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</si>
  <si>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</si>
  <si>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</si>
  <si>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</si>
  <si>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</si>
  <si>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</si>
  <si>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</si>
  <si>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</si>
  <si>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</si>
  <si>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</si>
  <si>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</si>
  <si>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</si>
  <si>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</si>
  <si>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</si>
  <si>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</si>
  <si>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</si>
  <si>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</si>
  <si>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1.1099 13-02-24 (10) +109</t>
  </si>
  <si>
    <t>10000581</t>
  </si>
  <si>
    <t>+USD/-EUR 1.1099 13-02-24 (12) +109</t>
  </si>
  <si>
    <t>10000579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</si>
  <si>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</si>
  <si>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</si>
  <si>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</si>
  <si>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</si>
  <si>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</si>
  <si>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</si>
  <si>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</si>
  <si>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</si>
  <si>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</si>
  <si>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</si>
  <si>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</si>
  <si>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</si>
  <si>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</si>
  <si>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</si>
  <si>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</si>
  <si>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</si>
  <si>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</si>
  <si>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</si>
  <si>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</si>
  <si>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</si>
  <si>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</si>
  <si>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</si>
  <si>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</si>
  <si>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</si>
  <si>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</si>
  <si>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</si>
  <si>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</si>
  <si>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</si>
  <si>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1.21621 11-01-24 (10) +9.1</t>
  </si>
  <si>
    <t>10000593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</si>
  <si>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</si>
  <si>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</si>
  <si>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</si>
  <si>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</si>
  <si>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</si>
  <si>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</si>
  <si>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</si>
  <si>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</si>
  <si>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</si>
  <si>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</si>
  <si>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</si>
  <si>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</si>
  <si>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</si>
  <si>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</si>
  <si>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</si>
  <si>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</si>
  <si>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</si>
  <si>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10000572</t>
  </si>
  <si>
    <t>+USD/-GBP 1.27077 11-01-24 (12) -13.3</t>
  </si>
  <si>
    <t>10003886</t>
  </si>
  <si>
    <t>10000570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</si>
  <si>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</si>
  <si>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</si>
  <si>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</si>
  <si>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</si>
  <si>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</si>
  <si>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</si>
  <si>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</si>
  <si>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</si>
  <si>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</si>
  <si>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</si>
  <si>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</si>
  <si>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</si>
  <si>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</si>
  <si>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</si>
  <si>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</si>
  <si>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</si>
  <si>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</si>
  <si>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</si>
  <si>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</si>
  <si>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</si>
  <si>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</si>
  <si>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</si>
  <si>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</si>
  <si>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</si>
  <si>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</si>
  <si>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</si>
  <si>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</si>
  <si>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</si>
  <si>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</si>
  <si>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</si>
  <si>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</si>
  <si>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</si>
  <si>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</si>
  <si>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</si>
  <si>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</si>
  <si>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</si>
  <si>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</si>
  <si>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</si>
  <si>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</si>
  <si>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</si>
  <si>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</si>
  <si>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</si>
  <si>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</si>
  <si>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</si>
  <si>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</si>
  <si>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</si>
  <si>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</si>
  <si>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</si>
  <si>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</si>
  <si>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</si>
  <si>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</si>
  <si>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</si>
  <si>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</si>
  <si>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</si>
  <si>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</si>
  <si>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</si>
  <si>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</si>
  <si>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</si>
  <si>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</si>
  <si>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</si>
  <si>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</si>
  <si>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</si>
  <si>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</si>
  <si>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32610000</t>
  </si>
  <si>
    <t>34510000</t>
  </si>
  <si>
    <t>33810000</t>
  </si>
  <si>
    <t>31110000</t>
  </si>
  <si>
    <t>31210000</t>
  </si>
  <si>
    <t>34610000</t>
  </si>
  <si>
    <t>31710000</t>
  </si>
  <si>
    <t>30710000</t>
  </si>
  <si>
    <t>34710000</t>
  </si>
  <si>
    <t>31410000</t>
  </si>
  <si>
    <t>30910000</t>
  </si>
  <si>
    <t>34010000</t>
  </si>
  <si>
    <t>30810000</t>
  </si>
  <si>
    <t>33820000</t>
  </si>
  <si>
    <t>31720000</t>
  </si>
  <si>
    <t>32020000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</si>
  <si>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</si>
  <si>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</si>
  <si>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</si>
  <si>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</si>
  <si>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</si>
  <si>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</si>
  <si>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</si>
  <si>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</si>
  <si>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</si>
  <si>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</si>
  <si>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</si>
  <si>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</si>
  <si>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</si>
  <si>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</si>
  <si>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</si>
  <si>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</si>
  <si>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</si>
  <si>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</si>
  <si>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</si>
  <si>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</si>
  <si>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</si>
  <si>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501400014</t>
  </si>
  <si>
    <t>90148621</t>
  </si>
  <si>
    <t>90148622</t>
  </si>
  <si>
    <t>90148623</t>
  </si>
  <si>
    <t>90148624</t>
  </si>
  <si>
    <t>90148625</t>
  </si>
  <si>
    <t>90148626</t>
  </si>
  <si>
    <t>90148627</t>
  </si>
  <si>
    <t>550236236</t>
  </si>
  <si>
    <t>90145563</t>
  </si>
  <si>
    <t>513708818</t>
  </si>
  <si>
    <t>550236079</t>
  </si>
  <si>
    <t>40999</t>
  </si>
  <si>
    <t>14760843</t>
  </si>
  <si>
    <t>512686114</t>
  </si>
  <si>
    <t>66240</t>
  </si>
  <si>
    <t>513795088</t>
  </si>
  <si>
    <t>11898602</t>
  </si>
  <si>
    <t>513642553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</si>
  <si>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</si>
  <si>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</si>
  <si>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</si>
  <si>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</si>
  <si>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</si>
  <si>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</si>
  <si>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</si>
  <si>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</si>
  <si>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</si>
  <si>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</si>
  <si>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</si>
  <si>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</si>
  <si>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</si>
  <si>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</si>
  <si>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</si>
  <si>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513182345</t>
  </si>
  <si>
    <t>AA-</t>
  </si>
  <si>
    <t>472710</t>
  </si>
  <si>
    <t>520021171</t>
  </si>
  <si>
    <t>11898420</t>
  </si>
  <si>
    <t>513326439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</si>
  <si>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</si>
  <si>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</si>
  <si>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</si>
  <si>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</si>
  <si>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</si>
  <si>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</si>
  <si>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</si>
  <si>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</si>
  <si>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</si>
  <si>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</si>
  <si>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</si>
  <si>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</si>
  <si>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</si>
  <si>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</si>
  <si>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</si>
  <si>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</si>
  <si>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</si>
  <si>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</si>
  <si>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</si>
  <si>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</si>
  <si>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</si>
  <si>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</si>
  <si>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</si>
  <si>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</si>
  <si>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</si>
  <si>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</si>
  <si>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</si>
  <si>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</si>
  <si>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</si>
  <si>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</si>
  <si>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</si>
  <si>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</si>
  <si>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515492866</t>
  </si>
  <si>
    <t>550236087</t>
  </si>
  <si>
    <t>95350502</t>
  </si>
  <si>
    <t>550236269</t>
  </si>
  <si>
    <t>95350101</t>
  </si>
  <si>
    <t>550236244</t>
  </si>
  <si>
    <t>95350102</t>
  </si>
  <si>
    <t>95350202</t>
  </si>
  <si>
    <t>550236228</t>
  </si>
  <si>
    <t>95350201</t>
  </si>
  <si>
    <t>95350301</t>
  </si>
  <si>
    <t>550236210</t>
  </si>
  <si>
    <t>95350302</t>
  </si>
  <si>
    <t>95350401</t>
  </si>
  <si>
    <t>550236251</t>
  </si>
  <si>
    <t>95350402</t>
  </si>
  <si>
    <t>95350501</t>
  </si>
  <si>
    <t>94100001</t>
  </si>
  <si>
    <t>516561081</t>
  </si>
  <si>
    <t>514153105</t>
  </si>
  <si>
    <t>90000180</t>
  </si>
  <si>
    <t>516224060</t>
  </si>
  <si>
    <t>90000150</t>
  </si>
  <si>
    <t>9912270</t>
  </si>
  <si>
    <t>516020633</t>
  </si>
  <si>
    <t>540311164</t>
  </si>
  <si>
    <t>84666734</t>
  </si>
  <si>
    <t>513846667</t>
  </si>
  <si>
    <t>74006127</t>
  </si>
  <si>
    <t>550250807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</si>
  <si>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</si>
  <si>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</si>
  <si>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</si>
  <si>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</si>
  <si>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</si>
  <si>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</si>
  <si>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</si>
  <si>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</si>
  <si>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510515752</t>
  </si>
  <si>
    <t>90840015</t>
  </si>
  <si>
    <t>513869347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</si>
  <si>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</si>
  <si>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</si>
  <si>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</si>
  <si>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</si>
  <si>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</si>
  <si>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</si>
  <si>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</si>
  <si>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</si>
  <si>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</si>
  <si>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</si>
  <si>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</si>
  <si>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</si>
  <si>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</si>
  <si>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</si>
  <si>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</si>
  <si>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</si>
  <si>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</si>
  <si>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</si>
  <si>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</si>
  <si>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</si>
  <si>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</si>
  <si>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</si>
  <si>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513000877</t>
  </si>
  <si>
    <t>8170011</t>
  </si>
  <si>
    <t>515119766</t>
  </si>
  <si>
    <t>8170012</t>
  </si>
  <si>
    <t>8170013</t>
  </si>
  <si>
    <t>8170014</t>
  </si>
  <si>
    <t>414968</t>
  </si>
  <si>
    <t>514507532</t>
  </si>
  <si>
    <t>90145980</t>
  </si>
  <si>
    <t>520025818</t>
  </si>
  <si>
    <t>514406776</t>
  </si>
  <si>
    <t>487742</t>
  </si>
  <si>
    <t>90241690</t>
  </si>
  <si>
    <t>514566009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</si>
  <si>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</si>
  <si>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</si>
  <si>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</si>
  <si>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</si>
  <si>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</si>
  <si>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</si>
  <si>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</si>
  <si>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</si>
  <si>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515249308</t>
  </si>
  <si>
    <t>90701002</t>
  </si>
  <si>
    <t>90701003</t>
  </si>
  <si>
    <t>90143221</t>
  </si>
  <si>
    <t>515170611</t>
  </si>
  <si>
    <t>482153</t>
  </si>
  <si>
    <t>510033822</t>
  </si>
  <si>
    <t>90145362</t>
  </si>
  <si>
    <t>514496660</t>
  </si>
  <si>
    <t>90312001</t>
  </si>
  <si>
    <t>550255400</t>
  </si>
  <si>
    <t>90312002</t>
  </si>
  <si>
    <t>90136001</t>
  </si>
  <si>
    <t>90136005</t>
  </si>
  <si>
    <t>90136035</t>
  </si>
  <si>
    <t>90136025</t>
  </si>
  <si>
    <t>90136002</t>
  </si>
  <si>
    <t>520039876</t>
  </si>
  <si>
    <t>84666735</t>
  </si>
  <si>
    <t>513926857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</si>
  <si>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</si>
  <si>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</si>
  <si>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</si>
  <si>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</si>
  <si>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</si>
  <si>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</si>
  <si>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</si>
  <si>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</si>
  <si>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</si>
  <si>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</si>
  <si>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</si>
  <si>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</si>
  <si>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512562422</t>
  </si>
  <si>
    <t>458870</t>
  </si>
  <si>
    <t>458869</t>
  </si>
  <si>
    <t>514946862</t>
  </si>
  <si>
    <t>515628642</t>
  </si>
  <si>
    <t>455954</t>
  </si>
  <si>
    <t>515267953</t>
  </si>
  <si>
    <t>90000104</t>
  </si>
  <si>
    <t>516015674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</si>
  <si>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</si>
  <si>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</si>
  <si>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</si>
  <si>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</si>
  <si>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</si>
  <si>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</si>
  <si>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</si>
  <si>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</si>
  <si>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</si>
  <si>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510395593</t>
  </si>
  <si>
    <t>512728932</t>
  </si>
  <si>
    <t>90141407</t>
  </si>
  <si>
    <t>514874155</t>
  </si>
  <si>
    <t>90000001</t>
  </si>
  <si>
    <t>515279016</t>
  </si>
  <si>
    <t>90000002</t>
  </si>
  <si>
    <t>90000003</t>
  </si>
  <si>
    <t>90000004</t>
  </si>
  <si>
    <t>90000005</t>
  </si>
  <si>
    <t>90839511</t>
  </si>
  <si>
    <t>513862649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</si>
  <si>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</si>
  <si>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</si>
  <si>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</si>
  <si>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</si>
  <si>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</si>
  <si>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</si>
  <si>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</si>
  <si>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</si>
  <si>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</si>
  <si>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</si>
  <si>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</si>
  <si>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</si>
  <si>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</si>
  <si>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</si>
  <si>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</si>
  <si>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</si>
  <si>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</si>
  <si>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</si>
  <si>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</si>
  <si>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</si>
  <si>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</si>
  <si>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</si>
  <si>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</si>
  <si>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</si>
  <si>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</si>
  <si>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</si>
  <si>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</si>
  <si>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</si>
  <si>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</si>
  <si>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</si>
  <si>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</si>
  <si>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</si>
  <si>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</si>
  <si>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</si>
  <si>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</si>
  <si>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</si>
  <si>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</si>
  <si>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</si>
  <si>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</si>
  <si>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</si>
  <si>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</si>
  <si>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</si>
  <si>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</si>
  <si>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</si>
  <si>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</si>
  <si>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</si>
  <si>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</si>
  <si>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</si>
  <si>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</si>
  <si>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 xml:space="preserve"> </t>
  </si>
  <si>
    <t>Transportation</t>
  </si>
  <si>
    <t>Accelmed Growth Partners</t>
  </si>
  <si>
    <t>Arkin Bio Ventures II</t>
  </si>
  <si>
    <t>Fimi Israel Opportunity 6</t>
  </si>
  <si>
    <t>Fortissimo Capital Fund V</t>
  </si>
  <si>
    <t>Greenfield Partners II, L.P</t>
  </si>
  <si>
    <t>JTLV III</t>
  </si>
  <si>
    <t>Kedma Capital Partners III</t>
  </si>
  <si>
    <t>Kedma Capital Partners IV LP</t>
  </si>
  <si>
    <t>Manor Evergreen Investments Fund L.P</t>
  </si>
  <si>
    <t>Noy 4 Infrastructure and energy investments l.p</t>
  </si>
  <si>
    <t>REALITY REAL ESTATE INVESTMENT FUND 5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</si>
  <si>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</si>
  <si>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</si>
  <si>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</si>
  <si>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</si>
  <si>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</si>
  <si>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U.M Accelmed Medical Partners L.P</t>
  </si>
  <si>
    <t>Accelmed Partners II, L.P</t>
  </si>
  <si>
    <t>Advent International GPE X-B L.P</t>
  </si>
  <si>
    <t>AIOF II Woolly Co-Invest Parallel Fund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</si>
  <si>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</si>
  <si>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</si>
  <si>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</si>
  <si>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</si>
  <si>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</si>
  <si>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</si>
  <si>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</si>
  <si>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</si>
  <si>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</si>
  <si>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</si>
  <si>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Blackstone Real Estate Partners Europe VII SCSp</t>
  </si>
  <si>
    <t>Bluebay Senior Loan Fund I</t>
  </si>
  <si>
    <t>CDR XII</t>
  </si>
  <si>
    <t>Copenhagen infrastructure Energy Transition Fund I</t>
  </si>
  <si>
    <t>Court Sqaure Capital Partners 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</si>
  <si>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</si>
  <si>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</si>
  <si>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</si>
  <si>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</si>
  <si>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</si>
  <si>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</si>
  <si>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</si>
  <si>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</si>
  <si>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</si>
  <si>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</si>
  <si>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</si>
  <si>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Spectrum Fund (Parallel), L.P</t>
  </si>
  <si>
    <t>Global Infrastrcture Partners V</t>
  </si>
  <si>
    <t>Global Infrastructure Partners Core C L.P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</si>
  <si>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</si>
  <si>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</si>
  <si>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</si>
  <si>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</si>
  <si>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</si>
  <si>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</si>
  <si>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</si>
  <si>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</si>
  <si>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</si>
  <si>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</si>
  <si>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</si>
  <si>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</si>
  <si>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</si>
  <si>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</si>
  <si>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</si>
  <si>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</si>
  <si>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</si>
  <si>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</si>
  <si>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</si>
  <si>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</si>
  <si>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</si>
  <si>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</si>
  <si>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</si>
  <si>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</si>
  <si>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</si>
  <si>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Secondary Fund VII</t>
  </si>
  <si>
    <t>Permira Credit Solutions III</t>
  </si>
  <si>
    <t>Permira Credit Solutions IV</t>
  </si>
  <si>
    <t>Permira VIII - 2 SCSp</t>
  </si>
  <si>
    <t>Proxima Co-Invest L.P</t>
  </si>
  <si>
    <t>Senior Loan Fund II (EUR) SLP</t>
  </si>
  <si>
    <t>Tikehau Direct Lending IV</t>
  </si>
  <si>
    <t>Vintage Co-Invest III</t>
  </si>
  <si>
    <t>Vintage Fund of Funds VI (Access, LP)</t>
  </si>
  <si>
    <t>Vintage Growth Fund IV L.P</t>
  </si>
  <si>
    <t>Walton Street Real Estate Debt Fund II</t>
  </si>
  <si>
    <t>Whitehorse Liquidity Partners IV</t>
  </si>
  <si>
    <t>Whitehorse Liquidity Partners VI</t>
  </si>
  <si>
    <t>Silverfort</t>
  </si>
  <si>
    <t xml:space="preserve">        8.39 </t>
  </si>
  <si>
    <t xml:space="preserve">        8.28 </t>
  </si>
  <si>
    <t xml:space="preserve">        7.92 </t>
  </si>
  <si>
    <t xml:space="preserve">        8.38 </t>
  </si>
  <si>
    <t xml:space="preserve">        8.88 </t>
  </si>
  <si>
    <t xml:space="preserve">        9.57 </t>
  </si>
  <si>
    <t xml:space="preserve">        9.99 </t>
  </si>
  <si>
    <t xml:space="preserve">        9.58 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</si>
  <si>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</si>
  <si>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</si>
  <si>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</si>
  <si>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</si>
  <si>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</si>
  <si>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</si>
  <si>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</si>
  <si>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</si>
  <si>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</si>
  <si>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</si>
  <si>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</si>
  <si>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</si>
  <si>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</si>
  <si>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זכאים הלוואות בארץ בגין עמלת up-front</t>
  </si>
  <si>
    <t>חייבים REWIRE 8839</t>
  </si>
  <si>
    <t>זכאים עסקת תענך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</si>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</sst>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Font="1" applyFill="1" applyBorder="1" applyAlignment="1">
      <alignment horizontal="right" vertical="center" wrapText="1" readingOrder="2"/>
    </xf>
    <xf numFmtId="0" fontId="15" fillId="2" borderId="5" xfId="7" applyFont="1" applyFill="1" applyBorder="1" applyAlignment="1">
      <alignment horizontal="right" vertical="center" wrapText="1" indent="1" readingOrder="2"/>
    </xf>
    <xf numFmtId="0" fontId="10" fillId="3" borderId="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3" xfId="13" applyFont="1" applyFill="1" applyBorder="1" applyAlignment="1">
      <alignment horizontal="right"/>
    </xf>
    <xf numFmtId="10" fontId="6" fillId="0" borderId="23" xfId="14" applyNumberFormat="1" applyFont="1" applyFill="1" applyBorder="1" applyAlignment="1">
      <alignment horizontal="center"/>
    </xf>
    <xf numFmtId="2" fontId="6" fillId="0" borderId="23" xfId="7" applyNumberFormat="1" applyFont="1" applyBorder="1" applyAlignment="1">
      <alignment horizontal="right"/>
    </xf>
    <xf numFmtId="167" fontId="6" fillId="0" borderId="23" xfId="7" applyNumberFormat="1" applyFont="1" applyBorder="1" applyAlignment="1">
      <alignment horizontal="center"/>
    </xf>
    <xf numFmtId="0" fontId="26" fillId="0" borderId="20" xfId="0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27" fillId="0" borderId="0" xfId="0" applyFont="1" applyAlignment="1">
      <alignment horizontal="right" indent="3"/>
    </xf>
    <xf numFmtId="49" fontId="27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2"/>
    </xf>
    <xf numFmtId="0" fontId="6" fillId="0" borderId="0" xfId="0" applyFont="1" applyAlignment="1">
      <alignment horizontal="right" readingOrder="2"/>
    </xf>
    <xf numFmtId="0" fontId="28" fillId="0" borderId="0" xfId="0" applyFont="1" applyAlignment="1">
      <alignment horizontal="right"/>
    </xf>
    <xf numFmtId="2" fontId="26" fillId="0" borderId="20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27" fillId="0" borderId="0" xfId="0" applyFont="1" applyAlignment="1">
      <alignment horizontal="right" indent="4"/>
    </xf>
    <xf numFmtId="0" fontId="27" fillId="0" borderId="0" xfId="0" applyFont="1" applyAlignment="1">
      <alignment horizontal="right" indent="1"/>
    </xf>
    <xf numFmtId="0" fontId="29" fillId="0" borderId="0" xfId="0" applyFont="1" applyAlignment="1">
      <alignment horizontal="right" readingOrder="2"/>
    </xf>
    <xf numFmtId="0" fontId="32" fillId="0" borderId="0" xfId="0" applyFont="1"/>
    <xf numFmtId="0" fontId="30" fillId="0" borderId="0" xfId="0" applyFont="1"/>
    <xf numFmtId="2" fontId="30" fillId="0" borderId="0" xfId="0" applyNumberFormat="1" applyFont="1"/>
    <xf numFmtId="10" fontId="30" fillId="0" borderId="0" xfId="14" applyNumberFormat="1" applyFont="1" applyFill="1"/>
    <xf numFmtId="0" fontId="27" fillId="0" borderId="0" xfId="0" applyFont="1" applyAlignment="1">
      <alignment horizontal="right" indent="5"/>
    </xf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 indent="1"/>
    </xf>
    <xf numFmtId="0" fontId="26" fillId="0" borderId="22" xfId="0" applyFont="1" applyBorder="1" applyAlignment="1">
      <alignment horizontal="right" indent="2"/>
    </xf>
    <xf numFmtId="0" fontId="27" fillId="0" borderId="22" xfId="0" applyFont="1" applyBorder="1" applyAlignment="1">
      <alignment horizontal="right" indent="3"/>
    </xf>
    <xf numFmtId="10" fontId="27" fillId="0" borderId="0" xfId="14" applyNumberFormat="1" applyFont="1" applyFill="1" applyAlignment="1">
      <alignment horizontal="right"/>
    </xf>
    <xf numFmtId="10" fontId="31" fillId="0" borderId="0" xfId="0" applyNumberFormat="1" applyFont="1" applyAlignment="1">
      <alignment horizontal="right" vertical="center" readingOrder="1"/>
    </xf>
    <xf numFmtId="10" fontId="26" fillId="0" borderId="0" xfId="14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3" fillId="0" borderId="0" xfId="16" applyFont="1" applyAlignment="1">
      <alignment horizontal="right" indent="1"/>
    </xf>
    <xf numFmtId="43" fontId="0" fillId="0" borderId="0" xfId="13" applyFont="1"/>
    <xf numFmtId="0" fontId="8" fillId="2" borderId="10" xfId="7" applyFont="1" applyFill="1" applyBorder="1" applyAlignment="1">
      <alignment horizontal="center" vertical="center" wrapText="1"/>
    </xf>
    <xf numFmtId="168" fontId="5" fillId="0" borderId="0" xfId="7" applyNumberFormat="1" applyFont="1" applyAlignment="1">
      <alignment horizontal="center"/>
    </xf>
    <xf numFmtId="168" fontId="8" fillId="2" borderId="11" xfId="7" applyNumberFormat="1" applyFont="1" applyFill="1" applyBorder="1" applyAlignment="1">
      <alignment horizontal="center" vertical="center" wrapText="1"/>
    </xf>
    <xf numFmtId="168" fontId="8" fillId="2" borderId="4" xfId="7" applyNumberFormat="1" applyFont="1" applyFill="1" applyBorder="1" applyAlignment="1">
      <alignment horizontal="center" vertical="center" wrapText="1"/>
    </xf>
    <xf numFmtId="168" fontId="7" fillId="0" borderId="0" xfId="7" applyNumberFormat="1" applyFont="1" applyAlignment="1">
      <alignment horizontal="center" vertical="center" wrapText="1"/>
    </xf>
    <xf numFmtId="168" fontId="15" fillId="2" borderId="1" xfId="7" applyNumberFormat="1" applyFont="1" applyFill="1" applyBorder="1" applyAlignment="1">
      <alignment horizontal="center" vertical="center" wrapText="1" readingOrder="2"/>
    </xf>
    <xf numFmtId="168" fontId="9" fillId="0" borderId="0" xfId="7" applyNumberFormat="1" applyFont="1" applyAlignment="1">
      <alignment horizontal="center" wrapText="1"/>
    </xf>
    <xf numFmtId="168" fontId="15" fillId="2" borderId="5" xfId="7" applyNumberFormat="1" applyFont="1" applyFill="1" applyBorder="1" applyAlignment="1">
      <alignment horizontal="center" vertical="center" wrapText="1" readingOrder="2"/>
    </xf>
    <xf numFmtId="168" fontId="3" fillId="0" borderId="0" xfId="11" applyNumberFormat="1" applyFill="1" applyBorder="1" applyAlignment="1" applyProtection="1">
      <alignment horizontal="center" readingOrder="2"/>
    </xf>
    <xf numFmtId="168" fontId="6" fillId="0" borderId="23" xfId="14" applyNumberFormat="1" applyFont="1" applyFill="1" applyBorder="1" applyAlignment="1">
      <alignment horizontal="center"/>
    </xf>
    <xf numFmtId="168" fontId="5" fillId="0" borderId="0" xfId="7" applyNumberFormat="1" applyFont="1" applyAlignment="1">
      <alignment horizontal="right"/>
    </xf>
    <xf numFmtId="168" fontId="16" fillId="0" borderId="0" xfId="7" applyNumberFormat="1" applyFont="1" applyAlignment="1">
      <alignment horizontal="justify" readingOrder="2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2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 indent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8" fontId="27" fillId="0" borderId="0" xfId="0" applyNumberFormat="1" applyFont="1" applyAlignment="1">
      <alignment horizontal="right" indent="3"/>
    </xf>
    <xf numFmtId="3" fontId="6" fillId="3" borderId="9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readingOrder="2"/>
    </xf>
    <xf numFmtId="49" fontId="15" fillId="2" borderId="24" xfId="7" applyNumberFormat="1" applyFont="1" applyFill="1" applyBorder="1" applyAlignment="1">
      <alignment horizontal="center" vertical="center" wrapText="1" readingOrder="2"/>
    </xf>
    <xf numFmtId="0" fontId="6" fillId="2" borderId="25" xfId="0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8" fontId="6" fillId="2" borderId="7" xfId="0" applyNumberFormat="1" applyFont="1" applyFill="1" applyBorder="1" applyAlignment="1">
      <alignment horizontal="center" wrapText="1"/>
    </xf>
    <xf numFmtId="168" fontId="27" fillId="0" borderId="0" xfId="0" applyNumberFormat="1" applyFont="1" applyAlignment="1">
      <alignment horizontal="right" indent="1"/>
    </xf>
    <xf numFmtId="49" fontId="6" fillId="2" borderId="9" xfId="0" applyNumberFormat="1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168" fontId="27" fillId="0" borderId="22" xfId="0" applyNumberFormat="1" applyFont="1" applyBorder="1" applyAlignment="1">
      <alignment horizontal="right" indent="2"/>
    </xf>
    <xf numFmtId="168" fontId="27" fillId="0" borderId="22" xfId="0" applyNumberFormat="1" applyFont="1" applyBorder="1" applyAlignment="1">
      <alignment horizontal="right" indent="3"/>
    </xf>
    <xf numFmtId="168" fontId="10" fillId="2" borderId="18" xfId="0" applyNumberFormat="1" applyFont="1" applyFill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168" fontId="27" fillId="0" borderId="0" xfId="14" applyNumberFormat="1" applyFon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1" fillId="2" borderId="15" xfId="0" applyFont="1" applyFill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readingOrder="2"/>
    </xf>
    <xf numFmtId="0" fontId="17" fillId="0" borderId="17" xfId="0" applyFont="1" applyBorder="1" applyAlignment="1">
      <alignment horizontal="center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21" fillId="2" borderId="17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8" fillId="2" borderId="26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8" fillId="2" borderId="28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Normal_גיליון2" xfId="16" xr:uid="{E567EE0D-3229-4E57-890B-BF1D4CB37A33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F9E0C1-2638-49A0-BA1E-699093268478}" name="RowTitleRegion1.b1.c4.1" displayName="RowTitleRegion1.b1.c4.1" ref="B1:C4" totalsRowShown="0" headerRowDxfId="641" dataDxfId="640" tableBorderDxfId="639" headerRowCellStyle="Normal_2007-16618" dataCellStyle="Normal_2007-16618">
  <autoFilter ref="B1:C4" xr:uid="{ADF9E0C1-2638-49A0-BA1E-699093268478}">
    <filterColumn colId="0" hiddenButton="1"/>
    <filterColumn colId="1" hiddenButton="1"/>
  </autoFilter>
  <tableColumns count="2">
    <tableColumn id="1" xr3:uid="{3AECF839-398A-4274-B9EA-2AE1A792E220}" name="תאריך הדיווח" dataDxfId="638" dataCellStyle="Normal_2007-16618"/>
    <tableColumn id="2" xr3:uid="{71CFB71E-0626-4EFA-92B1-6F9AB26062CB}" name="31/12/2023" dataDxfId="637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C34F47-5BED-4756-B45D-803F43917840}" name="TitleRegion1.a5.d63.2" displayName="TitleRegion1.a5.d63.2" ref="A5:D63" totalsRowShown="0">
  <autoFilter ref="A5:D63" xr:uid="{17C34F47-5BED-4756-B45D-803F43917840}">
    <filterColumn colId="0" hiddenButton="1"/>
    <filterColumn colId="1" hiddenButton="1"/>
    <filterColumn colId="2" hiddenButton="1"/>
    <filterColumn colId="3" hiddenButton="1"/>
  </autoFilter>
  <tableColumns count="4">
    <tableColumn id="1" xr3:uid="{D6A82897-D4C4-43BF-BE2E-F3DA3DA3F346}" name="ריק במקור" dataDxfId="636" dataCellStyle="Normal_2007-16618"/>
    <tableColumn id="2" xr3:uid="{D40B1DE7-E8C2-4AD4-8FAD-777E1565C39B}" name="סכום נכסי ההשקעה:" dataDxfId="635" dataCellStyle="Normal_2007-16618"/>
    <tableColumn id="3" xr3:uid="{EC97BF40-4CBC-4702-B49A-1191DB63C7F6}" name="ריק במקור2" dataDxfId="634" dataCellStyle="Normal_2007-16618"/>
    <tableColumn id="4" xr3:uid="{9440727C-4485-4637-992A-D7055475FAE4}" name="ריק במקור3" dataDxfId="633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2BE851-ADA7-4FA2-A437-1B40FD0B0EA8}" name="RowTitleRegion1.a1.b4.1" displayName="RowTitleRegion1.a1.b4.1" ref="A1:B4" totalsRowShown="0" headerRowDxfId="632" dataDxfId="631" tableBorderDxfId="630" headerRowCellStyle="Normal_2007-16618" dataCellStyle="Normal_2007-16618">
  <autoFilter ref="A1:B4" xr:uid="{A12BE851-ADA7-4FA2-A437-1B40FD0B0EA8}">
    <filterColumn colId="0" hiddenButton="1"/>
    <filterColumn colId="1" hiddenButton="1"/>
  </autoFilter>
  <tableColumns count="2">
    <tableColumn id="1" xr3:uid="{53486307-49CA-4C12-A5BD-F3E5727FA49A}" name="תאריך הדיווח" dataDxfId="629" dataCellStyle="Normal_2007-16618"/>
    <tableColumn id="2" xr3:uid="{B8C48FEE-6DC9-4C72-87A0-F1AA96EDEC3D}" name="31/12/2023" dataDxfId="628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3326BB-CFED-49D8-9809-3F55F9D5CBF0}" name="TitleRegion1.a5.k68.1" displayName="TitleRegion1.a5.k68.1" ref="A5:K68" totalsRowShown="0" headerRowDxfId="627" dataDxfId="625" headerRowBorderDxfId="626">
  <autoFilter ref="A5:K68" xr:uid="{213326BB-CFED-49D8-9809-3F55F9D5CB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027ADE3-C329-454D-8626-D4A894A61B89}" name="שם המנפיק/שם נייר ערך " dataDxfId="624"/>
    <tableColumn id="2" xr3:uid="{1C5FDE93-11DF-46B2-B8F1-03BAA2D51025}" name="מספר ני&quot;ע" dataDxfId="623"/>
    <tableColumn id="3" xr3:uid="{E647CABC-48DA-4A98-8D89-2A919C9CF756}" name="מספר מנפיק" dataDxfId="622"/>
    <tableColumn id="4" xr3:uid="{A92C5E93-1159-4D41-9E65-A90C69D5C117}" name="דירוג" dataDxfId="621"/>
    <tableColumn id="5" xr3:uid="{C0F47824-026F-43B7-8FCA-EF64D7EBEF9F}" name="שם מדרג" dataDxfId="620"/>
    <tableColumn id="6" xr3:uid="{8D29B425-1812-40FF-9F3E-FA3262F4B881}" name="סוג מטבע" dataDxfId="619"/>
    <tableColumn id="7" xr3:uid="{7BFB49CA-AD4B-4D17-ABEB-F78A522B1DB4}" name="שיעור ריבית" dataDxfId="618"/>
    <tableColumn id="8" xr3:uid="{168D0E3B-DE15-40DD-A808-979C75C4A9C6}" name="תשואה לפידיון" dataDxfId="617"/>
    <tableColumn id="9" xr3:uid="{DB3E89C7-873C-46DD-AB8D-D14E5C5A0BCC}" name="שווי שוק" dataDxfId="616"/>
    <tableColumn id="10" xr3:uid="{1C6A4757-F517-4D95-8A13-78586F56B63E}" name="שעור מנכסי אפיק ההשקעה" dataDxfId="615"/>
    <tableColumn id="11" xr3:uid="{FF2B7570-D4E6-43A7-AFE9-BF10EAD72D19}" name="שעור מסך נכסי השקעה" dataDxfId="614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92C4F3-8518-4F88-9B38-5273FA4FC07B}" name="RowTitleRegion1.a1.b4.1" displayName="RowTitleRegion1.a1.b4.1_" ref="A1:B4" totalsRowShown="0" headerRowDxfId="613" dataDxfId="612" tableBorderDxfId="611" headerRowCellStyle="Normal_2007-16618" dataCellStyle="Normal_2007-16618">
  <autoFilter ref="A1:B4" xr:uid="{3F92C4F3-8518-4F88-9B38-5273FA4FC07B}">
    <filterColumn colId="0" hiddenButton="1"/>
    <filterColumn colId="1" hiddenButton="1"/>
  </autoFilter>
  <tableColumns count="2">
    <tableColumn id="1" xr3:uid="{614BCFAF-3769-46D2-A224-3412F5331D0C}" name="תאריך הדיווח" dataDxfId="610" dataCellStyle="Normal_2007-16618"/>
    <tableColumn id="2" xr3:uid="{E0D86FBB-7D84-4385-BE44-40D57F0F316F}" name="31/12/2023" dataDxfId="609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BBAB4F-B201-4EEE-86A5-ADCF453744B8}" name="TitleRegion1.a6.q67.1" displayName="TitleRegion1.a6.q67.1" ref="A6:Q67" totalsRowShown="0" headerRowDxfId="608" dataDxfId="606" headerRowBorderDxfId="607" tableBorderDxfId="605">
  <autoFilter ref="A6:Q67" xr:uid="{14BBAB4F-B201-4EEE-86A5-ADCF453744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26BAFF7-F175-4776-B7F9-7A2395B742DA}" name="שם המנפיק/שם נייר ערך " dataDxfId="604"/>
    <tableColumn id="2" xr3:uid="{AA27D2CE-350B-49A9-94BE-83D9B6FD3F81}" name="מספר ני&quot;ע"/>
    <tableColumn id="3" xr3:uid="{49E0FB5B-D87D-4F35-934D-B476B7E9FC14}" name="זירת מסחר"/>
    <tableColumn id="4" xr3:uid="{CA4F4D08-6526-4FA9-A77F-91B3CEC6A87C}" name="דירוג" dataDxfId="603"/>
    <tableColumn id="5" xr3:uid="{15EB13A4-E79B-4AB2-8332-F39DB1CD9A40}" name="שם מדרג" dataDxfId="602"/>
    <tableColumn id="6" xr3:uid="{1DC01411-0035-417F-A0B3-8E94BB8EACE2}" name="תאריך רכישה" dataDxfId="601"/>
    <tableColumn id="7" xr3:uid="{F1102BC4-8A06-44E2-AE60-CEBCB58A7CE2}" name="מח&quot;מ" dataDxfId="600"/>
    <tableColumn id="8" xr3:uid="{1D3F8D39-0309-4510-B14F-2586E8EEF451}" name="סוג מטבע" dataDxfId="599"/>
    <tableColumn id="9" xr3:uid="{091A7C30-A284-4F52-A2ED-844787F9313E}" name="שיעור ריבית" dataDxfId="598"/>
    <tableColumn id="10" xr3:uid="{94174AB0-5EEE-4184-81C9-A90AC798EA6B}" name="תשואה לפידיון" dataDxfId="597"/>
    <tableColumn id="11" xr3:uid="{BDCC62C2-67E1-4EE3-B923-1044329D86CD}" name="ערך נקוב****" dataDxfId="596"/>
    <tableColumn id="12" xr3:uid="{FF80DF9E-3550-4183-8A51-4FBF43810B9E}" name="שער***" dataDxfId="595"/>
    <tableColumn id="13" xr3:uid="{A33758A1-BA12-4AA8-8F6A-3B3DFB8971D6}" name="פדיון/ ריבית/ דיבידנד לקבל*****  " dataDxfId="594"/>
    <tableColumn id="14" xr3:uid="{763537F9-7EBC-4C05-AC46-A79BD1823B15}" name="שווי שוק" dataDxfId="593"/>
    <tableColumn id="15" xr3:uid="{AE63BC55-C888-4C37-AE3C-4B507EF4E1C6}" name="שעור מערך נקוב**** מונפק" dataDxfId="592"/>
    <tableColumn id="16" xr3:uid="{CF306C92-C19E-439B-B253-7F47E3FCEF71}" name="שעור מנכסי אפיק ההשקעה" dataDxfId="591"/>
    <tableColumn id="17" xr3:uid="{27CBB98C-F75F-4514-B5FA-928E2F77F0A9}" name="שעור מסך נכסי השקעה**" dataDxfId="59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E514E4-7C03-4C98-8B45-51979E10AC24}" name="RowTitleRegion1.a1.b4.1" displayName="_RowTitleRegion1.a1.b4.1" ref="A1:B4" totalsRowShown="0" headerRowDxfId="589" dataDxfId="588" tableBorderDxfId="587" headerRowCellStyle="Normal_2007-16618" dataCellStyle="Normal_2007-16618">
  <autoFilter ref="A1:B4" xr:uid="{B4E514E4-7C03-4C98-8B45-51979E10AC24}">
    <filterColumn colId="0" hiddenButton="1"/>
    <filterColumn colId="1" hiddenButton="1"/>
  </autoFilter>
  <tableColumns count="2">
    <tableColumn id="1" xr3:uid="{FFD9D60A-CD57-4C81-A317-525EFA849AB3}" name="תאריך הדיווח" dataDxfId="586" dataCellStyle="Normal_2007-16618"/>
    <tableColumn id="2" xr3:uid="{96E038AC-F152-4D05-B934-A3DA2B8E2E53}" name="31/12/2023" dataDxfId="585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C6ED34-91B7-44E8-B2FF-C54F449ED1A5}" name="TitleRegion1.a6.s18.1" displayName="TitleRegion1.a6.s18.1" ref="A6:S18" totalsRowShown="0" headerRowDxfId="584" dataDxfId="582" headerRowBorderDxfId="583" tableBorderDxfId="581">
  <autoFilter ref="A6:S18" xr:uid="{6DC6ED34-91B7-44E8-B2FF-C54F449ED1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BE97A1E3-E456-46AD-894C-5C5EA282A5AC}" name="שם המנפיק/שם נייר ערך " dataDxfId="580"/>
    <tableColumn id="2" xr3:uid="{14E5BCFC-1637-4C92-95E9-8447FCB21ABA}" name="מספר ני&quot;ע" dataDxfId="579"/>
    <tableColumn id="3" xr3:uid="{F08CBA4A-88BF-4740-B1A4-C185EC8B8C09}" name="זירת מסחר" dataDxfId="578"/>
    <tableColumn id="4" xr3:uid="{EE682426-1927-4454-8220-D05CFA587EF2}" name="ספק מידע" dataDxfId="577"/>
    <tableColumn id="5" xr3:uid="{3ABDAF7C-6ADC-4537-9F3B-7A9D26945B9B}" name="מספר מנפיק" dataDxfId="576"/>
    <tableColumn id="6" xr3:uid="{9374798D-01BF-4961-A2DA-035D98134C69}" name="ענף מסחר" dataDxfId="575"/>
    <tableColumn id="7" xr3:uid="{BB9CFF73-6681-4176-9243-BA5D105D3786}" name="דירוג" dataDxfId="574"/>
    <tableColumn id="8" xr3:uid="{9A493453-D0F1-44E2-A772-4DB183525D9B}" name="שם מדרג" dataDxfId="573"/>
    <tableColumn id="9" xr3:uid="{6FC79110-14BB-400A-9304-FA441664A765}" name="תאריך רכישה" dataDxfId="572"/>
    <tableColumn id="10" xr3:uid="{BA8FB19E-B3B2-4112-8C39-265DDE948D71}" name="מח&quot;מ" dataDxfId="571"/>
    <tableColumn id="11" xr3:uid="{8D1D3358-8FF9-4198-A043-D198B2D98E83}" name="סוג מטבע" dataDxfId="570"/>
    <tableColumn id="12" xr3:uid="{C36A9D50-9DBE-4B55-A5C6-BD7E43DD3AC9}" name="שיעור ריבית" dataDxfId="569"/>
    <tableColumn id="13" xr3:uid="{36D7A9C9-931C-465F-B7D3-83E5EACFAECB}" name="תשואה לפידיון" dataDxfId="568"/>
    <tableColumn id="14" xr3:uid="{4950404C-D181-4F22-B43D-A5E91BC81A1A}" name="ערך נקוב****" dataDxfId="567"/>
    <tableColumn id="15" xr3:uid="{3DAB482F-FA25-412D-ADAE-14D410FBAD8D}" name="שער***" dataDxfId="566"/>
    <tableColumn id="16" xr3:uid="{3AEA104B-7B3D-44B6-A90D-0DD73FB8ADE1}" name="שווי שוק" dataDxfId="565"/>
    <tableColumn id="17" xr3:uid="{8B76B7CA-FBF1-4D82-B612-1018BD83EBA5}" name="שעור מערך נקוב מונפק" dataDxfId="564"/>
    <tableColumn id="18" xr3:uid="{C330B363-260F-4561-AE12-50444FD6B0F9}" name="שעור מנכסי אפיק ההשקעה" dataDxfId="563"/>
    <tableColumn id="19" xr3:uid="{1F643245-64D6-4693-8A77-7AF3782F59A7}" name="שעור מסך נכסי השקעה**" dataDxfId="56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104EC3-B672-4DDD-8D78-49CD772836C7}" name="RowTitleRegion1.a1.b4.1" displayName="_RowTitleRegion1.a1.b4.1_1" ref="A1:B4" totalsRowShown="0" headerRowDxfId="561" dataDxfId="560" tableBorderDxfId="559" headerRowCellStyle="Normal_2007-16618" dataCellStyle="Normal_2007-16618">
  <autoFilter ref="A1:B4" xr:uid="{AF104EC3-B672-4DDD-8D78-49CD772836C7}">
    <filterColumn colId="0" hiddenButton="1"/>
    <filterColumn colId="1" hiddenButton="1"/>
  </autoFilter>
  <tableColumns count="2">
    <tableColumn id="1" xr3:uid="{93D72767-4751-4D91-A4C9-CEE5E484E053}" name="תאריך הדיווח" dataDxfId="558" dataCellStyle="Normal_2007-16618"/>
    <tableColumn id="2" xr3:uid="{342D4200-B44D-42C3-936A-4A4C68D7341A}" name="31/12/2023" dataDxfId="557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90DB642-F8F8-48F8-9515-0DBA176C9C90}" name="TitleRegion1.a6.t320.1" displayName="TitleRegion1.a6.t320.1" ref="A6:T320" totalsRowShown="0" headerRowDxfId="556" dataDxfId="554" headerRowBorderDxfId="555" tableBorderDxfId="553">
  <autoFilter ref="A6:T320" xr:uid="{C90DB642-F8F8-48F8-9515-0DBA176C9C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CBE7356-946E-4D26-B8EA-5DE5D7CBEC61}" name="שם המנפיק/שם נייר ערך " dataDxfId="552"/>
    <tableColumn id="2" xr3:uid="{1D99CB7B-64D8-48A8-8A22-E9C7BE1C83A6}" name="מספר ני&quot;ע" dataDxfId="551"/>
    <tableColumn id="3" xr3:uid="{387EEB35-1FB5-469E-9312-0466F5AA293D}" name="זירת מסחר" dataDxfId="550"/>
    <tableColumn id="4" xr3:uid="{7972146B-4431-4334-93FB-F0FA20CDFC86}" name="ספק מידע" dataDxfId="549"/>
    <tableColumn id="5" xr3:uid="{E7A9B08C-7488-4603-A2E3-7CBD1AC98AA7}" name="מספר מנפיק" dataDxfId="548"/>
    <tableColumn id="6" xr3:uid="{D23238F5-8974-458B-967A-1957B07C936F}" name="ענף מסחר" dataDxfId="547"/>
    <tableColumn id="7" xr3:uid="{0145B5D4-ABB8-4C4C-A138-25FA122FC854}" name="דירוג" dataDxfId="546"/>
    <tableColumn id="8" xr3:uid="{FAF783E9-C71E-47D1-9655-65FE059554EC}" name="שם מדרג" dataDxfId="545"/>
    <tableColumn id="9" xr3:uid="{9095A429-6ECF-4B50-B8ED-CFC1C223BCAB}" name="תאריך רכישה" dataDxfId="544"/>
    <tableColumn id="10" xr3:uid="{C9501ED3-3FB8-4C5A-B743-53757B62AEDF}" name="מח&quot;מ" dataDxfId="543"/>
    <tableColumn id="11" xr3:uid="{FAB4C7D1-8B32-4B80-A913-E603FACFE074}" name="סוג מטבע" dataDxfId="542"/>
    <tableColumn id="12" xr3:uid="{46C46AD2-1176-4AF8-8A6D-9BEC0F02E9AA}" name="שיעור ריבית" dataDxfId="541"/>
    <tableColumn id="13" xr3:uid="{15CB8558-2EE9-483E-94B7-DBC8233A1060}" name="תשואה לפידיון" dataDxfId="540"/>
    <tableColumn id="14" xr3:uid="{B38F0347-EEDE-42AE-B7E5-C65F560C73EA}" name="ערך נקוב****" dataDxfId="539"/>
    <tableColumn id="15" xr3:uid="{7BC4B099-CCEC-4DA9-B9F0-724751680483}" name="שער***" dataDxfId="538"/>
    <tableColumn id="16" xr3:uid="{B42F5C1C-A2F8-41A1-8B82-450C42DBBF29}" name="פדיון/ ריבית/ דיבידנד לקבל*****  " dataDxfId="537"/>
    <tableColumn id="17" xr3:uid="{7B40FE81-CBA3-4D4B-B306-2698FA58F2C4}" name="שווי שוק" dataDxfId="536"/>
    <tableColumn id="18" xr3:uid="{FF150F7D-710B-4B2A-8055-54007D5BC298}" name="שעור מערך נקוב מונפק" dataDxfId="535"/>
    <tableColumn id="19" xr3:uid="{4C0A6833-EB37-4700-AC95-B57F139A80FD}" name="שעור מנכסי אפיק ההשקעה" dataDxfId="534"/>
    <tableColumn id="20" xr3:uid="{4271DC93-DF06-40EA-8AAB-C8E1E3512FCF}" name="שעור מסך נכסי השקעה**" dataDxfId="53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3076A20-1DFD-44F8-9214-4891C8C8C88C}" name="RowTitleRegion1.a1.b4.1" displayName="_RowTitleRegion1.a1.b4.1_2" ref="A1:B4" totalsRowShown="0" headerRowDxfId="532" dataDxfId="531" tableBorderDxfId="530" headerRowCellStyle="Normal_2007-16618" dataCellStyle="Normal_2007-16618">
  <autoFilter ref="A1:B4" xr:uid="{D3076A20-1DFD-44F8-9214-4891C8C8C88C}">
    <filterColumn colId="0" hiddenButton="1"/>
    <filterColumn colId="1" hiddenButton="1"/>
  </autoFilter>
  <tableColumns count="2">
    <tableColumn id="1" xr3:uid="{EAE85B2C-E650-4C98-A40E-AA817CAAF6CB}" name="תאריך הדיווח" dataDxfId="529" dataCellStyle="Normal_2007-16618"/>
    <tableColumn id="2" xr3:uid="{797AB45D-7C2E-47F1-B0D7-4172D670FF9A}" name="31/12/2023" dataDxfId="528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8538925-2693-42C0-8F74-A6DD556539BA}" name="TitleRegion1.a6.n263.1" displayName="TitleRegion1.a6.n263.1" ref="A6:N263" totalsRowShown="0" headerRowDxfId="527" dataDxfId="525" headerRowBorderDxfId="526" tableBorderDxfId="524">
  <autoFilter ref="A6:N263" xr:uid="{A8538925-2693-42C0-8F74-A6DD556539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80F0028-775C-4428-A1BA-91B405CFA8D5}" name="שם המנפיק/שם נייר ערך " dataDxfId="523"/>
    <tableColumn id="2" xr3:uid="{31F2B977-FCC6-411B-A3CC-1FEB42B845D7}" name="מספר ני&quot;ע" dataDxfId="522"/>
    <tableColumn id="3" xr3:uid="{5BE21282-CC05-49CE-9E75-C80F42C0B309}" name="זירת מסחר" dataDxfId="521"/>
    <tableColumn id="4" xr3:uid="{02A8D533-0B31-4597-94F6-E29AEFB6A47A}" name="ספק מידע" dataDxfId="520"/>
    <tableColumn id="5" xr3:uid="{2A9ACF73-2918-416B-B6E0-1275EFB9562D}" name="מספר מנפיק" dataDxfId="519"/>
    <tableColumn id="6" xr3:uid="{CC1F708F-9932-40CC-BEDC-82D1C330A194}" name="ענף מסחר" dataDxfId="518"/>
    <tableColumn id="7" xr3:uid="{9D97BA27-1F4F-4FCE-9F31-251E03AF4574}" name="סוג מטבע" dataDxfId="517"/>
    <tableColumn id="8" xr3:uid="{4473690C-719B-4923-9F01-DD9F22EF9F73}" name="ערך נקוב****" dataDxfId="516"/>
    <tableColumn id="9" xr3:uid="{CD0C80B7-E2F7-4409-A8CA-957E33B7C7BD}" name="שער***" dataDxfId="515"/>
    <tableColumn id="10" xr3:uid="{9EF62AC3-C512-4259-ABBB-298CC86EE2C1}" name="פדיון/ ריבית/ דיבידנד לקבל*****  " dataDxfId="514"/>
    <tableColumn id="11" xr3:uid="{26CA696C-BB5D-49B3-854B-F103A309F686}" name="שווי שוק" dataDxfId="513"/>
    <tableColumn id="12" xr3:uid="{0154DC83-E70E-4630-810B-9613EEB1692F}" name="שעור מערך נקוב מונפק" dataDxfId="512"/>
    <tableColumn id="13" xr3:uid="{AE8C30E2-71C8-47DB-83CC-C32B3BE6ADE0}" name="שעור מנכסי אפיק ההשקעה" dataDxfId="511"/>
    <tableColumn id="14" xr3:uid="{731A77F2-F5F4-4EE4-8C3B-1D2C19C6FC2B}" name="שעור מסך נכסי השקעה**" dataDxfId="510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C1257FC-6662-4024-9424-90DE70ADC1BC}" name="RowTitleRegion1.a1.b4.1" displayName="_RowTitleRegion1.a1.b4.1_3" ref="A1:B4" totalsRowShown="0" headerRowDxfId="509" dataDxfId="508" tableBorderDxfId="507" headerRowCellStyle="Normal_2007-16618" dataCellStyle="Normal_2007-16618">
  <autoFilter ref="A1:B4" xr:uid="{EC1257FC-6662-4024-9424-90DE70ADC1BC}">
    <filterColumn colId="0" hiddenButton="1"/>
    <filterColumn colId="1" hiddenButton="1"/>
  </autoFilter>
  <tableColumns count="2">
    <tableColumn id="1" xr3:uid="{0ECDE6BB-AD54-40DE-B7BC-55359A72E62F}" name="תאריך הדיווח" dataDxfId="506" dataCellStyle="Normal_2007-16618"/>
    <tableColumn id="2" xr3:uid="{C62B42CF-0E8F-491F-945A-0D7AF6F6C2DA}" name="31/12/2023" dataDxfId="505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7DB32E2-A2F1-4EE4-BA12-66C42D03B178}" name="TitleRegion1.a6.m86.1" displayName="TitleRegion1.a6.m86.1" ref="A6:M86" totalsRowShown="0" headerRowDxfId="504" dataDxfId="502" headerRowBorderDxfId="503" tableBorderDxfId="501">
  <autoFilter ref="A6:M86" xr:uid="{37DB32E2-A2F1-4EE4-BA12-66C42D03B1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A44E1DA-BB2C-4DED-B384-DE783456B412}" name="שם המנפיק/שם נייר ערך " dataDxfId="500"/>
    <tableColumn id="2" xr3:uid="{92839239-11D3-4A72-9FE8-F9ED87BFF223}" name="מספר ני&quot;ע" dataDxfId="499"/>
    <tableColumn id="3" xr3:uid="{0E0EF89D-843F-4AE3-B819-795DE5CCF804}" name="זירת מסחר" dataDxfId="498"/>
    <tableColumn id="4" xr3:uid="{04A79DFB-2255-4F04-A1F1-C48FBC09F97F}" name="מספר מנפיק" dataDxfId="497"/>
    <tableColumn id="5" xr3:uid="{E6828A7D-E34E-4570-9C7A-37E252B78D70}" name="ענף מסחר" dataDxfId="496"/>
    <tableColumn id="6" xr3:uid="{24F32FD5-1C16-402B-A27B-86F91A214DB3}" name="סוג מטבע" dataDxfId="495"/>
    <tableColumn id="7" xr3:uid="{756150E1-F20E-464A-9E0A-5DF02E0DAD9A}" name="ערך נקוב****" dataDxfId="494"/>
    <tableColumn id="8" xr3:uid="{3FCAFF24-591D-408D-B3B2-CDBE459BF3EE}" name="שער***" dataDxfId="493"/>
    <tableColumn id="9" xr3:uid="{505185C3-1FF3-4561-BD75-CD2A9E24EBF7}" name="פדיון/ ריבית/ דיבידנד לקבל*****  " dataDxfId="492"/>
    <tableColumn id="10" xr3:uid="{F96E0739-3299-4285-95CE-DCF0508472DD}" name="שווי שוק" dataDxfId="491"/>
    <tableColumn id="11" xr3:uid="{BD223E83-3116-40CF-93CC-E327D9940790}" name="שעור מערך נקוב מונפק" dataDxfId="490"/>
    <tableColumn id="12" xr3:uid="{E7FBE752-A215-447D-865B-7F21D379BD83}" name="שעור מנכסי אפיק ההשקעה" dataDxfId="489"/>
    <tableColumn id="13" xr3:uid="{399274DA-E9AB-4195-8858-230413CC7F8C}" name="שעור מסך נכסי השקעה**" dataDxfId="48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EA72246-F4A8-4BB2-84A8-29BE81C85B39}" name="RowTitleRegion1.a1.b4.1" displayName="_RowTitleRegion1.a1.b4.1_4" ref="A1:B4" totalsRowShown="0" headerRowDxfId="487" dataDxfId="486" tableBorderDxfId="485" headerRowCellStyle="Normal_2007-16618" dataCellStyle="Normal_2007-16618">
  <autoFilter ref="A1:B4" xr:uid="{0EA72246-F4A8-4BB2-84A8-29BE81C85B39}">
    <filterColumn colId="0" hiddenButton="1"/>
    <filterColumn colId="1" hiddenButton="1"/>
  </autoFilter>
  <tableColumns count="2">
    <tableColumn id="1" xr3:uid="{EDD915E2-BCA4-4DB4-8AD7-DE53D90CE9E8}" name="תאריך הדיווח" dataDxfId="484" dataCellStyle="Normal_2007-16618"/>
    <tableColumn id="2" xr3:uid="{FA6A32E1-C133-4133-B448-B52D06CFF4EB}" name="31/12/2023" dataDxfId="483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4FBF4DD-2714-4899-8C65-CCAB50242B96}" name="TitleRegion1.a6.n30.1" displayName="TitleRegion1.a6.n30.1" ref="A6:N30" totalsRowShown="0" headerRowDxfId="482" dataDxfId="480" headerRowBorderDxfId="481" tableBorderDxfId="479">
  <autoFilter ref="A6:N30" xr:uid="{04FBF4DD-2714-4899-8C65-CCAB50242B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036F50A-2806-408A-A958-1065A2FE55BD}" name="שם המנפיק/שם נייר ערך " dataDxfId="478"/>
    <tableColumn id="2" xr3:uid="{38EF8656-3C0E-4CAD-BA97-53BC1226D3ED}" name="מספר ני&quot;ע" dataDxfId="477"/>
    <tableColumn id="3" xr3:uid="{9203DDC6-1711-4DD4-B01E-50293CD5558C}" name="זירת מסחר" dataDxfId="476"/>
    <tableColumn id="4" xr3:uid="{096830D4-B6AF-41BC-A5C3-D20F65920AA5}" name="מספר מנפיק" dataDxfId="475"/>
    <tableColumn id="5" xr3:uid="{9AAFC91D-4B40-46B5-ACEA-6E7D3F9419C8}" name="ענף מסחר" dataDxfId="474"/>
    <tableColumn id="6" xr3:uid="{A48DE740-B79B-4E6E-87DF-01067B463EF4}" name="דירוג" dataDxfId="473"/>
    <tableColumn id="7" xr3:uid="{1CA58BA8-FF50-4AB1-B72F-AE6511E8B1C1}" name="שם מדרג" dataDxfId="472"/>
    <tableColumn id="8" xr3:uid="{56140426-0C49-4716-8867-5F5267510673}" name="סוג מטבע" dataDxfId="471"/>
    <tableColumn id="9" xr3:uid="{F56A5458-0E15-408E-A318-F994FB17E044}" name="ערך נקוב****" dataDxfId="470"/>
    <tableColumn id="10" xr3:uid="{550A3206-AD94-4986-9058-B12AF7055E94}" name="שער***" dataDxfId="469"/>
    <tableColumn id="11" xr3:uid="{411C61F8-C5C0-42CC-8C8F-1EC51ACE8839}" name="שווי שוק" dataDxfId="468"/>
    <tableColumn id="12" xr3:uid="{73BA9022-0285-4230-B377-ED52AD86BF5B}" name="שעור מערך נקוב מונפק" dataDxfId="467"/>
    <tableColumn id="13" xr3:uid="{66451111-7B1C-4FA9-A618-A50D60B25065}" name="שעור מנכסי אפיק ההשקעה" dataDxfId="466"/>
    <tableColumn id="14" xr3:uid="{A53C8706-D830-411B-B578-E92CBD84F3C9}" name="שעור מסך נכסי השקעה**" dataDxfId="465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B33B112-5BFA-43C5-89F9-98D12443117F}" name="RowTitleRegion1.a1.b4.1" displayName="_RowTitleRegion1.a1.b4.1_5" ref="A1:B4" totalsRowShown="0" headerRowDxfId="464" dataDxfId="463" tableBorderDxfId="462" headerRowCellStyle="Normal_2007-16618" dataCellStyle="Normal_2007-16618">
  <autoFilter ref="A1:B4" xr:uid="{1B33B112-5BFA-43C5-89F9-98D12443117F}">
    <filterColumn colId="0" hiddenButton="1"/>
    <filterColumn colId="1" hiddenButton="1"/>
  </autoFilter>
  <tableColumns count="2">
    <tableColumn id="1" xr3:uid="{601155AD-7558-4B02-86F1-6792DE8BC6AC}" name="תאריך הדיווח" dataDxfId="461" dataCellStyle="Normal_2007-16618"/>
    <tableColumn id="2" xr3:uid="{6056463F-EC60-43F3-B04B-E277D98A996E}" name="31/12/2023" dataDxfId="460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7B00505-CD8A-487E-92DE-A5D63C288645}" name="TitleRegion1.a6.k27.1" displayName="TitleRegion1.a6.k27.1" ref="A6:K27" totalsRowShown="0" headerRowDxfId="459" dataDxfId="457" headerRowBorderDxfId="458" tableBorderDxfId="456">
  <autoFilter ref="A6:K27" xr:uid="{B7B00505-CD8A-487E-92DE-A5D63C2886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177AC0E-CA2E-4E42-A8AE-084F827963DB}" name="שם המנפיק/שם נייר ערך" dataDxfId="455"/>
    <tableColumn id="2" xr3:uid="{C915719E-88BA-437A-BE59-59C5CFA16743}" name="מספר ני&quot;ע" dataDxfId="454"/>
    <tableColumn id="3" xr3:uid="{123E6286-3877-4D0E-8D48-9550B8AC285A}" name="זירת מסחר" dataDxfId="453"/>
    <tableColumn id="4" xr3:uid="{6E704939-8D06-4786-9EA3-E4AB64BD1EBA}" name="ענף מסחר" dataDxfId="452"/>
    <tableColumn id="5" xr3:uid="{524B1590-6E6C-4960-8F23-F7695B62B15F}" name="סוג מטבע" dataDxfId="451"/>
    <tableColumn id="6" xr3:uid="{EF4CAE4A-3558-43B1-BD29-9B7FB2182D36}" name="ערך נקוב****" dataDxfId="450"/>
    <tableColumn id="7" xr3:uid="{17052FC2-002A-4656-9BC0-A447108E8ED7}" name="שער***" dataDxfId="449"/>
    <tableColumn id="8" xr3:uid="{1FEEFFF4-4A68-495E-A451-BC5A9A8A6456}" name="שווי שוק" dataDxfId="448"/>
    <tableColumn id="9" xr3:uid="{8D16A4F7-EA5C-445E-B6ED-8DF169C39095}" name="שעור מערך נקוב מונפק" dataDxfId="447"/>
    <tableColumn id="10" xr3:uid="{890019B6-C5D0-4929-A77F-1ED432E382C0}" name="שעור מנכסי אפיק ההשקעה" dataDxfId="446"/>
    <tableColumn id="11" xr3:uid="{FFCDDDA0-4306-4A67-B6D0-FA1996812424}" name="שעור מסך נכסי השקעה**" dataDxfId="44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C951595-177F-48E8-9377-60A4B2AF0FFF}" name="RowTitleRegion1.a1.b4.1" displayName="_RowTitleRegion1.a1.b4.1_6" ref="A1:B4" totalsRowShown="0" headerRowDxfId="444" dataDxfId="443" tableBorderDxfId="442" headerRowCellStyle="Normal_2007-16618" dataCellStyle="Normal_2007-16618">
  <autoFilter ref="A1:B4" xr:uid="{AC951595-177F-48E8-9377-60A4B2AF0FFF}">
    <filterColumn colId="0" hiddenButton="1"/>
    <filterColumn colId="1" hiddenButton="1"/>
  </autoFilter>
  <tableColumns count="2">
    <tableColumn id="1" xr3:uid="{9085E4BE-1211-43B6-9D36-168284E4DAFC}" name="תאריך הדיווח" dataDxfId="441" dataCellStyle="Normal_2007-16618"/>
    <tableColumn id="2" xr3:uid="{14C375F0-E5DC-46A2-AB2E-BF6489057810}" name="31/12/2023" dataDxfId="440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AD6AD60-D6D7-4D2A-8492-8DD775BA9F72}" name="TitleRegion1.a6.k25.1" displayName="TitleRegion1.a6.k25.1" ref="A6:K25" totalsRowShown="0" headerRowDxfId="439" dataDxfId="437" headerRowBorderDxfId="438" tableBorderDxfId="436">
  <autoFilter ref="A6:K25" xr:uid="{0AD6AD60-D6D7-4D2A-8492-8DD775BA9F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E460654-5EFF-424B-86DC-370EE34B58B2}" name="שם המנפיק/שם נייר ערך" dataDxfId="435"/>
    <tableColumn id="2" xr3:uid="{E49EE593-5BA5-43E4-92DA-0577A14A4D8C}" name="מספר ני&quot;ע" dataDxfId="434"/>
    <tableColumn id="3" xr3:uid="{7DAE6E3D-E7D8-47C7-9891-0FB50DB42A8B}" name="זירת מסחר" dataDxfId="433"/>
    <tableColumn id="4" xr3:uid="{7B842178-6AA2-4139-8DCC-126A9E66E7D6}" name="ענף מסחר" dataDxfId="432"/>
    <tableColumn id="5" xr3:uid="{A98D9140-E8DE-4CBA-82CF-839D9417322B}" name="סוג מטבע" dataDxfId="431"/>
    <tableColumn id="6" xr3:uid="{2C02BBA9-93ED-4BE1-8B5E-83272E2C4028}" name="ערך נקוב****" dataDxfId="430"/>
    <tableColumn id="7" xr3:uid="{E71FEEF3-76E1-4DD9-AA7B-8C52A1EC2FF2}" name="שער***" dataDxfId="429"/>
    <tableColumn id="8" xr3:uid="{F35D1665-B710-4B45-AD7E-6415644C22D1}" name="שווי שוק" dataDxfId="428"/>
    <tableColumn id="9" xr3:uid="{373CAA29-BB90-460E-945E-AC961C72F34D}" name="שעור מערך נקוב מונפק" dataDxfId="427"/>
    <tableColumn id="10" xr3:uid="{FD8A9592-EE41-4819-8D7F-27CB0913C558}" name="שעור מנכסי אפיק ההשקעה" dataDxfId="426"/>
    <tableColumn id="11" xr3:uid="{9D458FE7-9C2A-4ECA-9638-3687F2A34A84}" name="שעור מסך נכסי השקעה**" dataDxfId="42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D808051-4B0F-496F-BC05-B9962FC99D81}" name="RowTitleRegion1.a1.b4.1" displayName="_RowTitleRegion1.a1.b4.1_7" ref="A1:B4" totalsRowShown="0" headerRowDxfId="424" dataDxfId="423" tableBorderDxfId="422" headerRowCellStyle="Normal_2007-16618" dataCellStyle="Normal_2007-16618">
  <autoFilter ref="A1:B4" xr:uid="{DD808051-4B0F-496F-BC05-B9962FC99D81}">
    <filterColumn colId="0" hiddenButton="1"/>
    <filterColumn colId="1" hiddenButton="1"/>
  </autoFilter>
  <tableColumns count="2">
    <tableColumn id="1" xr3:uid="{F32EE7D7-DB7C-4EB4-A92B-4E4485695832}" name="תאריך הדיווח" dataDxfId="421" dataCellStyle="Normal_2007-16618"/>
    <tableColumn id="2" xr3:uid="{495EC187-1919-4B05-945D-11015FEB93BA}" name="31/12/2023" dataDxfId="420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1688498-7BD2-45B5-A9CF-39A4585F47DF}" name="TitleRegion1.a6.j24.1" displayName="TitleRegion1.a6.j24.1" ref="A6:J24" totalsRowShown="0" headerRowDxfId="419" dataDxfId="417" headerRowBorderDxfId="418" tableBorderDxfId="416">
  <autoFilter ref="A6:J24" xr:uid="{11688498-7BD2-45B5-A9CF-39A4585F47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1BAB0FA-DB90-4552-8299-A0AA02BE42E7}" name="שם המנפיק/שם נייר ערך" dataDxfId="415"/>
    <tableColumn id="2" xr3:uid="{F5F4D21B-94E0-4F31-AC30-647DE5649680}" name="מספר ני&quot;ע" dataDxfId="414"/>
    <tableColumn id="3" xr3:uid="{0C8C46B6-1F77-4310-A874-7C0961D3FDD9}" name="זירת מסחר" dataDxfId="413"/>
    <tableColumn id="4" xr3:uid="{65E0F1DF-C049-4F1E-8F9F-0C4FB799CCED}" name="ענף מסחר" dataDxfId="412"/>
    <tableColumn id="5" xr3:uid="{E74ED82B-1827-4414-B240-014CC85EC3CC}" name="סוג מטבע" dataDxfId="411"/>
    <tableColumn id="6" xr3:uid="{09372668-F89F-4836-B310-7E967C2A427D}" name="ערך נקוב****" dataDxfId="410"/>
    <tableColumn id="7" xr3:uid="{B3219525-4C10-4EC9-8A56-53555139684D}" name="שער***" dataDxfId="409"/>
    <tableColumn id="8" xr3:uid="{EA6EEE3D-8941-4827-8EC7-D5DEAAF037DD}" name="שווי שוק" dataDxfId="408"/>
    <tableColumn id="9" xr3:uid="{0D5AE079-770F-4E5E-991F-265337EE8CB8}" name="שעור מנכסי אפיק ההשקעה" dataDxfId="407"/>
    <tableColumn id="10" xr3:uid="{40A5974B-2D70-4649-8FBB-A205D28DFAA3}" name="שעור מסך נכסי השקעה**" dataDxfId="406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CDF1952-7730-4C69-9143-725D0385DC63}" name="RowTitleRegion1.a1.b4.1" displayName="_RowTitleRegion1.a1.b4.1_8" ref="A1:B4" totalsRowShown="0" headerRowDxfId="405" dataDxfId="404" tableBorderDxfId="403" headerRowCellStyle="Normal_2007-16618" dataCellStyle="Normal_2007-16618">
  <autoFilter ref="A1:B4" xr:uid="{CCDF1952-7730-4C69-9143-725D0385DC63}">
    <filterColumn colId="0" hiddenButton="1"/>
    <filterColumn colId="1" hiddenButton="1"/>
  </autoFilter>
  <tableColumns count="2">
    <tableColumn id="1" xr3:uid="{379EA298-F8C3-4EBF-9C21-B7A7CCA4E82C}" name="תאריך הדיווח" dataDxfId="402" dataCellStyle="Normal_2007-16618"/>
    <tableColumn id="2" xr3:uid="{B70DD264-DE51-446A-860A-645A915B6197}" name="31/12/2023" dataDxfId="401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97E24A1-152E-4862-9A14-FE9329B68446}" name="TitleRegion1.a6.p13.1" displayName="TitleRegion1.a6.p13.1" ref="A6:P13" totalsRowShown="0" headerRowDxfId="400" dataDxfId="398" headerRowBorderDxfId="399" tableBorderDxfId="397">
  <autoFilter ref="A6:P13" xr:uid="{597E24A1-152E-4862-9A14-FE9329B684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3254606-31A8-4E99-991F-0F868C59BA1A}" name="שם המנפיק/שם נייר ערך" dataDxfId="396"/>
    <tableColumn id="2" xr3:uid="{1D59523C-279C-4A7D-8456-BA03E0B646E9}" name="מספר ני&quot;ע" dataDxfId="395"/>
    <tableColumn id="3" xr3:uid="{0F1F6A84-CF16-44A5-AB1B-C4089951DC52}" name="נכס הבסיס" dataDxfId="394"/>
    <tableColumn id="4" xr3:uid="{476C3233-5D31-41DA-812D-EB1FC60A192C}" name="דירוג" dataDxfId="393"/>
    <tableColumn id="5" xr3:uid="{A8EFEACD-E90D-4227-89BA-D027A72FF193}" name="שם מדרג" dataDxfId="392"/>
    <tableColumn id="6" xr3:uid="{91C50050-7A3A-4FD4-A1E9-C068B807AE01}" name="תאריך רכישה" dataDxfId="391"/>
    <tableColumn id="7" xr3:uid="{13453BA0-8334-4420-8DCE-A28D1B4D69DC}" name="מח&quot;מ" dataDxfId="390"/>
    <tableColumn id="8" xr3:uid="{B663FCF6-D0A4-47E9-A066-82BDC1C551D9}" name="סוג מטבע" dataDxfId="389"/>
    <tableColumn id="9" xr3:uid="{E5176BE6-9C45-4F20-B0B4-B8AE2A1038C4}" name="שיעור ריבית" dataDxfId="388"/>
    <tableColumn id="10" xr3:uid="{FE5DE8C8-D635-4BF4-A7FC-833F5E772BA8}" name="תשואה לפידיון" dataDxfId="387"/>
    <tableColumn id="11" xr3:uid="{5F3BAC91-37A7-406B-A4BA-20B8C81BCCDD}" name="ערך נקוב****" dataDxfId="386"/>
    <tableColumn id="12" xr3:uid="{FD111630-2187-4C72-A4C7-70B26E83C3AD}" name="שער***" dataDxfId="385"/>
    <tableColumn id="13" xr3:uid="{0CF1117C-833A-47B3-A4BC-34DEB853EFDF}" name="שווי שוק" dataDxfId="384"/>
    <tableColumn id="14" xr3:uid="{6191DD4B-3B47-465F-86A0-6560D36B23E4}" name="שעור מערך נקוב מונפק" dataDxfId="383"/>
    <tableColumn id="15" xr3:uid="{BF98DB71-C537-4D7E-B923-1FE4BC096C86}" name="שעור מנכסי אפיק ההשקעה" dataDxfId="382"/>
    <tableColumn id="16" xr3:uid="{B8D1584D-0555-4E4F-9093-2AAE4A997CEC}" name="שעור מסך נכסי השקעה**" dataDxfId="38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4939C85-7251-48A7-BB37-AD8F42D1CD66}" name="RowTitleRegion1.a1.b4.1" displayName="_RowTitleRegion1.a1.b4.1_9" ref="A1:B4" totalsRowShown="0" headerRowDxfId="380" dataDxfId="379" tableBorderDxfId="378" headerRowCellStyle="Normal_2007-16618" dataCellStyle="Normal_2007-16618">
  <autoFilter ref="A1:B4" xr:uid="{44939C85-7251-48A7-BB37-AD8F42D1CD66}">
    <filterColumn colId="0" hiddenButton="1"/>
    <filterColumn colId="1" hiddenButton="1"/>
  </autoFilter>
  <tableColumns count="2">
    <tableColumn id="1" xr3:uid="{C113A48C-172D-4E57-B211-4D024EA91BD5}" name="תאריך הדיווח" dataDxfId="377" dataCellStyle="Normal_2007-16618"/>
    <tableColumn id="2" xr3:uid="{273F8DCF-2057-4F49-81EC-6895A9022C3D}" name="31/12/2023" dataDxfId="376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3CC214D-E008-4024-B6F8-CE54134F9678}" name="TitleRegion1.a6.o12.1" displayName="TitleRegion1.a6.o12.1" ref="A6:O12" totalsRowShown="0" headerRowDxfId="375" dataDxfId="373" headerRowBorderDxfId="374" tableBorderDxfId="372">
  <autoFilter ref="A6:O12" xr:uid="{43CC214D-E008-4024-B6F8-CE54134F96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9183E02-B3AF-42D8-AE7A-E8CB4EB03F9A}" name="שם המנפיק/שם נייר ערך" dataDxfId="371"/>
    <tableColumn id="2" xr3:uid="{601A8493-B6FC-42CC-99E7-890B6ED87333}" name="מספר ני&quot;ע" dataDxfId="370"/>
    <tableColumn id="3" xr3:uid="{0692024C-5F53-4E70-969E-E4452B96F635}" name="דירוג" dataDxfId="369"/>
    <tableColumn id="4" xr3:uid="{38CDF8F1-61DB-4347-8103-9BFEBC98E335}" name="שם מדרג" dataDxfId="368"/>
    <tableColumn id="5" xr3:uid="{160E70DA-EFFE-4DA7-920C-8BB3CA82BDB2}" name="תאריך רכישה" dataDxfId="367"/>
    <tableColumn id="6" xr3:uid="{AB8E2FF9-68CF-41CE-96DF-A975DE5A22E0}" name="מח&quot;מ" dataDxfId="366"/>
    <tableColumn id="7" xr3:uid="{CDD1BD89-213A-4AF0-80E5-40B14B3F7779}" name="סוג מטבע" dataDxfId="365"/>
    <tableColumn id="8" xr3:uid="{ED90F907-A936-4171-8ECC-DACE2B9F24B8}" name="שיעור ריבית" dataDxfId="364"/>
    <tableColumn id="9" xr3:uid="{39D73E60-003F-4897-8E37-27DF7C168AF5}" name="תשואה לפידיון" dataDxfId="363"/>
    <tableColumn id="10" xr3:uid="{AEE5C92A-8FB3-4244-8157-8730136976EE}" name="ערך נקוב****" dataDxfId="362"/>
    <tableColumn id="11" xr3:uid="{DDC191C3-08FF-4C36-BB6A-44E0227226BA}" name="שער***" dataDxfId="361"/>
    <tableColumn id="12" xr3:uid="{7D5A8ADC-940F-4524-8ADB-585FE26DFD2B}" name="שווי הוגן" dataDxfId="360"/>
    <tableColumn id="13" xr3:uid="{81F3B6F2-7355-4457-B2EB-7E9F6320BCBA}" name="שעור מערך נקוב מונפק" dataDxfId="359"/>
    <tableColumn id="14" xr3:uid="{D38FC174-E2CF-4249-86F4-930FB73F43DD}" name="שעור מנכסי אפיק ההשקעה" dataDxfId="358"/>
    <tableColumn id="15" xr3:uid="{1FA3AE6F-C0D4-4239-B97A-79F00CDEEB20}" name="שעור מסך נכסי השקעה**" dataDxfId="35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BB087D5-21B6-4056-A05D-198BEA3E49B8}" name="RowTitleRegion1.a1.b4.1" displayName="_RowTitleRegion1.a1.b4.1_10" ref="A1:B4" totalsRowShown="0" headerRowDxfId="356" dataDxfId="355" tableBorderDxfId="354" headerRowCellStyle="Normal_2007-16618" dataCellStyle="Normal_2007-16618">
  <autoFilter ref="A1:B4" xr:uid="{4BB087D5-21B6-4056-A05D-198BEA3E49B8}">
    <filterColumn colId="0" hiddenButton="1"/>
    <filterColumn colId="1" hiddenButton="1"/>
  </autoFilter>
  <tableColumns count="2">
    <tableColumn id="1" xr3:uid="{6FFBB864-B384-413D-9A5A-570B9B354FCF}" name="תאריך הדיווח" dataDxfId="353" dataCellStyle="Normal_2007-16618"/>
    <tableColumn id="2" xr3:uid="{857B7C7E-1767-4E88-AE29-CFA0A87115C6}" name="31/12/2023" dataDxfId="352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51ED7C-49B8-4108-A9E2-0F375C453DFE}" name="TitleRegion1.a6.r18.1" displayName="TitleRegion1.a6.r18.1" ref="A6:R18" totalsRowShown="0" headerRowDxfId="351" dataDxfId="349" headerRowBorderDxfId="350" tableBorderDxfId="348">
  <autoFilter ref="A6:R18" xr:uid="{2E51ED7C-49B8-4108-A9E2-0F375C453D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D9B2BF3-1953-47D8-8ACE-C292EBF4CD68}" name="שם המנפיק/שם נייר ערך" dataDxfId="347"/>
    <tableColumn id="2" xr3:uid="{3D133A6D-6D58-4C73-8692-A38E8FCA3790}" name="מספר ני&quot;ע" dataDxfId="346"/>
    <tableColumn id="3" xr3:uid="{1EA92ECD-E563-4370-B7FB-54513EEF64B5}" name="ספק המידע" dataDxfId="345"/>
    <tableColumn id="4" xr3:uid="{FC20C461-1CD2-4596-A42E-DD582B3F8D15}" name="מספר מנפיק" dataDxfId="344"/>
    <tableColumn id="5" xr3:uid="{0804D52A-233F-4060-8534-9BB67BB07DD6}" name="ענף מסחר" dataDxfId="343"/>
    <tableColumn id="6" xr3:uid="{C5E058E5-8E50-464B-A0CC-C57F16630EC3}" name="דירוג" dataDxfId="342"/>
    <tableColumn id="7" xr3:uid="{38F12794-2E0C-40E0-9DCF-B23FE59747EC}" name="שם מדרג" dataDxfId="341"/>
    <tableColumn id="8" xr3:uid="{D68EC732-8096-4A23-9ECC-89664944C8BF}" name="תאריך רכישה" dataDxfId="340"/>
    <tableColumn id="9" xr3:uid="{CDCD02E3-9F4D-4BC6-9619-A7F7FB47C44E}" name="מח&quot;מ" dataDxfId="339"/>
    <tableColumn id="10" xr3:uid="{72E33ECF-95BD-41ED-9A68-E35ABD9BC01C}" name="סוג מטבע" dataDxfId="338"/>
    <tableColumn id="11" xr3:uid="{E9DC189D-C56B-4560-B227-F1E6CFF66806}" name="שיעור ריבית" dataDxfId="337"/>
    <tableColumn id="12" xr3:uid="{6FAEA335-C627-442B-94E7-C083F14366B1}" name="תשואה לפידיון" dataDxfId="336"/>
    <tableColumn id="13" xr3:uid="{53E96027-5AAA-48BF-AA91-C914876402F3}" name="ערך נקוב****" dataDxfId="335"/>
    <tableColumn id="14" xr3:uid="{4C14C88C-52BB-487A-934A-44F6D3D4863F}" name="שער***" dataDxfId="334"/>
    <tableColumn id="15" xr3:uid="{9DB013BD-FEB2-4B1C-B494-EAF21A301046}" name="שווי הוגן" dataDxfId="333"/>
    <tableColumn id="16" xr3:uid="{7CAE5428-FF18-438E-93F0-910C4081C091}" name="שעור מערך נקוב מונפק" dataDxfId="332"/>
    <tableColumn id="17" xr3:uid="{5E7DB0CB-D6F8-454E-8DF2-E3D2CBB3DA78}" name="שעור מנכסי אפיק ההשקעה" dataDxfId="331"/>
    <tableColumn id="18" xr3:uid="{94C6EB9F-F595-42E7-9416-72539EEF6F39}" name="שעור מסך נכסי השקעה**" dataDxfId="33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077EE87-2BFD-40ED-9628-AABFC052EE84}" name="RowTitleRegion1.a1.b4.1" displayName="_RowTitleRegion1.a1.b4.1_11" ref="A1:B4" totalsRowShown="0" headerRowDxfId="329" dataDxfId="328" tableBorderDxfId="327" headerRowCellStyle="Normal_2007-16618" dataCellStyle="Normal_2007-16618">
  <autoFilter ref="A1:B4" xr:uid="{2077EE87-2BFD-40ED-9628-AABFC052EE84}">
    <filterColumn colId="0" hiddenButton="1"/>
    <filterColumn colId="1" hiddenButton="1"/>
  </autoFilter>
  <tableColumns count="2">
    <tableColumn id="1" xr3:uid="{D658FF36-0065-4D11-8AD7-4CFFF21C58D9}" name="תאריך הדיווח" dataDxfId="326" dataCellStyle="Normal_2007-16618"/>
    <tableColumn id="2" xr3:uid="{9E28C05B-A2E7-45E9-8146-93B6960A3527}" name="31/12/2023" dataDxfId="325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9FDFC36-59F9-46BC-B4F6-E2048015B0D0}" name="TitleRegion1.a6.r45.1" displayName="TitleRegion1.a6.r45.1" ref="A6:R45" totalsRowShown="0" headerRowDxfId="324" dataDxfId="322" headerRowBorderDxfId="323" tableBorderDxfId="321">
  <autoFilter ref="A6:R45" xr:uid="{29FDFC36-59F9-46BC-B4F6-E2048015B0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565F047-6F11-449C-B427-36D43550CEB5}" name="שם המנפיק/שם נייר ערך" dataDxfId="320"/>
    <tableColumn id="2" xr3:uid="{15A11728-1135-4D84-8674-3A2F4C8E8868}" name="מספר ני&quot;ע" dataDxfId="319"/>
    <tableColumn id="3" xr3:uid="{C7212217-3574-41D8-AAC0-CDC5BCAD9E16}" name="ספק המידע" dataDxfId="318"/>
    <tableColumn id="4" xr3:uid="{042E5847-BF9B-4A53-8D06-491072DABDDA}" name="מספר מנפיק" dataDxfId="317"/>
    <tableColumn id="5" xr3:uid="{41BAE99B-D26D-46BB-887A-F1FEFA4212EA}" name="ענף מסחר" dataDxfId="316"/>
    <tableColumn id="6" xr3:uid="{2D0DB886-21C4-4C41-B149-7F463C98CC55}" name="דירוג" dataDxfId="315"/>
    <tableColumn id="7" xr3:uid="{CCF00F75-3DB2-42F9-8491-223490F9C45C}" name="שם מדרג" dataDxfId="314"/>
    <tableColumn id="8" xr3:uid="{709ADE67-1F60-4AF3-9BB3-27E3C87A86B3}" name="תאריך רכישה" dataDxfId="313"/>
    <tableColumn id="9" xr3:uid="{A5BCB660-0420-4C3E-9A87-48673A80C773}" name="מח&quot;מ" dataDxfId="312"/>
    <tableColumn id="10" xr3:uid="{BEE8C2AA-688F-4FBD-8054-81DE52593F88}" name="סוג מטבע" dataDxfId="311"/>
    <tableColumn id="11" xr3:uid="{0EC3DCE0-5AFF-4A94-8974-FCC81D7A193D}" name="שיעור ריבית" dataDxfId="310"/>
    <tableColumn id="12" xr3:uid="{CC73FF56-0904-43C9-B0E0-C9590652F121}" name="תשואה לפידיון" dataDxfId="309"/>
    <tableColumn id="13" xr3:uid="{CA219B11-D7D9-4F33-902A-2C877B410459}" name="ערך נקוב****" dataDxfId="308"/>
    <tableColumn id="14" xr3:uid="{5086104A-0353-4AE5-9701-E9AD9C6E4A98}" name="שער***" dataDxfId="307"/>
    <tableColumn id="15" xr3:uid="{2C621C50-1D26-4EF4-BEBC-2215A2F68CE2}" name="שווי הוגן" dataDxfId="306"/>
    <tableColumn id="16" xr3:uid="{17643977-D723-477B-9B2F-036FC8375817}" name="שעור מערך נקוב מונפק" dataDxfId="305"/>
    <tableColumn id="17" xr3:uid="{EA7A7BAA-2310-498E-95FB-0ACDFB7D9927}" name="שעור מנכסי אפיק ההשקעה" dataDxfId="304"/>
    <tableColumn id="18" xr3:uid="{D1327257-301E-4CE5-AF14-04336DEB4371}" name="שעור מסך נכסי השקעה**" dataDxfId="30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F283C22-DBA3-4674-8AD3-656A0930A5E4}" name="RowTitleRegion1.a1.b4.1" displayName="_RowTitleRegion1.a1.b4.1_12" ref="A1:B4" totalsRowShown="0" headerRowDxfId="302" dataDxfId="301" tableBorderDxfId="300" headerRowCellStyle="Normal_2007-16618" dataCellStyle="Normal_2007-16618">
  <autoFilter ref="A1:B4" xr:uid="{2F283C22-DBA3-4674-8AD3-656A0930A5E4}">
    <filterColumn colId="0" hiddenButton="1"/>
    <filterColumn colId="1" hiddenButton="1"/>
  </autoFilter>
  <tableColumns count="2">
    <tableColumn id="1" xr3:uid="{E9F702E2-75A7-4EE8-A0FF-92F33C0EB87C}" name="תאריך הדיווח" dataDxfId="299" dataCellStyle="Normal_2007-16618"/>
    <tableColumn id="2" xr3:uid="{3F39F7E5-AE98-4410-AE97-542CEAF1BE00}" name="31/12/2023" dataDxfId="298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F102619-F1BE-48EE-9B47-04EFDB935155}" name="TitleRegion1.a6.l56.1" displayName="TitleRegion1.a6.l56.1" ref="A6:L56" totalsRowShown="0" headerRowDxfId="297" dataDxfId="295" headerRowBorderDxfId="296" tableBorderDxfId="294">
  <autoFilter ref="A6:L56" xr:uid="{EF102619-F1BE-48EE-9B47-04EFDB9351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BD0656E-A6FD-446B-9FD1-1DBFD3E89646}" name="שם המנפיק/שם נייר ערך" dataDxfId="293"/>
    <tableColumn id="2" xr3:uid="{E3E0B3DD-4FF0-408B-8116-2EB57CCBAAFA}" name="מספר ני&quot;ע" dataDxfId="292"/>
    <tableColumn id="3" xr3:uid="{35D38923-101F-4B45-A38F-B9E950A2FF68}" name="ספק המידע" dataDxfId="291"/>
    <tableColumn id="4" xr3:uid="{7E5E2747-8E38-44A2-9ABE-76B73E7EDD52}" name="מספר מנפיק" dataDxfId="290"/>
    <tableColumn id="5" xr3:uid="{0B487147-7A09-46E4-923C-E52EB54F58F6}" name="ענף מסחר" dataDxfId="289"/>
    <tableColumn id="6" xr3:uid="{555FF854-0757-4147-BD56-AAECB1185B3D}" name="סוג מטבע" dataDxfId="288"/>
    <tableColumn id="7" xr3:uid="{1704A04F-4A77-4F30-AFA2-6859E8B5DC9B}" name="ערך נקוב****" dataDxfId="287"/>
    <tableColumn id="8" xr3:uid="{8B2F1632-277B-4E71-B999-FF3AB5940BE4}" name="שער***" dataDxfId="286"/>
    <tableColumn id="9" xr3:uid="{761F6F40-2F2D-4A47-B1FA-5FFA16EC085E}" name="שווי הוגן" dataDxfId="285"/>
    <tableColumn id="10" xr3:uid="{837B4909-9201-4BB8-8701-0A0F891EDFFB}" name="שעור מערך נקוב מונפק" dataDxfId="284"/>
    <tableColumn id="11" xr3:uid="{8EF45B95-4106-4885-8408-7A37ADFFE178}" name="שעור מנכסי אפיק ההשקעה" dataDxfId="283"/>
    <tableColumn id="12" xr3:uid="{1627DF27-6B0F-4566-826E-F5936F25DD72}" name="שעור מסך נכסי השקעה**" dataDxfId="282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7A87560-2B06-4A68-9D3B-B578B34DFF54}" name="RowTitleRegion1.a1.b4.1" displayName="_RowTitleRegion1.a1.b4.1_13" ref="A1:B4" totalsRowShown="0" headerRowDxfId="281" dataDxfId="280" tableBorderDxfId="279" headerRowCellStyle="Normal_2007-16618" dataCellStyle="Normal_2007-16618">
  <autoFilter ref="A1:B4" xr:uid="{17A87560-2B06-4A68-9D3B-B578B34DFF54}">
    <filterColumn colId="0" hiddenButton="1"/>
    <filterColumn colId="1" hiddenButton="1"/>
  </autoFilter>
  <tableColumns count="2">
    <tableColumn id="1" xr3:uid="{7AB1BE80-A30E-4731-B7C6-F9DA5846C2BE}" name="תאריך הדיווח" dataDxfId="278" dataCellStyle="Normal_2007-16618"/>
    <tableColumn id="2" xr3:uid="{49E51F6A-1F69-4190-A4D0-4BD30AD0D8D7}" name="31/12/2023" dataDxfId="277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58E8366-C0A4-4ACC-B09D-C2E5470A2323}" name="TitleRegion1.a6.j214.1" displayName="TitleRegion1.a6.j214.1" ref="A6:J214" totalsRowShown="0" headerRowDxfId="276" dataDxfId="274" headerRowBorderDxfId="275" tableBorderDxfId="273">
  <autoFilter ref="A6:J214" xr:uid="{658E8366-C0A4-4ACC-B09D-C2E5470A23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6583B2C-7E87-4865-8208-E082DE17D96F}" name="שם המנפיק/שם נייר ערך" dataDxfId="272"/>
    <tableColumn id="2" xr3:uid="{84A13549-B0DD-4088-8D84-0860C7A2D6BB}" name="מספר ני&quot;ע" dataDxfId="271"/>
    <tableColumn id="3" xr3:uid="{4613F760-19F2-42EE-8252-CA8D8FE26176}" name="סוג מטבע" dataDxfId="270"/>
    <tableColumn id="4" xr3:uid="{DD61C750-35CE-4EB3-A975-15F7DB9AB74B}" name="תאריך רכישה" dataDxfId="269"/>
    <tableColumn id="5" xr3:uid="{42410836-DB13-45F2-89F4-BF340471D10C}" name="ערך נקוב****" dataDxfId="268"/>
    <tableColumn id="6" xr3:uid="{A370016D-0E3B-40D9-9291-E1C4D800B13F}" name="שער***" dataDxfId="267"/>
    <tableColumn id="7" xr3:uid="{5359D9D1-18FE-4E86-9F87-E5CB4F5D6E8B}" name="שווי הוגן" dataDxfId="266"/>
    <tableColumn id="8" xr3:uid="{A660F406-1A2D-4A7F-8A55-2E604821C984}" name="שעור מערך נקוב מונפק" dataDxfId="265"/>
    <tableColumn id="9" xr3:uid="{AF8F046B-9DCC-47EF-AF01-3271F80E3EF3}" name="שעור מנכסי אפיק ההשקעה" dataDxfId="264"/>
    <tableColumn id="10" xr3:uid="{C984FC1F-366E-47F0-AAA4-A6DCE8466958}" name="שעור מסך נכסי השקעה**" dataDxfId="26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7ED6765-4E82-4E40-8887-B323A9AF70CB}" name="RowTitleRegion1.a1.b4.1" displayName="_RowTitleRegion1.a1.b4.1_14" ref="A1:B4" totalsRowShown="0" headerRowDxfId="262" dataDxfId="261" tableBorderDxfId="260" headerRowCellStyle="Normal_2007-16618" dataCellStyle="Normal_2007-16618">
  <autoFilter ref="A1:B4" xr:uid="{C7ED6765-4E82-4E40-8887-B323A9AF70CB}">
    <filterColumn colId="0" hiddenButton="1"/>
    <filterColumn colId="1" hiddenButton="1"/>
  </autoFilter>
  <tableColumns count="2">
    <tableColumn id="1" xr3:uid="{A0C44CB8-4680-4234-8682-0D06DA599DDA}" name="תאריך הדיווח" dataDxfId="259" dataCellStyle="Normal_2007-16618"/>
    <tableColumn id="2" xr3:uid="{D5FF66EC-F53D-45DB-B584-3B8C0403001D}" name="31/12/2023" dataDxfId="258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D0D8AA9-3D25-4FEB-B986-2A63206F4DD2}" name="TitleRegion1.a6.k15.1" displayName="TitleRegion1.a6.k15.1" ref="A6:K15" totalsRowShown="0" headerRowDxfId="257" dataDxfId="255" headerRowBorderDxfId="256" tableBorderDxfId="254">
  <autoFilter ref="A6:K15" xr:uid="{DD0D8AA9-3D25-4FEB-B986-2A63206F4D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315541A-A15A-4A83-8C8E-AC4246D471EF}" name="שם המנפיק/שם נייר ערך" dataDxfId="253"/>
    <tableColumn id="2" xr3:uid="{F2F56D11-81BE-4BC0-BD78-8478C1FA840D}" name="מספר ני&quot;ע" dataDxfId="252"/>
    <tableColumn id="3" xr3:uid="{65B4C8B2-054F-4351-8C44-3D3667D09B4B}" name="ענף מסחר" dataDxfId="251"/>
    <tableColumn id="4" xr3:uid="{2FF0560D-09E2-4862-A36E-E15303919574}" name="סוג מטבע" dataDxfId="250"/>
    <tableColumn id="5" xr3:uid="{512CD930-DA87-4746-A036-592FA2FCCA8E}" name="תאריך רכישה" dataDxfId="249"/>
    <tableColumn id="6" xr3:uid="{8B50C353-06FB-4BB9-8736-5FB7ECA9C151}" name="ערך נקוב****" dataDxfId="248"/>
    <tableColumn id="7" xr3:uid="{FC5B2AA6-76CC-43E9-A7C9-0126C418671C}" name="שער***" dataDxfId="247"/>
    <tableColumn id="8" xr3:uid="{C4C6BB43-D6A7-4A77-BAA9-672579FCE014}" name="שווי הוגן" dataDxfId="246"/>
    <tableColumn id="9" xr3:uid="{3C56F5EF-5AD3-454D-9999-7ED1B4ACEC9E}" name="שעור מערך נקוב מונפק" dataDxfId="245"/>
    <tableColumn id="10" xr3:uid="{57CE6F3C-5531-4141-9130-B30B1129BD5D}" name="שעור מנכסי אפיק ההשקעה" dataDxfId="244">
      <calculatedColumnFormula>IFERROR(H7/$H$9,0)</calculatedColumnFormula>
    </tableColumn>
    <tableColumn id="11" xr3:uid="{98174C31-3EAC-4196-8223-C80CC99C85C5}" name="שעור מסך נכסי השקעה**" dataDxfId="243">
      <calculatedColumnFormula>H7/'סכום נכסי הקרן'!$C$41</calculatedColumnFormula>
    </tableColumn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818E143-1B88-4D83-9BD0-B60829091F17}" name="RowTitleRegion1.a1.b4.1" displayName="_RowTitleRegion1.a1.b4.1_15" ref="A1:B4" totalsRowShown="0" headerRowDxfId="242" dataDxfId="241" tableBorderDxfId="240" headerRowCellStyle="Normal_2007-16618" dataCellStyle="Normal_2007-16618">
  <autoFilter ref="A1:B4" xr:uid="{3818E143-1B88-4D83-9BD0-B60829091F17}">
    <filterColumn colId="0" hiddenButton="1"/>
    <filterColumn colId="1" hiddenButton="1"/>
  </autoFilter>
  <tableColumns count="2">
    <tableColumn id="1" xr3:uid="{0F4BC9A0-A6E4-4EC5-82A5-72C72EA41120}" name="תאריך הדיווח" dataDxfId="239" dataCellStyle="Normal_2007-16618"/>
    <tableColumn id="2" xr3:uid="{5055B7AB-6166-4049-9D6D-D5A426284FE6}" name="31/12/2023" dataDxfId="23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BD4F31B-649B-455E-A8E5-FB8A7951F81C}" name="TitleRegion1.a6.k20.1" displayName="TitleRegion1.a6.k20.1" ref="A6:K20" totalsRowShown="0" headerRowDxfId="237" dataDxfId="235" headerRowBorderDxfId="236" tableBorderDxfId="234">
  <autoFilter ref="A6:K20" xr:uid="{5BD4F31B-649B-455E-A8E5-FB8A7951F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D5922B7-BFC5-4B27-95CB-CB7EA3EE5258}" name="שם המנפיק/שם נייר ערך" dataDxfId="233"/>
    <tableColumn id="2" xr3:uid="{CF681D06-AB17-42EE-A473-FE6D9AE6634E}" name="מספר ני&quot;ע" dataDxfId="232"/>
    <tableColumn id="3" xr3:uid="{432851E1-BB4D-437A-ADA5-3A7041150CAE}" name="ענף מסחר" dataDxfId="231"/>
    <tableColumn id="4" xr3:uid="{53E3EA17-4810-4B88-AC1A-A14C6FF636B9}" name="סוג מטבע" dataDxfId="230"/>
    <tableColumn id="5" xr3:uid="{2F484DDD-034F-40E5-A444-ABF314B85EDC}" name="תאריך רכישה" dataDxfId="229"/>
    <tableColumn id="6" xr3:uid="{1C54AFC1-C653-4FB0-BE9C-B9C8A00C5953}" name="ערך נקוב****" dataDxfId="228"/>
    <tableColumn id="7" xr3:uid="{C27B3EF3-B635-4487-B5B1-3E0333D1290E}" name="שער***" dataDxfId="227"/>
    <tableColumn id="8" xr3:uid="{96F614D9-FA5E-4FAA-B8CE-7E36A25968FC}" name="שווי הוגן" dataDxfId="226"/>
    <tableColumn id="9" xr3:uid="{9982EB31-9663-412E-8A76-B0E3440AF0EB}" name="שעור מערך נקוב מונפק" dataDxfId="225"/>
    <tableColumn id="10" xr3:uid="{7948E757-DBA0-4FA7-8CBE-B3EB272001D3}" name="שעור מנכסי אפיק ההשקעה" dataDxfId="224"/>
    <tableColumn id="11" xr3:uid="{6667356C-B465-41CD-8D63-93F4B04F384C}" name="שעור מסך נכסי השקעה**" dataDxfId="22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71822AA-111C-4164-8E05-566A20E2F2A8}" name="RowTitleRegion1.a1.b4.1" displayName="_RowTitleRegion1.a1.b4.1_16" ref="A1:B4" totalsRowShown="0" headerRowDxfId="222" dataDxfId="221" tableBorderDxfId="220" headerRowCellStyle="Normal_2007-16618" dataCellStyle="Normal_2007-16618">
  <autoFilter ref="A1:B4" xr:uid="{F71822AA-111C-4164-8E05-566A20E2F2A8}">
    <filterColumn colId="0" hiddenButton="1"/>
    <filterColumn colId="1" hiddenButton="1"/>
  </autoFilter>
  <tableColumns count="2">
    <tableColumn id="1" xr3:uid="{6C2B340F-1335-4F00-8F92-DA409E765B33}" name="תאריך הדיווח" dataDxfId="219" dataCellStyle="Normal_2007-16618"/>
    <tableColumn id="2" xr3:uid="{29658A42-2D2D-4949-B829-A40AB5092739}" name="31/12/2023" dataDxfId="21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8B47D66-AEF9-4BA2-9AC6-73D3E8268220}" name="TitleRegion1.a6.j365.1" displayName="TitleRegion1.a6.j365.1" ref="A6:J365" totalsRowShown="0" headerRowDxfId="217" dataDxfId="215" headerRowBorderDxfId="216" tableBorderDxfId="214">
  <autoFilter ref="A6:J365" xr:uid="{98B47D66-AEF9-4BA2-9AC6-73D3E82682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81D76B2-0B48-49EC-9C30-E03D5F8AD7FC}" name="שם המנפיק/שם נייר ערך" dataDxfId="213"/>
    <tableColumn id="2" xr3:uid="{095E05D6-D8F4-41B8-8AF6-1CE3D9120B04}" name="מספר ני&quot;ע" dataDxfId="212"/>
    <tableColumn id="3" xr3:uid="{98043FD0-7EA0-4023-A1B6-69FC98692BE0}" name="ענף מסחר" dataDxfId="211"/>
    <tableColumn id="4" xr3:uid="{28C3937D-6049-4E48-B528-A2D7C48D1398}" name="סוג מטבע" dataDxfId="210"/>
    <tableColumn id="5" xr3:uid="{A4240F93-994E-4FCD-B659-6E34A67CEBA2}" name="תאריך רכישה" dataDxfId="209"/>
    <tableColumn id="6" xr3:uid="{663345CB-E2D0-4CDD-A491-7EE31FEFB108}" name="ערך נקוב****" dataDxfId="208"/>
    <tableColumn id="7" xr3:uid="{3B4708F0-5952-4EE9-84EC-9DC97526F128}" name="שער***" dataDxfId="207"/>
    <tableColumn id="8" xr3:uid="{618D3478-395E-4779-8E5C-7F1A17762FDC}" name="שווי הוגן" dataDxfId="206"/>
    <tableColumn id="9" xr3:uid="{5CB65412-2CC7-4031-8D4D-4E4A6ACC0EE9}" name="שעור מנכסי אפיק ההשקעה" dataDxfId="205"/>
    <tableColumn id="10" xr3:uid="{9D09C2A2-572E-41C1-85F4-A23F9FF1800D}" name="שעור מסך נכסי השקעה**" dataDxfId="20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B2E6B39-F6AE-4E1E-A0E2-F8C0AE583E5D}" name="RowTitleRegion1.a1.b4.1" displayName="_RowTitleRegion1.a1.b4.1_17" ref="A1:B4" totalsRowShown="0" headerRowDxfId="203" dataDxfId="202" tableBorderDxfId="201" headerRowCellStyle="Normal_2007-16618" dataCellStyle="Normal_2007-16618">
  <autoFilter ref="A1:B4" xr:uid="{4B2E6B39-F6AE-4E1E-A0E2-F8C0AE583E5D}">
    <filterColumn colId="0" hiddenButton="1"/>
    <filterColumn colId="1" hiddenButton="1"/>
  </autoFilter>
  <tableColumns count="2">
    <tableColumn id="1" xr3:uid="{8A4097A6-AB09-4D74-B87E-2F31D4C1858C}" name="תאריך הדיווח" dataDxfId="200" dataCellStyle="Normal_2007-16618"/>
    <tableColumn id="2" xr3:uid="{CA4F10C9-C86F-4718-AAC5-C10D6FE1645F}" name="31/12/2023" dataDxfId="19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CFC0542-69C4-4EFF-B21E-02ECAC4302F0}" name="TitleRegion1.a6.p13.1" displayName="TitleRegion1.a6.p13.1_" ref="A6:P13" totalsRowShown="0" headerRowDxfId="198" dataDxfId="196" headerRowBorderDxfId="197" tableBorderDxfId="195">
  <autoFilter ref="A6:P13" xr:uid="{6CFC0542-69C4-4EFF-B21E-02ECAC4302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BF82D455-04E2-4972-B77A-793527EF2335}" name="שם המנפיק/שם נייר ערך" dataDxfId="194"/>
    <tableColumn id="2" xr3:uid="{36932623-FFC1-4B12-931E-884E99AA69F6}" name="מספר ני&quot;ע" dataDxfId="193"/>
    <tableColumn id="3" xr3:uid="{0F7CEDD4-9C9C-421E-BB01-E0950E8D2A98}" name="נכס הבסיס" dataDxfId="192"/>
    <tableColumn id="4" xr3:uid="{C5F75A95-FF67-4A6A-8001-19E082BCDD7E}" name="דירוג" dataDxfId="191"/>
    <tableColumn id="5" xr3:uid="{B6A317ED-5E0B-4603-A191-74567D2264A2}" name="שם מדרג" dataDxfId="190"/>
    <tableColumn id="6" xr3:uid="{160C9BDC-B853-4748-A8BD-2E4CB888C9AD}" name="תאריך רכישה" dataDxfId="189"/>
    <tableColumn id="7" xr3:uid="{EC1143F7-C7B1-415C-ABD3-CDC3704B28EE}" name="מח&quot;מ" dataDxfId="188"/>
    <tableColumn id="8" xr3:uid="{80E4651B-12DC-4A45-9889-C89141E4F1F6}" name="סוג מטבע" dataDxfId="187"/>
    <tableColumn id="9" xr3:uid="{A1F68FFC-61BF-4885-9C96-B812DF8553BA}" name="שיעור ריבית" dataDxfId="186"/>
    <tableColumn id="10" xr3:uid="{060320CB-8183-4F62-8D0A-D7E9686317B4}" name="תשואה לפידיון" dataDxfId="185"/>
    <tableColumn id="11" xr3:uid="{96155EF2-F783-4A11-B68A-B403DD56E004}" name="ערך נקוב****" dataDxfId="184"/>
    <tableColumn id="12" xr3:uid="{40EB2827-F76C-41F6-AE0D-BE4BC365847F}" name="שער***" dataDxfId="183"/>
    <tableColumn id="13" xr3:uid="{CDCC865F-05BF-45C1-A449-B54CE591F417}" name="שווי הוגן" dataDxfId="182"/>
    <tableColumn id="14" xr3:uid="{BD41C8DE-BAEC-47A9-B466-1419FC822262}" name="שעור מערך נקוב מונפק" dataDxfId="181"/>
    <tableColumn id="15" xr3:uid="{FBFCE279-C244-4808-8C56-8A0F3E26EDED}" name="שעור מנכסי אפיק ההשקעה" dataDxfId="180"/>
    <tableColumn id="16" xr3:uid="{F5AF8F97-168C-4A80-A862-87BF235BE840}" name="שעור מסך נכסי השקעה**" dataDxfId="17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2713DB4-AF16-430D-B4E6-19B48CB8D047}" name="RowTitleRegion1.a1.b4.1" displayName="_RowTitleRegion1.a1.b4.1_18" ref="A1:B4" totalsRowShown="0" headerRowDxfId="178" dataDxfId="177" tableBorderDxfId="176" headerRowCellStyle="Normal_2007-16618" dataCellStyle="Normal_2007-16618">
  <autoFilter ref="A1:B4" xr:uid="{A2713DB4-AF16-430D-B4E6-19B48CB8D047}">
    <filterColumn colId="0" hiddenButton="1"/>
    <filterColumn colId="1" hiddenButton="1"/>
  </autoFilter>
  <tableColumns count="2">
    <tableColumn id="1" xr3:uid="{DCC7ED88-75A8-45EC-825F-04A37BB2A69D}" name="תאריך הדיווח" dataDxfId="175" dataCellStyle="Normal_2007-16618"/>
    <tableColumn id="2" xr3:uid="{7179B5CF-C78B-4535-83F1-7E5C43110FFC}" name="31/12/2023" dataDxfId="17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07957EF-12B2-45D2-BAAF-13781526A497}" name="TitleRegion1.a5.q385.1" displayName="TitleRegion1.a5.q385.1" ref="A5:Q385" totalsRowShown="0" headerRowDxfId="173" dataDxfId="171" headerRowBorderDxfId="172">
  <autoFilter ref="A5:Q385" xr:uid="{E07957EF-12B2-45D2-BAAF-13781526A4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6F999F3-83FA-416B-9B9D-2404DAEB7132}" name="שם המנפיק/שם נייר ערך" dataDxfId="170"/>
    <tableColumn id="2" xr3:uid="{580C1348-0185-43B0-8AC3-B0B2F76E656C}" name="קונסורציום כן/לא" dataDxfId="169"/>
    <tableColumn id="3" xr3:uid="{30D86562-02D4-4CC0-9772-641D28EA35F4}" name="מספר ני&quot;ע" dataDxfId="168"/>
    <tableColumn id="4" xr3:uid="{E92800CD-2132-481A-B142-8FD1F4D1DCF4}" name="מספר מנפיק" dataDxfId="167"/>
    <tableColumn id="5" xr3:uid="{0F2FC4C8-0464-492C-B186-FD09C13A4539}" name="דירוג" dataDxfId="166"/>
    <tableColumn id="6" xr3:uid="{303A3629-5049-4939-B40E-5205A0463A0E}" name="תאריך רכישה" dataDxfId="165"/>
    <tableColumn id="7" xr3:uid="{853264BA-EEDD-4F39-ACED-3B5E341E095C}" name="שם מדרג" dataDxfId="164"/>
    <tableColumn id="8" xr3:uid="{A744B7CF-23B0-45EC-9C91-4B53C409D461}" name="מח&quot;מ" dataDxfId="163"/>
    <tableColumn id="9" xr3:uid="{F7D921DD-3442-4119-9EA0-DAEB01A9BE99}" name="ענף משק" dataDxfId="162"/>
    <tableColumn id="10" xr3:uid="{13CC93EE-9629-41BD-820D-A040E181C638}" name="סוג מטבע" dataDxfId="161"/>
    <tableColumn id="11" xr3:uid="{0FDFBB9D-A3AD-46BE-AA03-252CA209E17C}" name="שיעור ריבית ממוצע" dataDxfId="160"/>
    <tableColumn id="12" xr3:uid="{BB6C84C0-C66E-4974-8D4A-B93FD3108D55}" name="תשואה לפידיון" dataDxfId="159"/>
    <tableColumn id="13" xr3:uid="{101E4B59-0BA1-4A3D-84C5-85D2493EEB14}" name="ערך נקוב****" dataDxfId="158"/>
    <tableColumn id="14" xr3:uid="{2B1F1FC8-57A5-4162-AA68-0DD812F8DF6C}" name="שער***" dataDxfId="157"/>
    <tableColumn id="15" xr3:uid="{FEF31BD0-A352-4081-B037-ADF1AFE3ADF5}" name="שווי הוגן" dataDxfId="156"/>
    <tableColumn id="16" xr3:uid="{7D11A99C-3196-498D-B51E-2E3603ABEE3E}" name="שעור מנכסי אפיק ההשקעה" dataDxfId="155"/>
    <tableColumn id="17" xr3:uid="{AF131C53-4E8F-4A20-BDA6-E2A073970732}" name="שעור מסך נכסי השקעה**" dataDxfId="15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68341A4-CF14-4697-A4EA-A0DCB9550126}" name="RowTitleRegion1.a1.b4.1" displayName="_RowTitleRegion1.a1.b4.1_19" ref="A1:B4" totalsRowShown="0" headerRowDxfId="153" dataDxfId="152" tableBorderDxfId="151" headerRowCellStyle="Normal_2007-16618" dataCellStyle="Normal_2007-16618">
  <autoFilter ref="A1:B4" xr:uid="{F68341A4-CF14-4697-A4EA-A0DCB9550126}">
    <filterColumn colId="0" hiddenButton="1"/>
    <filterColumn colId="1" hiddenButton="1"/>
  </autoFilter>
  <tableColumns count="2">
    <tableColumn id="1" xr3:uid="{7EE1B42A-60CD-47DE-92D4-05E9B15BD676}" name="תאריך הדיווח" dataDxfId="150" dataCellStyle="Normal_2007-16618"/>
    <tableColumn id="2" xr3:uid="{E6C18A71-5E06-4AD9-9769-EE2A26B34B20}" name="31/12/2023" dataDxfId="14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A05052B-2C06-4BC8-8332-94D5ACA6CC61}" name="TitleRegion1.a5.n12.1" displayName="TitleRegion1.a5.n12.1" ref="A5:N12" totalsRowShown="0" headerRowDxfId="148" dataDxfId="146" headerRowBorderDxfId="147">
  <autoFilter ref="A5:N12" xr:uid="{BA05052B-2C06-4BC8-8332-94D5ACA6CC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99D7FBA-D65C-4486-AA6E-44CA6B7201E8}" name="שם המנפיק/שם נייר ערך" dataDxfId="145"/>
    <tableColumn id="2" xr3:uid="{00193B9E-7BF6-4DB7-A4F5-21FBC9416FE6}" name="מספר ני&quot;ע" dataDxfId="144"/>
    <tableColumn id="3" xr3:uid="{0826B595-1757-44B1-A4EB-F9825E4787F5}" name="מספר מנפיק" dataDxfId="143"/>
    <tableColumn id="4" xr3:uid="{97B2570A-5299-4813-8D0C-4CDAEFB7877E}" name="דירוג" dataDxfId="142"/>
    <tableColumn id="5" xr3:uid="{7A77FB6F-DE66-499A-8473-48FE0A05BD42}" name="שם מדרג" dataDxfId="141"/>
    <tableColumn id="6" xr3:uid="{B17BCF81-B871-4310-93C4-878311ACBD5B}" name="מח&quot;מ" dataDxfId="140"/>
    <tableColumn id="7" xr3:uid="{61C2DD87-5060-4037-987F-E60A3E15279B}" name="סוג מטבע" dataDxfId="139"/>
    <tableColumn id="8" xr3:uid="{C1150ADD-2DED-4C15-BB1B-1EAA114646C4}" name="תנאי ושיעור ריבית" dataDxfId="138"/>
    <tableColumn id="9" xr3:uid="{895FF1AB-6390-43C0-913F-9480DADACE69}" name="תשואה לפידיון" dataDxfId="137"/>
    <tableColumn id="10" xr3:uid="{F83A169D-87A3-4B38-BAA6-0E52F73DE7FF}" name="ערך נקוב****" dataDxfId="136"/>
    <tableColumn id="11" xr3:uid="{0395A33E-2DC7-4486-A433-55ADC51404A2}" name="שער***" dataDxfId="135"/>
    <tableColumn id="12" xr3:uid="{093EE211-3310-4870-B00F-B9C5211A1D42}" name="שווי הוגן" dataDxfId="134"/>
    <tableColumn id="13" xr3:uid="{DA9C00F4-F37A-4113-BE70-4CFA54434D5E}" name="שעור מנכסי אפיק ההשקעה" dataDxfId="133"/>
    <tableColumn id="14" xr3:uid="{C04B98B5-9895-4233-B124-74B7D70CB6F8}" name="שעור מסך נכסי השקעה**" dataDxfId="13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B0B11AA-4FCA-4F0F-9E50-6728C5BD4C46}" name="RowTitleRegion1.a1.b4.1" displayName="_RowTitleRegion1.a1.b4.1_20" ref="A1:B4" totalsRowShown="0" headerRowDxfId="131" dataDxfId="130" tableBorderDxfId="129" headerRowCellStyle="Normal_2007-16618" dataCellStyle="Normal_2007-16618">
  <autoFilter ref="A1:B4" xr:uid="{6B0B11AA-4FCA-4F0F-9E50-6728C5BD4C46}">
    <filterColumn colId="0" hiddenButton="1"/>
    <filterColumn colId="1" hiddenButton="1"/>
  </autoFilter>
  <tableColumns count="2">
    <tableColumn id="1" xr3:uid="{87380CA6-131B-4302-A1B4-B670095CCA30}" name="תאריך הדיווח" dataDxfId="128" dataCellStyle="Normal_2007-16618"/>
    <tableColumn id="2" xr3:uid="{7FA44D27-332B-49C1-B54F-B662008BDF78}" name="31/12/2023" dataDxfId="12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ECC0D80-5288-40AE-B601-E327FC12F53A}" name="TitleRegion1.a5.i18.1" displayName="TitleRegion1.a5.i18.1" ref="A5:I18" totalsRowShown="0" headerRowDxfId="126" dataDxfId="124" headerRowBorderDxfId="125">
  <autoFilter ref="A5:I18" xr:uid="{9ECC0D80-5288-40AE-B601-E327FC12F5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6B584F2-86B7-41BF-9A13-B9A0F80CEDF6}" name="שם המנפיק/שם נייר ערך" dataDxfId="123"/>
    <tableColumn id="2" xr3:uid="{99AB1F7F-3AD2-41D8-BBB9-33D4252B9043}" name="תאריך שערוך אחרון" dataDxfId="122"/>
    <tableColumn id="3" xr3:uid="{07A0C9C0-7E8C-4F93-A01A-C3AD902DA71D}" name="אופי הנכס" dataDxfId="121"/>
    <tableColumn id="4" xr3:uid="{CB9E5713-3D48-4802-B63C-A00F4175B8BD}" name="שעור תשואה במהלך התקופה" dataDxfId="120" dataCellStyle="Percent"/>
    <tableColumn id="5" xr3:uid="{D5D59B6D-340F-4F34-80C3-20A4A0D35FF8}" name="סוג מטבע" dataDxfId="119"/>
    <tableColumn id="6" xr3:uid="{8FCF08EF-E4E0-4692-9321-2434640DF15A}" name="שווי משוערך" dataDxfId="118"/>
    <tableColumn id="7" xr3:uid="{044AB25B-6905-4315-8F2D-6D184290FE4F}" name="שעור מנכסי אפיק ההשקעה" dataDxfId="117">
      <calculatedColumnFormula>IFERROR(F6/$F$8,0)</calculatedColumnFormula>
    </tableColumn>
    <tableColumn id="8" xr3:uid="{22562C92-F41D-4A91-98C8-F053DE761EAA}" name="שעור מסך נכסי השקעה" dataDxfId="116">
      <calculatedColumnFormula>F6/'סכום נכסי הקרן'!$C$41</calculatedColumnFormula>
    </tableColumn>
    <tableColumn id="9" xr3:uid="{9A827A5E-245E-44B3-A835-DB389FFCBDC1}" name="כתובת הנכס" dataDxfId="115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EAD51C7-A6F7-4A7A-9258-D35DF51128B1}" name="RowTitleRegion1.a1.b4.1" displayName="_RowTitleRegion1.a1.b4.1_21" ref="A1:B4" totalsRowShown="0" headerRowDxfId="114" dataDxfId="113" tableBorderDxfId="112" headerRowCellStyle="Normal_2007-16618" dataCellStyle="Normal_2007-16618">
  <autoFilter ref="A1:B4" xr:uid="{FEAD51C7-A6F7-4A7A-9258-D35DF51128B1}">
    <filterColumn colId="0" hiddenButton="1"/>
    <filterColumn colId="1" hiddenButton="1"/>
  </autoFilter>
  <tableColumns count="2">
    <tableColumn id="1" xr3:uid="{C59820DF-9B74-4B30-B66A-B6E030B70770}" name="תאריך הדיווח" dataDxfId="111" dataCellStyle="Normal_2007-16618"/>
    <tableColumn id="2" xr3:uid="{3DF2CE0D-F8B2-4112-B367-2545C2F8BAD0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98EA9D6-1094-4E2D-A0F0-7A725394EB5B}" name="TitleRegion1.a5.j8.1" displayName="TitleRegion1.a5.j8.1" ref="A5:J8" totalsRowShown="0" headerRowDxfId="109" headerRowBorderDxfId="108">
  <autoFilter ref="A5:J8" xr:uid="{598EA9D6-1094-4E2D-A0F0-7A725394EB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0B677E3-BA64-4913-896E-5B2125CE2111}" name="שם המנפיק/שם נייר ערך"/>
    <tableColumn id="2" xr3:uid="{2F0864EE-A373-4878-BA22-2304F3CE81E2}" name="מספר מנפיק"/>
    <tableColumn id="3" xr3:uid="{B79C7E9C-2799-4FB0-AAF5-CF1655831CF6}" name="דירוג"/>
    <tableColumn id="4" xr3:uid="{633684C3-8125-4555-9BF2-5CC4D05E932E}" name="שם המדרג"/>
    <tableColumn id="5" xr3:uid="{D29C585E-3203-4786-ABE4-29ED93B41F0A}" name="שעור הריבית"/>
    <tableColumn id="6" xr3:uid="{F4E2C26E-A9ED-4701-911D-AAB473B1B7D5}" name="סוג מטבע"/>
    <tableColumn id="7" xr3:uid="{A63F28C0-FBCA-45D0-9154-83E7E468C7AC}" name="תשואה לפדיון"/>
    <tableColumn id="8" xr3:uid="{433E6AC5-9F01-466A-95F7-AD88F3EB1EBF}" name="שווי הוגן"/>
    <tableColumn id="9" xr3:uid="{DC6F8F44-D046-4DFC-A959-74BDC7C5BC0F}" name="שעור מנכסי אפיק ההשקעה"/>
    <tableColumn id="10" xr3:uid="{8F31AE84-6BC8-43D9-BCD4-830665A04C01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F5D2590-475B-45B0-8D4A-21B687668C50}" name="RowTitleRegion1.a1.b4.1" displayName="_RowTitleRegion1.a1.b4.1_22" ref="A1:B4" totalsRowShown="0" headerRowDxfId="107" dataDxfId="106" tableBorderDxfId="105" headerRowCellStyle="Normal_2007-16618" dataCellStyle="Normal_2007-16618">
  <autoFilter ref="A1:B4" xr:uid="{DF5D2590-475B-45B0-8D4A-21B687668C50}">
    <filterColumn colId="0" hiddenButton="1"/>
    <filterColumn colId="1" hiddenButton="1"/>
  </autoFilter>
  <tableColumns count="2">
    <tableColumn id="1" xr3:uid="{D9DC5F6B-22FB-466D-B3FA-F322217DCA19}" name="תאריך הדיווח" dataDxfId="104" dataCellStyle="Normal_2007-16618"/>
    <tableColumn id="2" xr3:uid="{66D29454-6FC9-40D6-AD99-C4D9B8C36C9E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686D622-9F10-43D9-890D-FDD476596148}" name="TitleRegion1.a5.j22.1" displayName="TitleRegion1.a5.j22.1" ref="A5:J22" totalsRowShown="0" headerRowDxfId="102" dataDxfId="100" headerRowBorderDxfId="101">
  <autoFilter ref="A5:J22" xr:uid="{E686D622-9F10-43D9-890D-FDD4765961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88D3249-DC9B-4072-93F7-B8E8CC454BE7}" name="שם המנפיק/שם נייר ערך" dataDxfId="99"/>
    <tableColumn id="2" xr3:uid="{58C1750B-F481-4D14-9507-F21DD6DEAECF}" name="מספר ני&quot;ע" dataDxfId="98"/>
    <tableColumn id="3" xr3:uid="{5C1F2195-2A67-431B-8FBB-713272A1D457}" name="דירוג" dataDxfId="97"/>
    <tableColumn id="4" xr3:uid="{5200B027-66C8-4F59-A607-90484E1CF0D9}" name="שם המדרג" dataDxfId="96"/>
    <tableColumn id="5" xr3:uid="{25A4A9BC-D964-43E9-BFFA-FDC93F22D38B}" name="שעור הריבית" dataDxfId="95"/>
    <tableColumn id="6" xr3:uid="{36C84397-BDDE-4DE3-A40C-9EAEA314F1FF}" name="סוג מטבע" dataDxfId="94"/>
    <tableColumn id="7" xr3:uid="{473FFAFC-3735-4B85-A61B-9BC6D5EC8A1C}" name="תשואה לפדיון" dataDxfId="93"/>
    <tableColumn id="8" xr3:uid="{CC6568D5-1635-4E47-AEE7-D6E8837E75C6}" name="שווי הוגן" dataDxfId="92"/>
    <tableColumn id="9" xr3:uid="{D4023057-56ED-4135-ADC1-01EC36258DD4}" name="שעור מנכסי אפיק ההשקעה" dataDxfId="91">
      <calculatedColumnFormula>IFERROR(H6/$H$8,0)</calculatedColumnFormula>
    </tableColumn>
    <tableColumn id="10" xr3:uid="{64D35D2B-9164-47AD-8A04-22E3192513EE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7D50625-0BAD-4DE8-BC51-EF126E1DE020}" name="RowTitleRegion1.a1.b4.1" displayName="_RowTitleRegion1.a1.b4.1_23" ref="A1:B4" totalsRowShown="0" headerRowDxfId="89" dataDxfId="88" tableBorderDxfId="87" headerRowCellStyle="Normal_2007-16618" dataCellStyle="Normal_2007-16618">
  <autoFilter ref="A1:B4" xr:uid="{B7D50625-0BAD-4DE8-BC51-EF126E1DE020}">
    <filterColumn colId="0" hiddenButton="1"/>
    <filterColumn colId="1" hiddenButton="1"/>
  </autoFilter>
  <tableColumns count="2">
    <tableColumn id="1" xr3:uid="{AA2E27BE-AED5-40FD-B0FF-BF48A1B82103}" name="תאריך הדיווח" dataDxfId="86" dataCellStyle="Normal_2007-16618"/>
    <tableColumn id="2" xr3:uid="{25974110-5618-409B-B64A-D902177EE796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A5C9CC1-BB0A-48A3-A6B0-59B8E9554D01}" name="TitleRegion1.a5.c163.1" displayName="TitleRegion1.a5.c163.1" ref="A5:C163" totalsRowShown="0" headerRowBorderDxfId="84">
  <autoFilter ref="A5:C163" xr:uid="{EA5C9CC1-BB0A-48A3-A6B0-59B8E9554D01}">
    <filterColumn colId="0" hiddenButton="1"/>
    <filterColumn colId="1" hiddenButton="1"/>
    <filterColumn colId="2" hiddenButton="1"/>
  </autoFilter>
  <tableColumns count="3">
    <tableColumn id="1" xr3:uid="{FFE52C3A-24DD-452A-BB2F-FAAD6975E224}" name="שם המנפיק/שם נייר ערך" dataDxfId="83"/>
    <tableColumn id="2" xr3:uid="{8060CFA4-BDEA-4319-A932-8AB841CDA78E}" name="סכום ההתחייבות" dataDxfId="82"/>
    <tableColumn id="3" xr3:uid="{07563597-ECA4-4B88-9F18-68F46D78DD38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7BDE11B-488C-4111-A223-CCA5586616EF}" name="RowTitleRegion1.a1.b4.1" displayName="_RowTitleRegion1.a1.b4.1_24" ref="A1:B4" totalsRowShown="0" headerRowDxfId="80" dataDxfId="79" tableBorderDxfId="78" headerRowCellStyle="Normal_2007-16618" dataCellStyle="Normal_2007-16618">
  <autoFilter ref="A1:B4" xr:uid="{C7BDE11B-488C-4111-A223-CCA5586616EF}">
    <filterColumn colId="0" hiddenButton="1"/>
    <filterColumn colId="1" hiddenButton="1"/>
  </autoFilter>
  <tableColumns count="2">
    <tableColumn id="1" xr3:uid="{A9D7BF81-2A29-4C61-8D8F-EC896827AF62}" name="תאריך הדיווח" dataDxfId="77" dataCellStyle="Normal_2007-16618"/>
    <tableColumn id="2" xr3:uid="{D679E8DC-7C0B-4E6E-89F6-FCC1A457AF88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46C540C-78B0-4705-8C19-13D9DA541E54}" name="TitleRegion1.a5.o11.1" displayName="TitleRegion1.a5.o11.1" ref="A5:O11" totalsRowShown="0" headerRowDxfId="75" dataDxfId="73" headerRowBorderDxfId="74" tableBorderDxfId="72">
  <autoFilter ref="A5:O11" xr:uid="{446C540C-78B0-4705-8C19-13D9DA541E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FC5DAFF-1D75-4DAA-B528-2A3456E64FC6}" name="שם המנפיק/שם נייר ערך" dataDxfId="71"/>
    <tableColumn id="2" xr3:uid="{2FA15EFE-4D01-419A-8A85-DE506F5B9772}" name="מספר ני&quot;ע" dataDxfId="70"/>
    <tableColumn id="3" xr3:uid="{FCC16A60-A719-4754-9875-04A9ECC3B876}" name="ענף מסחר" dataDxfId="69"/>
    <tableColumn id="4" xr3:uid="{D9CE9140-F87E-4102-8E3A-D7319DC6CCD2}" name="דירוג" dataDxfId="68"/>
    <tableColumn id="5" xr3:uid="{05C14E23-89ED-4A4E-BDFF-433F959E1152}" name="שם מדרג" dataDxfId="67"/>
    <tableColumn id="6" xr3:uid="{EBC17D37-ADAC-40AF-B4C8-C31CA0DD9C02}" name="תאריך רכישה" dataDxfId="66"/>
    <tableColumn id="7" xr3:uid="{93236DB0-257E-4F40-A833-6123BC2802C1}" name="מח&quot;מ" dataDxfId="65"/>
    <tableColumn id="8" xr3:uid="{B2429FAD-310F-4EF5-8540-287512E17434}" name="סוג מטבע" dataDxfId="64"/>
    <tableColumn id="9" xr3:uid="{4A64EC31-DC0C-4257-8BE2-B99DFECD3BB9}" name="שיעור ריבית" dataDxfId="63"/>
    <tableColumn id="10" xr3:uid="{EF0AF959-4D72-45A7-B0BA-CC1C11CE74EB}" name="ריבית אפקטיבית" dataDxfId="62"/>
    <tableColumn id="11" xr3:uid="{B0D2C610-9F12-423F-AFEF-31D0B8CDDF96}" name="ערך נקוב ****" dataDxfId="61"/>
    <tableColumn id="12" xr3:uid="{D8470AB6-3085-493B-95C4-ADF8E271246A}" name="עלות מתואמת" dataDxfId="60"/>
    <tableColumn id="13" xr3:uid="{57F17923-432F-4F19-87B6-8A5F9534CDAC}" name="שעור מערך נקוב מונפק" dataDxfId="59"/>
    <tableColumn id="14" xr3:uid="{CE4CED4D-9EB8-46DD-B847-100C257AF26D}" name="שעור מנכסי אפיק ההשקעה" dataDxfId="58"/>
    <tableColumn id="15" xr3:uid="{0A9A2F7F-6D54-4157-8FB4-2F3ED51DB579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4263E52-0FF7-4D1B-B56C-B96526AA5E9F}" name="RowTitleRegion1.a1.b4.1" displayName="_RowTitleRegion1.a1.b4.1_25" ref="A1:B4" totalsRowShown="0" headerRowDxfId="56" dataDxfId="55" tableBorderDxfId="54" headerRowCellStyle="Normal_2007-16618" dataCellStyle="Normal_2007-16618">
  <autoFilter ref="A1:B4" xr:uid="{E4263E52-0FF7-4D1B-B56C-B96526AA5E9F}">
    <filterColumn colId="0" hiddenButton="1"/>
    <filterColumn colId="1" hiddenButton="1"/>
  </autoFilter>
  <tableColumns count="2">
    <tableColumn id="1" xr3:uid="{042269DD-60FA-4149-A8B1-7BA66D1E98E5}" name="תאריך הדיווח" dataDxfId="53" dataCellStyle="Normal_2007-16618"/>
    <tableColumn id="2" xr3:uid="{272392E8-2D3F-4667-90EC-ECE4FC6B826C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AFE9462-F78D-4E8B-BFBF-A7E50D711F58}" name="TitleRegion1.a5.o11.1" displayName="TitleRegion1.a5.o11.1_" ref="A5:O11" totalsRowShown="0" headerRowDxfId="51" dataDxfId="49" headerRowBorderDxfId="50" tableBorderDxfId="48">
  <autoFilter ref="A5:O11" xr:uid="{8AFE9462-F78D-4E8B-BFBF-A7E50D711F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988BFD1-23B3-419B-BE9D-BCDBEA18075E}" name="שם המנפיק/שם נייר ערך" dataDxfId="47"/>
    <tableColumn id="2" xr3:uid="{FFA4E52E-656D-4CC8-892A-90BA81FE86C6}" name="מספר ני&quot;ע" dataDxfId="46"/>
    <tableColumn id="3" xr3:uid="{CC134D33-A3F4-4238-9F13-FD61ED75F49E}" name="ענף מסחר" dataDxfId="45"/>
    <tableColumn id="4" xr3:uid="{395CB249-F8A3-463D-9B1C-29202F5247F6}" name="דירוג" dataDxfId="44"/>
    <tableColumn id="5" xr3:uid="{6E4D8DD8-3B6F-4C23-A9D2-10D52787AF0F}" name="שם מדרג" dataDxfId="43"/>
    <tableColumn id="6" xr3:uid="{B0782842-2538-4CB9-9F16-7FF167562598}" name="תאריך רכישה" dataDxfId="42"/>
    <tableColumn id="7" xr3:uid="{F339F01E-0111-43A1-A148-32D34EA103EE}" name="מח&quot;מ" dataDxfId="41"/>
    <tableColumn id="8" xr3:uid="{5D0C3142-A2F8-42D9-B441-86A63F5D402B}" name="סוג מטבע" dataDxfId="40"/>
    <tableColumn id="9" xr3:uid="{CC74956A-0FC3-4A98-879D-8ADD665C9D1C}" name="שיעור ריבית" dataDxfId="39"/>
    <tableColumn id="10" xr3:uid="{8015C857-00B4-46A1-8B20-F45B90D665AE}" name="ריבית אפקטיבית" dataDxfId="38"/>
    <tableColumn id="11" xr3:uid="{E0DF71AA-6DC7-4538-BB67-B9DED2B60F31}" name="ערך נקוב****" dataDxfId="37"/>
    <tableColumn id="12" xr3:uid="{1B443886-0356-4097-ACFB-BF9D7DE3C6D0}" name="עלות מתואמת" dataDxfId="36"/>
    <tableColumn id="13" xr3:uid="{D6F82AB4-B6A8-4E6B-8EB7-D4DBED13536A}" name="שעור מערך נקוב מונפק" dataDxfId="35"/>
    <tableColumn id="14" xr3:uid="{B641F62E-56FF-4B07-B517-22A74E40E99E}" name="שעור מנכסי אפיק ההשקעה" dataDxfId="34"/>
    <tableColumn id="15" xr3:uid="{B3C327AD-18F2-4E59-8BFB-94A362B4272D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276126E-7692-479B-AADB-02F3CAA0CF74}" name="RowTitleRegion1.a1.b4.1" displayName="_RowTitleRegion1.a1.b4.1_26" ref="A1:B4" totalsRowShown="0" headerRowDxfId="32" dataDxfId="31" tableBorderDxfId="30" headerRowCellStyle="Normal_2007-16618" dataCellStyle="Normal_2007-16618">
  <autoFilter ref="A1:B4" xr:uid="{C276126E-7692-479B-AADB-02F3CAA0CF74}">
    <filterColumn colId="0" hiddenButton="1"/>
    <filterColumn colId="1" hiddenButton="1"/>
  </autoFilter>
  <tableColumns count="2">
    <tableColumn id="1" xr3:uid="{2305238F-403F-4601-ADC3-CEF2D3A8F945}" name="תאריך הדיווח" dataDxfId="29" dataCellStyle="Normal_2007-16618"/>
    <tableColumn id="2" xr3:uid="{EE8C1F94-7B84-4519-ADA8-3179B27AEBFC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902D062-0D71-4787-896F-F582A0AAE99F}" name="TitleRegion1.a5.o11.1" displayName="_TitleRegion1.a5.o11.1" ref="A5:O11" totalsRowShown="0" headerRowDxfId="27" dataDxfId="25" headerRowBorderDxfId="26" tableBorderDxfId="24">
  <autoFilter ref="A5:O11" xr:uid="{C902D062-0D71-4787-896F-F582A0AAE9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AF62296-5FD1-40F1-8F49-AE8032640BE4}" name="שם המנפיק/שם נייר ערך" dataDxfId="23"/>
    <tableColumn id="2" xr3:uid="{D9FC4494-9852-4868-BFBF-4257255C83ED}" name="מספר ני&quot;ע" dataDxfId="22"/>
    <tableColumn id="3" xr3:uid="{AAD905A9-E4D9-478F-BB31-C53A00B631F5}" name="ענף מסחר" dataDxfId="21"/>
    <tableColumn id="4" xr3:uid="{C66F5B72-FAAC-47CC-ABF3-E8ADF8CEBEC0}" name="דירוג" dataDxfId="20"/>
    <tableColumn id="5" xr3:uid="{80F69457-D098-4B0E-9803-CC03080368B2}" name="שם מדרג" dataDxfId="19"/>
    <tableColumn id="6" xr3:uid="{7C2F5532-DEFE-4354-BC8A-CDA040071968}" name="תאריך רכישה" dataDxfId="18"/>
    <tableColumn id="7" xr3:uid="{52FBD784-519A-4579-80E6-54D31774B323}" name="מח&quot;מ" dataDxfId="17"/>
    <tableColumn id="8" xr3:uid="{EB853EE0-1398-452D-98B3-34045BDA72F4}" name="סוג מטבע" dataDxfId="16"/>
    <tableColumn id="9" xr3:uid="{AE47CF62-F72A-4D9D-BD8C-839764EC4B12}" name="שיעור ריבית" dataDxfId="15"/>
    <tableColumn id="10" xr3:uid="{94756397-A9CC-4D9A-A86B-F06A4B8EFB4D}" name="ריבית אפקטיבית" dataDxfId="14"/>
    <tableColumn id="11" xr3:uid="{21495F5A-4D24-4D8C-A33D-FCD55EE6E053}" name="ערך נקוב****" dataDxfId="13"/>
    <tableColumn id="12" xr3:uid="{0BEE15F3-CA32-4440-8C74-04AE3637D81C}" name="עלות מתואמת" dataDxfId="12"/>
    <tableColumn id="13" xr3:uid="{1E4359B4-7F9C-4598-BFDE-46D4631D00F4}" name="שעור מערך נקוב מונפק" dataDxfId="11"/>
    <tableColumn id="14" xr3:uid="{6A8B6B17-85A2-43E4-9392-E4FFFE8C8E0B}" name="שעור מנכסי אפיק ההשקעה" dataDxfId="10"/>
    <tableColumn id="15" xr3:uid="{161F7118-A600-4BE8-8911-5E55CAB2B99A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XFC10000"/>
  <sheetViews>
    <sheetView rightToLeft="1" tabSelected="1" zoomScale="85" zoomScaleNormal="85" workbookViewId="0">
      <selection activeCell="D23" sqref="D23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18" style="8" customWidth="1"/>
    <col min="4" max="4" width="52.7109375" style="8" customWidth="1"/>
    <col min="5" max="52" width="0" style="8" hidden="1"/>
    <col min="53" max="16383" width="9.140625" style="8" hidden="1"/>
    <col min="16384" max="16384" width="3.140625" style="8" customWidth="1"/>
  </cols>
  <sheetData>
    <row r="1" spans="1:4">
      <c r="B1" s="36" t="s">
        <v>148</v>
      </c>
      <c r="C1" s="36" t="s" vm="1">
        <v>220</v>
      </c>
    </row>
    <row r="2" spans="1:4">
      <c r="B2" s="36" t="s">
        <v>147</v>
      </c>
      <c r="C2" s="36" t="s">
        <v>221</v>
      </c>
    </row>
    <row r="3" spans="1:4">
      <c r="B3" s="36" t="s">
        <v>149</v>
      </c>
      <c r="C3" s="36" t="s">
        <v>222</v>
      </c>
    </row>
    <row r="4" spans="1:4">
      <c r="B4" s="36" t="s">
        <v>150</v>
      </c>
      <c r="C4" s="36">
        <v>12152</v>
      </c>
    </row>
    <row r="5" spans="1:4" ht="18.75">
      <c r="A5" s="101" t="s">
        <v>3305</v>
      </c>
      <c r="B5" s="100" t="s">
        <v>161</v>
      </c>
      <c r="C5" s="102" t="s">
        <v>3306</v>
      </c>
      <c r="D5" s="103" t="s">
        <v>3307</v>
      </c>
    </row>
    <row r="6" spans="1:4" s="9" customFormat="1">
      <c r="A6" s="104" t="s">
        <v>3305</v>
      </c>
      <c r="B6" s="105" t="s">
        <v>3305</v>
      </c>
      <c r="C6" s="18" t="s">
        <v>114</v>
      </c>
      <c r="D6" s="19" t="s">
        <v>112</v>
      </c>
    </row>
    <row r="7" spans="1:4" s="9" customFormat="1">
      <c r="A7" s="104" t="s">
        <v>3305</v>
      </c>
      <c r="B7" s="105" t="s">
        <v>3305</v>
      </c>
      <c r="C7" s="20" t="s">
        <v>200</v>
      </c>
      <c r="D7" s="21" t="s">
        <v>19</v>
      </c>
    </row>
    <row r="8" spans="1:4" s="10" customFormat="1" ht="20.25">
      <c r="A8" s="106" t="s">
        <v>3305</v>
      </c>
      <c r="B8" s="107" t="s">
        <v>3305</v>
      </c>
      <c r="C8" s="14" t="s">
        <v>0</v>
      </c>
      <c r="D8" s="22" t="s">
        <v>1</v>
      </c>
    </row>
    <row r="9" spans="1:4" s="10" customFormat="1" ht="20.25">
      <c r="A9" s="106" t="s">
        <v>3305</v>
      </c>
      <c r="B9" s="44" t="s">
        <v>160</v>
      </c>
      <c r="C9" s="55">
        <f>C10+C11+C22+C32+C34+C36</f>
        <v>180894.63743065886</v>
      </c>
      <c r="D9" s="56">
        <f>C9/$C$41</f>
        <v>1</v>
      </c>
    </row>
    <row r="10" spans="1:4">
      <c r="A10" s="32" t="s">
        <v>128</v>
      </c>
      <c r="B10" s="23" t="s">
        <v>162</v>
      </c>
      <c r="C10" s="55">
        <f>מזומנים!I8</f>
        <v>16063.736189552001</v>
      </c>
      <c r="D10" s="56">
        <f t="shared" ref="D10:D12" si="0">C10/$C$41</f>
        <v>8.880161633154883E-2</v>
      </c>
    </row>
    <row r="11" spans="1:4">
      <c r="A11" s="101" t="s">
        <v>3305</v>
      </c>
      <c r="B11" s="23" t="s">
        <v>163</v>
      </c>
      <c r="C11" s="55">
        <f>SUM(C12:C20)</f>
        <v>129836.87858146698</v>
      </c>
      <c r="D11" s="56">
        <f t="shared" si="0"/>
        <v>0.71774863216294349</v>
      </c>
    </row>
    <row r="12" spans="1:4">
      <c r="A12" s="34" t="s">
        <v>128</v>
      </c>
      <c r="B12" s="24" t="s">
        <v>73</v>
      </c>
      <c r="C12" s="55" vm="2">
        <v>48634.377568846998</v>
      </c>
      <c r="D12" s="56">
        <f t="shared" si="0"/>
        <v>0.26885472261437099</v>
      </c>
    </row>
    <row r="13" spans="1:4">
      <c r="A13" s="34" t="s">
        <v>128</v>
      </c>
      <c r="B13" s="24" t="s">
        <v>74</v>
      </c>
      <c r="C13" s="55" t="s" vm="3">
        <v>2754</v>
      </c>
      <c r="D13" s="56" t="s" vm="4">
        <v>2754</v>
      </c>
    </row>
    <row r="14" spans="1:4">
      <c r="A14" s="34" t="s">
        <v>128</v>
      </c>
      <c r="B14" s="24" t="s">
        <v>75</v>
      </c>
      <c r="C14" s="55" vm="5">
        <v>43247.720726821004</v>
      </c>
      <c r="D14" s="56">
        <f t="shared" ref="D14:D20" si="1">C14/$C$41</f>
        <v>0.23907685347167279</v>
      </c>
    </row>
    <row r="15" spans="1:4">
      <c r="A15" s="34" t="s">
        <v>128</v>
      </c>
      <c r="B15" s="24" t="s">
        <v>76</v>
      </c>
      <c r="C15" s="55" vm="6">
        <v>13231.469498729997</v>
      </c>
      <c r="D15" s="56">
        <f t="shared" si="1"/>
        <v>7.3144619910592595E-2</v>
      </c>
    </row>
    <row r="16" spans="1:4">
      <c r="A16" s="34" t="s">
        <v>128</v>
      </c>
      <c r="B16" s="24" t="s">
        <v>213</v>
      </c>
      <c r="C16" s="55" vm="7">
        <v>22716.751675266005</v>
      </c>
      <c r="D16" s="56">
        <f t="shared" si="1"/>
        <v>0.1255800171742176</v>
      </c>
    </row>
    <row r="17" spans="1:4">
      <c r="A17" s="34" t="s">
        <v>128</v>
      </c>
      <c r="B17" s="24" t="s">
        <v>77</v>
      </c>
      <c r="C17" s="55" vm="8">
        <v>1624.45662956</v>
      </c>
      <c r="D17" s="56">
        <f t="shared" si="1"/>
        <v>8.9801259596912712E-3</v>
      </c>
    </row>
    <row r="18" spans="1:4">
      <c r="A18" s="34" t="s">
        <v>128</v>
      </c>
      <c r="B18" s="24" t="s">
        <v>78</v>
      </c>
      <c r="C18" s="55" vm="9">
        <v>1.4185397399999999</v>
      </c>
      <c r="D18" s="56">
        <f t="shared" si="1"/>
        <v>7.8418009519146708E-6</v>
      </c>
    </row>
    <row r="19" spans="1:4">
      <c r="A19" s="34" t="s">
        <v>128</v>
      </c>
      <c r="B19" s="24" t="s">
        <v>79</v>
      </c>
      <c r="C19" s="55" vm="10">
        <v>35.289822374999993</v>
      </c>
      <c r="D19" s="56">
        <f t="shared" si="1"/>
        <v>1.9508495595137477E-4</v>
      </c>
    </row>
    <row r="20" spans="1:4">
      <c r="A20" s="34" t="s">
        <v>128</v>
      </c>
      <c r="B20" s="24" t="s">
        <v>80</v>
      </c>
      <c r="C20" s="55" vm="11">
        <v>345.394120128</v>
      </c>
      <c r="D20" s="56">
        <f t="shared" si="1"/>
        <v>1.9093662754950248E-3</v>
      </c>
    </row>
    <row r="21" spans="1:4">
      <c r="A21" s="34" t="s">
        <v>128</v>
      </c>
      <c r="B21" s="24" t="s">
        <v>81</v>
      </c>
      <c r="C21" s="55" t="s" vm="12">
        <v>2754</v>
      </c>
      <c r="D21" s="56" t="s" vm="13">
        <v>2754</v>
      </c>
    </row>
    <row r="22" spans="1:4">
      <c r="A22" s="101" t="s">
        <v>3305</v>
      </c>
      <c r="B22" s="23" t="s">
        <v>164</v>
      </c>
      <c r="C22" s="55">
        <f>SUM(C24:C30)</f>
        <v>15988.895674883999</v>
      </c>
      <c r="D22" s="56">
        <f>C22/$C$41</f>
        <v>8.8387891990512529E-2</v>
      </c>
    </row>
    <row r="23" spans="1:4">
      <c r="A23" s="34" t="s">
        <v>128</v>
      </c>
      <c r="B23" s="24" t="s">
        <v>82</v>
      </c>
      <c r="C23" s="55" t="s" vm="14">
        <v>2754</v>
      </c>
      <c r="D23" s="56" t="s" vm="15">
        <v>2754</v>
      </c>
    </row>
    <row r="24" spans="1:4">
      <c r="A24" s="34" t="s">
        <v>128</v>
      </c>
      <c r="B24" s="24" t="s">
        <v>83</v>
      </c>
      <c r="C24" s="55" vm="16">
        <v>232.19250330400001</v>
      </c>
      <c r="D24" s="56">
        <f t="shared" ref="D24:D30" si="2">C24/$C$41</f>
        <v>1.2835786986388959E-3</v>
      </c>
    </row>
    <row r="25" spans="1:4">
      <c r="A25" s="34" t="s">
        <v>128</v>
      </c>
      <c r="B25" s="24" t="s">
        <v>75</v>
      </c>
      <c r="C25" s="55" vm="17">
        <v>1941.2460615949997</v>
      </c>
      <c r="D25" s="56">
        <f t="shared" si="2"/>
        <v>1.0731363235348117E-2</v>
      </c>
    </row>
    <row r="26" spans="1:4">
      <c r="A26" s="34" t="s">
        <v>128</v>
      </c>
      <c r="B26" s="24" t="s">
        <v>84</v>
      </c>
      <c r="C26" s="55" vm="18">
        <v>1886.0822525869999</v>
      </c>
      <c r="D26" s="56">
        <f t="shared" si="2"/>
        <v>1.0426413294368548E-2</v>
      </c>
    </row>
    <row r="27" spans="1:4">
      <c r="A27" s="34" t="s">
        <v>128</v>
      </c>
      <c r="B27" s="24" t="s">
        <v>85</v>
      </c>
      <c r="C27" s="55" vm="19">
        <v>11008.888362711999</v>
      </c>
      <c r="D27" s="56">
        <f t="shared" si="2"/>
        <v>6.0858013919467151E-2</v>
      </c>
    </row>
    <row r="28" spans="1:4">
      <c r="A28" s="34" t="s">
        <v>128</v>
      </c>
      <c r="B28" s="24" t="s">
        <v>86</v>
      </c>
      <c r="C28" s="55" vm="20">
        <v>6.9002600000000003</v>
      </c>
      <c r="D28" s="56">
        <f t="shared" si="2"/>
        <v>3.8145188259906438E-5</v>
      </c>
    </row>
    <row r="29" spans="1:4">
      <c r="A29" s="34" t="s">
        <v>128</v>
      </c>
      <c r="B29" s="24" t="s">
        <v>176</v>
      </c>
      <c r="C29" s="55" vm="21">
        <v>0.3715325570000001</v>
      </c>
      <c r="D29" s="56">
        <f t="shared" si="2"/>
        <v>2.0538616416554481E-6</v>
      </c>
    </row>
    <row r="30" spans="1:4">
      <c r="A30" s="34" t="s">
        <v>128</v>
      </c>
      <c r="B30" s="24" t="s">
        <v>109</v>
      </c>
      <c r="C30" s="55" vm="22">
        <v>913.21470212899999</v>
      </c>
      <c r="D30" s="56">
        <f t="shared" si="2"/>
        <v>5.0483237927882556E-3</v>
      </c>
    </row>
    <row r="31" spans="1:4">
      <c r="A31" s="34" t="s">
        <v>128</v>
      </c>
      <c r="B31" s="24" t="s">
        <v>87</v>
      </c>
      <c r="C31" s="55" t="s" vm="23">
        <v>2754</v>
      </c>
      <c r="D31" s="56" t="s" vm="24">
        <v>2754</v>
      </c>
    </row>
    <row r="32" spans="1:4">
      <c r="A32" s="34" t="s">
        <v>128</v>
      </c>
      <c r="B32" s="23" t="s">
        <v>165</v>
      </c>
      <c r="C32" s="55">
        <f>+הלוואות!O8</f>
        <v>17822.024831287999</v>
      </c>
      <c r="D32" s="56">
        <f>C32/$C$41</f>
        <v>9.8521576340921652E-2</v>
      </c>
    </row>
    <row r="33" spans="1:4">
      <c r="A33" s="34" t="s">
        <v>128</v>
      </c>
      <c r="B33" s="23" t="s">
        <v>166</v>
      </c>
      <c r="C33" s="55" t="s" vm="25">
        <v>2754</v>
      </c>
      <c r="D33" s="56" t="s" vm="26">
        <v>2754</v>
      </c>
    </row>
    <row r="34" spans="1:4">
      <c r="A34" s="34" t="s">
        <v>128</v>
      </c>
      <c r="B34" s="23" t="s">
        <v>167</v>
      </c>
      <c r="C34" s="55" vm="27">
        <v>1255.88501</v>
      </c>
      <c r="D34" s="56">
        <f>C34/$C$41</f>
        <v>6.9426326166324862E-3</v>
      </c>
    </row>
    <row r="35" spans="1:4">
      <c r="A35" s="34" t="s">
        <v>128</v>
      </c>
      <c r="B35" s="35" t="s">
        <v>168</v>
      </c>
      <c r="C35" s="55" t="s" vm="28">
        <v>2754</v>
      </c>
      <c r="D35" s="56" t="s" vm="29">
        <v>2754</v>
      </c>
    </row>
    <row r="36" spans="1:4">
      <c r="A36" s="34" t="s">
        <v>128</v>
      </c>
      <c r="B36" s="23" t="s">
        <v>169</v>
      </c>
      <c r="C36" s="55">
        <f>'השקעות אחרות '!H8</f>
        <v>-72.782856532098478</v>
      </c>
      <c r="D36" s="56">
        <f t="shared" ref="D36:D37" si="3">C36/$C$41</f>
        <v>-4.0234944255878148E-4</v>
      </c>
    </row>
    <row r="37" spans="1:4">
      <c r="A37" s="108" t="s">
        <v>3305</v>
      </c>
      <c r="B37" s="45" t="s">
        <v>171</v>
      </c>
      <c r="C37" s="55">
        <v>0</v>
      </c>
      <c r="D37" s="56">
        <f t="shared" si="3"/>
        <v>0</v>
      </c>
    </row>
    <row r="38" spans="1:4">
      <c r="A38" s="34" t="s">
        <v>128</v>
      </c>
      <c r="B38" s="46" t="s">
        <v>172</v>
      </c>
      <c r="C38" s="55" t="s" vm="30">
        <v>2754</v>
      </c>
      <c r="D38" s="56" t="s" vm="31">
        <v>2754</v>
      </c>
    </row>
    <row r="39" spans="1:4">
      <c r="A39" s="34" t="s">
        <v>128</v>
      </c>
      <c r="B39" s="46" t="s">
        <v>198</v>
      </c>
      <c r="C39" s="55" t="s" vm="32">
        <v>2754</v>
      </c>
      <c r="D39" s="56" t="s" vm="33">
        <v>2754</v>
      </c>
    </row>
    <row r="40" spans="1:4">
      <c r="A40" s="34" t="s">
        <v>128</v>
      </c>
      <c r="B40" s="46" t="s">
        <v>173</v>
      </c>
      <c r="C40" s="55" t="s" vm="34">
        <v>2754</v>
      </c>
      <c r="D40" s="56" t="s" vm="35">
        <v>2754</v>
      </c>
    </row>
    <row r="41" spans="1:4">
      <c r="A41" s="101" t="s">
        <v>3305</v>
      </c>
      <c r="B41" s="46" t="s">
        <v>88</v>
      </c>
      <c r="C41" s="55">
        <f>C9</f>
        <v>180894.63743065886</v>
      </c>
      <c r="D41" s="56">
        <f>C41/$C$41</f>
        <v>1</v>
      </c>
    </row>
    <row r="42" spans="1:4">
      <c r="A42" s="34" t="s">
        <v>128</v>
      </c>
      <c r="B42" s="46" t="s">
        <v>170</v>
      </c>
      <c r="C42" s="55">
        <f>'יתרת התחייבות להשקעה'!B8</f>
        <v>12161.192964819729</v>
      </c>
      <c r="D42" s="109" t="s">
        <v>3305</v>
      </c>
    </row>
    <row r="43" spans="1:4">
      <c r="A43" s="101" t="s">
        <v>3305</v>
      </c>
      <c r="B43" s="5" t="s">
        <v>113</v>
      </c>
      <c r="C43" s="101" t="s">
        <v>3305</v>
      </c>
      <c r="D43" s="101" t="s">
        <v>3305</v>
      </c>
    </row>
    <row r="44" spans="1:4">
      <c r="A44" s="101" t="s">
        <v>3305</v>
      </c>
      <c r="B44" s="110" t="s">
        <v>3305</v>
      </c>
      <c r="C44" s="49" t="s">
        <v>155</v>
      </c>
      <c r="D44" s="29" t="s">
        <v>108</v>
      </c>
    </row>
    <row r="45" spans="1:4">
      <c r="A45" s="101" t="s">
        <v>3305</v>
      </c>
      <c r="B45" s="110" t="s">
        <v>3305</v>
      </c>
      <c r="C45" s="50" t="s">
        <v>0</v>
      </c>
      <c r="D45" s="19" t="s">
        <v>1</v>
      </c>
    </row>
    <row r="46" spans="1:4">
      <c r="A46" s="101" t="s">
        <v>3305</v>
      </c>
      <c r="B46" s="110" t="s">
        <v>3305</v>
      </c>
      <c r="C46" s="57" t="s">
        <v>138</v>
      </c>
      <c r="D46" s="58" vm="36">
        <v>2.4752999999999998</v>
      </c>
    </row>
    <row r="47" spans="1:4">
      <c r="A47" s="101" t="s">
        <v>3305</v>
      </c>
      <c r="B47" s="110" t="s">
        <v>3305</v>
      </c>
      <c r="C47" s="57" t="s">
        <v>145</v>
      </c>
      <c r="D47" s="58">
        <v>0.74744976816074182</v>
      </c>
    </row>
    <row r="48" spans="1:4">
      <c r="A48" s="101" t="s">
        <v>3305</v>
      </c>
      <c r="B48" s="110" t="s">
        <v>3305</v>
      </c>
      <c r="C48" s="57" t="s">
        <v>142</v>
      </c>
      <c r="D48" s="58" vm="37">
        <v>2.7391000000000001</v>
      </c>
    </row>
    <row r="49" spans="1:4">
      <c r="A49" s="101" t="s">
        <v>3305</v>
      </c>
      <c r="B49" s="111" t="s">
        <v>3305</v>
      </c>
      <c r="C49" s="57" t="s">
        <v>2755</v>
      </c>
      <c r="D49" s="58" vm="38">
        <v>4.3135000000000003</v>
      </c>
    </row>
    <row r="50" spans="1:4">
      <c r="A50" s="101" t="s">
        <v>3305</v>
      </c>
      <c r="B50" s="110" t="s">
        <v>3305</v>
      </c>
      <c r="C50" s="57" t="s">
        <v>136</v>
      </c>
      <c r="D50" s="58" vm="39">
        <v>4.0115999999999996</v>
      </c>
    </row>
    <row r="51" spans="1:4">
      <c r="A51" s="101" t="s">
        <v>3305</v>
      </c>
      <c r="B51" s="110" t="s">
        <v>3305</v>
      </c>
      <c r="C51" s="57" t="s">
        <v>137</v>
      </c>
      <c r="D51" s="58" vm="40">
        <v>4.6208999999999998</v>
      </c>
    </row>
    <row r="52" spans="1:4">
      <c r="A52" s="101" t="s">
        <v>3305</v>
      </c>
      <c r="B52" s="110" t="s">
        <v>3305</v>
      </c>
      <c r="C52" s="57" t="s">
        <v>139</v>
      </c>
      <c r="D52" s="58">
        <v>0.46448192400783739</v>
      </c>
    </row>
    <row r="53" spans="1:4">
      <c r="A53" s="101" t="s">
        <v>3305</v>
      </c>
      <c r="B53" s="110" t="s">
        <v>3305</v>
      </c>
      <c r="C53" s="57" t="s">
        <v>143</v>
      </c>
      <c r="D53" s="58">
        <v>2.5637E-2</v>
      </c>
    </row>
    <row r="54" spans="1:4">
      <c r="A54" s="101" t="s">
        <v>3305</v>
      </c>
      <c r="B54" s="110" t="s">
        <v>3305</v>
      </c>
      <c r="C54" s="57" t="s">
        <v>144</v>
      </c>
      <c r="D54" s="58">
        <v>0.2137704222363675</v>
      </c>
    </row>
    <row r="55" spans="1:4">
      <c r="A55" s="101" t="s">
        <v>3305</v>
      </c>
      <c r="B55" s="110" t="s">
        <v>3305</v>
      </c>
      <c r="C55" s="57" t="s">
        <v>141</v>
      </c>
      <c r="D55" s="58" vm="41">
        <v>0.53820000000000001</v>
      </c>
    </row>
    <row r="56" spans="1:4">
      <c r="A56" s="101" t="s">
        <v>3305</v>
      </c>
      <c r="B56" s="110" t="s">
        <v>3305</v>
      </c>
      <c r="C56" s="57" t="s">
        <v>2756</v>
      </c>
      <c r="D56" s="58">
        <v>2.2929893999999997</v>
      </c>
    </row>
    <row r="57" spans="1:4">
      <c r="A57" s="101" t="s">
        <v>3305</v>
      </c>
      <c r="B57" s="110" t="s">
        <v>3305</v>
      </c>
      <c r="C57" s="57" t="s">
        <v>140</v>
      </c>
      <c r="D57" s="58" vm="42">
        <v>0.36270000000000002</v>
      </c>
    </row>
    <row r="58" spans="1:4">
      <c r="A58" s="101" t="s">
        <v>3305</v>
      </c>
      <c r="B58" s="110" t="s">
        <v>3305</v>
      </c>
      <c r="C58" s="57" t="s">
        <v>134</v>
      </c>
      <c r="D58" s="58" vm="43">
        <v>3.6269999999999998</v>
      </c>
    </row>
    <row r="59" spans="1:4">
      <c r="A59" s="101" t="s">
        <v>3305</v>
      </c>
      <c r="B59" s="110" t="s">
        <v>3305</v>
      </c>
      <c r="C59" s="57" t="s">
        <v>146</v>
      </c>
      <c r="D59" s="58" vm="44">
        <v>0.19539999999999999</v>
      </c>
    </row>
    <row r="60" spans="1:4">
      <c r="A60" s="101" t="s">
        <v>3305</v>
      </c>
      <c r="B60" s="110" t="s">
        <v>3305</v>
      </c>
      <c r="C60" s="57" t="s">
        <v>2757</v>
      </c>
      <c r="D60" s="58" vm="45">
        <v>0.35589999999999999</v>
      </c>
    </row>
    <row r="61" spans="1:4">
      <c r="A61" s="101" t="s">
        <v>3305</v>
      </c>
      <c r="B61" s="110" t="s">
        <v>3305</v>
      </c>
      <c r="C61" s="57" t="s">
        <v>2758</v>
      </c>
      <c r="D61" s="58">
        <v>4.0537957812358541E-2</v>
      </c>
    </row>
    <row r="62" spans="1:4">
      <c r="A62" s="101" t="s">
        <v>3305</v>
      </c>
      <c r="B62" s="110" t="s">
        <v>3305</v>
      </c>
      <c r="C62" s="57" t="s">
        <v>2759</v>
      </c>
      <c r="D62" s="58">
        <v>0.51084507042253524</v>
      </c>
    </row>
    <row r="63" spans="1:4">
      <c r="A63" s="101" t="s">
        <v>3305</v>
      </c>
      <c r="B63" s="110" t="s">
        <v>3305</v>
      </c>
      <c r="C63" s="57" t="s">
        <v>135</v>
      </c>
      <c r="D63" s="58">
        <v>1</v>
      </c>
    </row>
    <row r="64" spans="1:4" hidden="1">
      <c r="B64" s="8"/>
      <c r="C64"/>
      <c r="D64"/>
    </row>
    <row r="65" spans="2:4" hidden="1">
      <c r="B65" s="8"/>
      <c r="C65"/>
      <c r="D65"/>
    </row>
    <row r="66" spans="2:4" hidden="1">
      <c r="B66" s="8"/>
    </row>
    <row r="67" spans="2:4" hidden="1">
      <c r="B67" s="8"/>
    </row>
    <row r="68" spans="2:4" hidden="1">
      <c r="B68" s="8"/>
    </row>
    <row r="69" spans="2:4" hidden="1">
      <c r="B69" s="8"/>
    </row>
    <row r="72" spans="2:4" hidden="1">
      <c r="B72" s="8"/>
    </row>
    <row r="73" spans="2:4" hidden="1">
      <c r="B73" s="8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36.42578125" style="2" bestFit="1" customWidth="1"/>
    <col min="2" max="2" width="46.42578125" style="2" customWidth="1"/>
    <col min="3" max="3" width="14.42578125" style="2" customWidth="1"/>
    <col min="4" max="4" width="7.85546875" style="1" customWidth="1"/>
    <col min="5" max="5" width="11.42578125" style="1" customWidth="1"/>
    <col min="6" max="6" width="12.28515625" style="1" bestFit="1" customWidth="1"/>
    <col min="7" max="7" width="14.5703125" style="1" customWidth="1"/>
    <col min="8" max="8" width="16.42578125" style="1" customWidth="1"/>
    <col min="9" max="9" width="11.28515625" style="1" customWidth="1"/>
    <col min="10" max="10" width="28" style="1" customWidth="1"/>
    <col min="11" max="11" width="24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220</v>
      </c>
    </row>
    <row r="2" spans="1:11">
      <c r="A2" s="36" t="s">
        <v>147</v>
      </c>
      <c r="B2" s="36" t="s">
        <v>221</v>
      </c>
    </row>
    <row r="3" spans="1:11">
      <c r="A3" s="36" t="s">
        <v>149</v>
      </c>
      <c r="B3" s="36" t="s">
        <v>222</v>
      </c>
    </row>
    <row r="4" spans="1:11">
      <c r="A4" s="36" t="s">
        <v>150</v>
      </c>
      <c r="B4" s="36">
        <v>12152</v>
      </c>
    </row>
    <row r="5" spans="1:11" s="3" customFormat="1">
      <c r="A5" s="53" t="s">
        <v>118</v>
      </c>
      <c r="B5" s="39" t="s">
        <v>48</v>
      </c>
      <c r="C5" s="39" t="s">
        <v>120</v>
      </c>
      <c r="D5" s="39" t="s">
        <v>14</v>
      </c>
      <c r="E5" s="39" t="s">
        <v>71</v>
      </c>
      <c r="F5" s="39" t="s">
        <v>106</v>
      </c>
      <c r="G5" s="39" t="s">
        <v>16</v>
      </c>
      <c r="H5" s="39" t="s">
        <v>18</v>
      </c>
      <c r="I5" s="39" t="s">
        <v>66</v>
      </c>
      <c r="J5" s="39" t="s">
        <v>151</v>
      </c>
      <c r="K5" s="41" t="s">
        <v>152</v>
      </c>
    </row>
    <row r="6" spans="1:11" s="3" customFormat="1">
      <c r="A6" s="112" t="s">
        <v>3305</v>
      </c>
      <c r="B6" s="113" t="s">
        <v>3305</v>
      </c>
      <c r="C6" s="113" t="s">
        <v>3305</v>
      </c>
      <c r="D6" s="113" t="s">
        <v>3305</v>
      </c>
      <c r="E6" s="113" t="s">
        <v>3305</v>
      </c>
      <c r="F6" s="113" t="s">
        <v>3305</v>
      </c>
      <c r="G6" s="12" t="s">
        <v>19</v>
      </c>
      <c r="H6" s="12" t="s">
        <v>19</v>
      </c>
      <c r="I6" s="12" t="s">
        <v>200</v>
      </c>
      <c r="J6" s="12" t="s">
        <v>19</v>
      </c>
      <c r="K6" s="13" t="s">
        <v>19</v>
      </c>
    </row>
    <row r="7" spans="1:11" s="4" customFormat="1" ht="20.25">
      <c r="A7" s="114" t="s">
        <v>3305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47</v>
      </c>
      <c r="B8" s="115" t="s">
        <v>3305</v>
      </c>
      <c r="C8" s="115" t="s">
        <v>3305</v>
      </c>
      <c r="D8" s="115" t="s">
        <v>3305</v>
      </c>
      <c r="E8" s="115" t="s">
        <v>3305</v>
      </c>
      <c r="F8" s="115" t="s">
        <v>3305</v>
      </c>
      <c r="G8" s="115" t="s">
        <v>3305</v>
      </c>
      <c r="H8" s="115" t="s">
        <v>3305</v>
      </c>
      <c r="I8" s="61">
        <f>I9+I51</f>
        <v>16063.736189552001</v>
      </c>
      <c r="J8" s="62">
        <f>IFERROR(I8/$I$8,0)</f>
        <v>1</v>
      </c>
      <c r="K8" s="62">
        <f>I8/'סכום נכסי הקרן'!$C$41</f>
        <v>8.880161633154883E-2</v>
      </c>
    </row>
    <row r="9" spans="1:11">
      <c r="A9" s="63" t="s">
        <v>189</v>
      </c>
      <c r="B9" s="116" t="s">
        <v>3305</v>
      </c>
      <c r="C9" s="116" t="s">
        <v>3305</v>
      </c>
      <c r="D9" s="116" t="s">
        <v>3305</v>
      </c>
      <c r="E9" s="116" t="s">
        <v>3305</v>
      </c>
      <c r="F9" s="116" t="s">
        <v>3305</v>
      </c>
      <c r="G9" s="116" t="s">
        <v>3305</v>
      </c>
      <c r="H9" s="116" t="s">
        <v>3305</v>
      </c>
      <c r="I9" s="66">
        <f>I10+I18</f>
        <v>15539.603991386</v>
      </c>
      <c r="J9" s="67">
        <f t="shared" ref="J9:J51" si="0">IFERROR(I9/$I$8,0)</f>
        <v>0.96737171278330003</v>
      </c>
      <c r="K9" s="67">
        <f>I9/'סכום נכסי הקרן'!$C$41</f>
        <v>8.5904171688575864E-2</v>
      </c>
    </row>
    <row r="10" spans="1:11">
      <c r="A10" s="68" t="s">
        <v>45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116" t="s">
        <v>3305</v>
      </c>
      <c r="H10" s="116" t="s">
        <v>3305</v>
      </c>
      <c r="I10" s="66">
        <f>SUM(I11:I16)</f>
        <v>10776.769811308</v>
      </c>
      <c r="J10" s="67">
        <f t="shared" si="0"/>
        <v>0.67087567201939668</v>
      </c>
      <c r="K10" s="67">
        <f>I10/'סכום נכסי הקרן'!$C$41</f>
        <v>5.9574844032836451E-2</v>
      </c>
    </row>
    <row r="11" spans="1:11">
      <c r="A11" s="69" t="s">
        <v>2760</v>
      </c>
      <c r="B11" s="54" t="s">
        <v>2761</v>
      </c>
      <c r="C11" s="54">
        <v>11</v>
      </c>
      <c r="D11" s="54" t="s">
        <v>314</v>
      </c>
      <c r="E11" s="54" t="s">
        <v>315</v>
      </c>
      <c r="F11" s="70" t="s">
        <v>135</v>
      </c>
      <c r="G11" s="117" t="s">
        <v>3305</v>
      </c>
      <c r="H11" s="117" t="s">
        <v>3305</v>
      </c>
      <c r="I11" s="72">
        <v>614.45966116299996</v>
      </c>
      <c r="J11" s="73">
        <f t="shared" si="0"/>
        <v>3.8251354100464506E-2</v>
      </c>
      <c r="K11" s="73">
        <f>I11/'סכום נכסי הקרן'!$C$41</f>
        <v>3.3967820709916662E-3</v>
      </c>
    </row>
    <row r="12" spans="1:11">
      <c r="A12" s="69" t="s">
        <v>2762</v>
      </c>
      <c r="B12" s="54" t="s">
        <v>2763</v>
      </c>
      <c r="C12" s="54">
        <v>12</v>
      </c>
      <c r="D12" s="54" t="s">
        <v>314</v>
      </c>
      <c r="E12" s="54" t="s">
        <v>315</v>
      </c>
      <c r="F12" s="70" t="s">
        <v>135</v>
      </c>
      <c r="G12" s="117" t="s">
        <v>3305</v>
      </c>
      <c r="H12" s="117" t="s">
        <v>3305</v>
      </c>
      <c r="I12" s="72">
        <v>1179.0145195510001</v>
      </c>
      <c r="J12" s="73">
        <f t="shared" si="0"/>
        <v>7.3396033502955677E-2</v>
      </c>
      <c r="K12" s="73">
        <f>I12/'סכום נכסי הקרן'!$C$41</f>
        <v>6.5176864073869739E-3</v>
      </c>
    </row>
    <row r="13" spans="1:11">
      <c r="A13" s="69" t="s">
        <v>2762</v>
      </c>
      <c r="B13" s="54" t="s">
        <v>2764</v>
      </c>
      <c r="C13" s="54">
        <v>12</v>
      </c>
      <c r="D13" s="54" t="s">
        <v>314</v>
      </c>
      <c r="E13" s="54" t="s">
        <v>315</v>
      </c>
      <c r="F13" s="70" t="s">
        <v>135</v>
      </c>
      <c r="G13" s="117" t="s">
        <v>3305</v>
      </c>
      <c r="H13" s="117" t="s">
        <v>3305</v>
      </c>
      <c r="I13" s="72">
        <v>114.73217</v>
      </c>
      <c r="J13" s="73">
        <f t="shared" si="0"/>
        <v>7.1423091518785543E-3</v>
      </c>
      <c r="K13" s="73">
        <f>I13/'סכום נכסי הקרן'!$C$41</f>
        <v>6.342485970264294E-4</v>
      </c>
    </row>
    <row r="14" spans="1:11">
      <c r="A14" s="69" t="s">
        <v>2765</v>
      </c>
      <c r="B14" s="54" t="s">
        <v>2766</v>
      </c>
      <c r="C14" s="54">
        <v>10</v>
      </c>
      <c r="D14" s="54" t="s">
        <v>314</v>
      </c>
      <c r="E14" s="54" t="s">
        <v>315</v>
      </c>
      <c r="F14" s="70" t="s">
        <v>135</v>
      </c>
      <c r="G14" s="117" t="s">
        <v>3305</v>
      </c>
      <c r="H14" s="117" t="s">
        <v>3305</v>
      </c>
      <c r="I14" s="72">
        <v>303.96234357600002</v>
      </c>
      <c r="J14" s="73">
        <f t="shared" si="0"/>
        <v>1.8922269389215932E-2</v>
      </c>
      <c r="K14" s="73">
        <f>I14/'סכום נכסי הקרן'!$C$41</f>
        <v>1.6803281064233643E-3</v>
      </c>
    </row>
    <row r="15" spans="1:11">
      <c r="A15" s="69" t="s">
        <v>2765</v>
      </c>
      <c r="B15" s="54" t="s">
        <v>2767</v>
      </c>
      <c r="C15" s="54">
        <v>10</v>
      </c>
      <c r="D15" s="54" t="s">
        <v>314</v>
      </c>
      <c r="E15" s="54" t="s">
        <v>315</v>
      </c>
      <c r="F15" s="70" t="s">
        <v>135</v>
      </c>
      <c r="G15" s="117" t="s">
        <v>3305</v>
      </c>
      <c r="H15" s="117" t="s">
        <v>3305</v>
      </c>
      <c r="I15" s="72">
        <v>8415.0930183140008</v>
      </c>
      <c r="J15" s="73">
        <f t="shared" si="0"/>
        <v>0.52385652497127366</v>
      </c>
      <c r="K15" s="73">
        <f>I15/'סכום נכסי הקרן'!$C$41</f>
        <v>4.6519306143277477E-2</v>
      </c>
    </row>
    <row r="16" spans="1:11">
      <c r="A16" s="69" t="s">
        <v>2768</v>
      </c>
      <c r="B16" s="54" t="s">
        <v>2769</v>
      </c>
      <c r="C16" s="54">
        <v>20</v>
      </c>
      <c r="D16" s="54" t="s">
        <v>314</v>
      </c>
      <c r="E16" s="54" t="s">
        <v>315</v>
      </c>
      <c r="F16" s="70" t="s">
        <v>135</v>
      </c>
      <c r="G16" s="117" t="s">
        <v>3305</v>
      </c>
      <c r="H16" s="117" t="s">
        <v>3305</v>
      </c>
      <c r="I16" s="72">
        <v>149.50809870399999</v>
      </c>
      <c r="J16" s="73">
        <f t="shared" si="0"/>
        <v>9.3071809036083027E-3</v>
      </c>
      <c r="K16" s="73">
        <f>I16/'סכום נכסי הקרן'!$C$41</f>
        <v>8.2649270773054253E-4</v>
      </c>
    </row>
    <row r="17" spans="1:11">
      <c r="A17" s="118" t="s">
        <v>3305</v>
      </c>
      <c r="B17" s="117" t="s">
        <v>3305</v>
      </c>
      <c r="C17" s="117" t="s">
        <v>3305</v>
      </c>
      <c r="D17" s="117" t="s">
        <v>3305</v>
      </c>
      <c r="E17" s="117" t="s">
        <v>3305</v>
      </c>
      <c r="F17" s="117" t="s">
        <v>3305</v>
      </c>
      <c r="G17" s="117" t="s">
        <v>3305</v>
      </c>
      <c r="H17" s="117" t="s">
        <v>3305</v>
      </c>
      <c r="I17" s="117" t="s">
        <v>3305</v>
      </c>
      <c r="J17" s="117" t="s">
        <v>3305</v>
      </c>
      <c r="K17" s="117" t="s">
        <v>3305</v>
      </c>
    </row>
    <row r="18" spans="1:11">
      <c r="A18" s="68" t="s">
        <v>46</v>
      </c>
      <c r="B18" s="116" t="s">
        <v>3305</v>
      </c>
      <c r="C18" s="116" t="s">
        <v>3305</v>
      </c>
      <c r="D18" s="116" t="s">
        <v>3305</v>
      </c>
      <c r="E18" s="116" t="s">
        <v>3305</v>
      </c>
      <c r="F18" s="116" t="s">
        <v>3305</v>
      </c>
      <c r="G18" s="116" t="s">
        <v>3305</v>
      </c>
      <c r="H18" s="117" t="s">
        <v>3305</v>
      </c>
      <c r="I18" s="66">
        <f>SUM(I19:I49)</f>
        <v>4762.8341800780008</v>
      </c>
      <c r="J18" s="67">
        <f t="shared" si="0"/>
        <v>0.29649604076390346</v>
      </c>
      <c r="K18" s="67">
        <f>I18/'סכום נכסי הקרן'!$C$41</f>
        <v>2.6329327655739417E-2</v>
      </c>
    </row>
    <row r="19" spans="1:11">
      <c r="A19" s="69" t="s">
        <v>2760</v>
      </c>
      <c r="B19" s="54" t="s">
        <v>2770</v>
      </c>
      <c r="C19" s="54">
        <v>11</v>
      </c>
      <c r="D19" s="54" t="s">
        <v>314</v>
      </c>
      <c r="E19" s="54" t="s">
        <v>315</v>
      </c>
      <c r="F19" s="70" t="s">
        <v>136</v>
      </c>
      <c r="G19" s="117" t="s">
        <v>3305</v>
      </c>
      <c r="H19" s="117" t="s">
        <v>3305</v>
      </c>
      <c r="I19" s="72">
        <v>26.262529549</v>
      </c>
      <c r="J19" s="73">
        <f t="shared" si="0"/>
        <v>1.634895471333835E-3</v>
      </c>
      <c r="K19" s="73">
        <f>I19/'סכום נכסי הקרן'!$C$41</f>
        <v>1.451813603875739E-4</v>
      </c>
    </row>
    <row r="20" spans="1:11">
      <c r="A20" s="69" t="s">
        <v>2760</v>
      </c>
      <c r="B20" s="54" t="s">
        <v>2771</v>
      </c>
      <c r="C20" s="54">
        <v>11</v>
      </c>
      <c r="D20" s="54" t="s">
        <v>314</v>
      </c>
      <c r="E20" s="54" t="s">
        <v>315</v>
      </c>
      <c r="F20" s="70" t="s">
        <v>138</v>
      </c>
      <c r="G20" s="117" t="s">
        <v>3305</v>
      </c>
      <c r="H20" s="117" t="s">
        <v>3305</v>
      </c>
      <c r="I20" s="72">
        <v>0.51062789600000003</v>
      </c>
      <c r="J20" s="73">
        <f t="shared" si="0"/>
        <v>3.178761715049311E-5</v>
      </c>
      <c r="K20" s="73">
        <f>I20/'סכום נכסי הקרן'!$C$41</f>
        <v>2.8227917822922509E-6</v>
      </c>
    </row>
    <row r="21" spans="1:11">
      <c r="A21" s="69" t="s">
        <v>2760</v>
      </c>
      <c r="B21" s="54" t="s">
        <v>2772</v>
      </c>
      <c r="C21" s="54">
        <v>11</v>
      </c>
      <c r="D21" s="54" t="s">
        <v>314</v>
      </c>
      <c r="E21" s="54" t="s">
        <v>315</v>
      </c>
      <c r="F21" s="70" t="s">
        <v>137</v>
      </c>
      <c r="G21" s="117" t="s">
        <v>3305</v>
      </c>
      <c r="H21" s="117" t="s">
        <v>3305</v>
      </c>
      <c r="I21" s="72">
        <v>0.13835411799999997</v>
      </c>
      <c r="J21" s="73">
        <f t="shared" si="0"/>
        <v>8.6128230921761984E-6</v>
      </c>
      <c r="K21" s="73">
        <f>I21/'סכום נכסי הקרן'!$C$41</f>
        <v>7.6483261176293485E-7</v>
      </c>
    </row>
    <row r="22" spans="1:11">
      <c r="A22" s="69" t="s">
        <v>2760</v>
      </c>
      <c r="B22" s="54" t="s">
        <v>2773</v>
      </c>
      <c r="C22" s="54">
        <v>11</v>
      </c>
      <c r="D22" s="54" t="s">
        <v>314</v>
      </c>
      <c r="E22" s="54" t="s">
        <v>315</v>
      </c>
      <c r="F22" s="70" t="s">
        <v>134</v>
      </c>
      <c r="G22" s="117" t="s">
        <v>3305</v>
      </c>
      <c r="H22" s="117" t="s">
        <v>3305</v>
      </c>
      <c r="I22" s="72">
        <v>535.72867353700008</v>
      </c>
      <c r="J22" s="73">
        <f t="shared" si="0"/>
        <v>3.3350191214260777E-2</v>
      </c>
      <c r="K22" s="73">
        <f>I22/'סכום נכסי הקרן'!$C$41</f>
        <v>2.9615508847925767E-3</v>
      </c>
    </row>
    <row r="23" spans="1:11">
      <c r="A23" s="69" t="s">
        <v>2762</v>
      </c>
      <c r="B23" s="54" t="s">
        <v>2774</v>
      </c>
      <c r="C23" s="54">
        <v>12</v>
      </c>
      <c r="D23" s="54" t="s">
        <v>314</v>
      </c>
      <c r="E23" s="54" t="s">
        <v>315</v>
      </c>
      <c r="F23" s="70" t="s">
        <v>136</v>
      </c>
      <c r="G23" s="117" t="s">
        <v>3305</v>
      </c>
      <c r="H23" s="117" t="s">
        <v>3305</v>
      </c>
      <c r="I23" s="72">
        <v>129.95639909200003</v>
      </c>
      <c r="J23" s="73">
        <f t="shared" si="0"/>
        <v>8.0900481406389665E-3</v>
      </c>
      <c r="K23" s="73">
        <f>I23/'סכום נכסי הקרן'!$C$41</f>
        <v>7.1840935108878146E-4</v>
      </c>
    </row>
    <row r="24" spans="1:11">
      <c r="A24" s="69" t="s">
        <v>2762</v>
      </c>
      <c r="B24" s="54" t="s">
        <v>2775</v>
      </c>
      <c r="C24" s="54">
        <v>12</v>
      </c>
      <c r="D24" s="54" t="s">
        <v>314</v>
      </c>
      <c r="E24" s="54" t="s">
        <v>315</v>
      </c>
      <c r="F24" s="70" t="s">
        <v>138</v>
      </c>
      <c r="G24" s="117" t="s">
        <v>3305</v>
      </c>
      <c r="H24" s="117" t="s">
        <v>3305</v>
      </c>
      <c r="I24" s="72">
        <v>1.7772399999999999</v>
      </c>
      <c r="J24" s="73">
        <f t="shared" si="0"/>
        <v>1.1063677708775701E-4</v>
      </c>
      <c r="K24" s="73">
        <f>I24/'סכום נכסי הקרן'!$C$41</f>
        <v>9.824724631106092E-6</v>
      </c>
    </row>
    <row r="25" spans="1:11">
      <c r="A25" s="69" t="s">
        <v>2762</v>
      </c>
      <c r="B25" s="54" t="s">
        <v>2776</v>
      </c>
      <c r="C25" s="54">
        <v>12</v>
      </c>
      <c r="D25" s="54" t="s">
        <v>314</v>
      </c>
      <c r="E25" s="54" t="s">
        <v>315</v>
      </c>
      <c r="F25" s="70" t="s">
        <v>134</v>
      </c>
      <c r="G25" s="117" t="s">
        <v>3305</v>
      </c>
      <c r="H25" s="117" t="s">
        <v>3305</v>
      </c>
      <c r="I25" s="72">
        <v>980.93839810799977</v>
      </c>
      <c r="J25" s="73">
        <f t="shared" si="0"/>
        <v>6.1065395156701528E-2</v>
      </c>
      <c r="K25" s="73">
        <f>I25/'סכום נכסי הקרן'!$C$41</f>
        <v>5.4227057918398297E-3</v>
      </c>
    </row>
    <row r="26" spans="1:11">
      <c r="A26" s="69" t="s">
        <v>2762</v>
      </c>
      <c r="B26" s="54" t="s">
        <v>2777</v>
      </c>
      <c r="C26" s="54">
        <v>12</v>
      </c>
      <c r="D26" s="54" t="s">
        <v>314</v>
      </c>
      <c r="E26" s="54" t="s">
        <v>315</v>
      </c>
      <c r="F26" s="70" t="s">
        <v>137</v>
      </c>
      <c r="G26" s="117" t="s">
        <v>3305</v>
      </c>
      <c r="H26" s="117" t="s">
        <v>3305</v>
      </c>
      <c r="I26" s="72">
        <v>48.887529792000002</v>
      </c>
      <c r="J26" s="73">
        <f t="shared" si="0"/>
        <v>3.0433474015713041E-3</v>
      </c>
      <c r="K26" s="73">
        <f>I26/'סכום נכסי הקרן'!$C$41</f>
        <v>2.7025416831795104E-4</v>
      </c>
    </row>
    <row r="27" spans="1:11">
      <c r="A27" s="69" t="s">
        <v>2762</v>
      </c>
      <c r="B27" s="54" t="s">
        <v>2778</v>
      </c>
      <c r="C27" s="54">
        <v>12</v>
      </c>
      <c r="D27" s="54" t="s">
        <v>314</v>
      </c>
      <c r="E27" s="54" t="s">
        <v>315</v>
      </c>
      <c r="F27" s="70" t="s">
        <v>143</v>
      </c>
      <c r="G27" s="117" t="s">
        <v>3305</v>
      </c>
      <c r="H27" s="117" t="s">
        <v>3305</v>
      </c>
      <c r="I27" s="72">
        <v>8.0381174999999999E-2</v>
      </c>
      <c r="J27" s="73">
        <f t="shared" si="0"/>
        <v>5.0038903808866486E-6</v>
      </c>
      <c r="K27" s="73">
        <f>I27/'סכום נכסי הקרן'!$C$41</f>
        <v>4.443535537686239E-7</v>
      </c>
    </row>
    <row r="28" spans="1:11">
      <c r="A28" s="69" t="s">
        <v>2762</v>
      </c>
      <c r="B28" s="54" t="s">
        <v>2779</v>
      </c>
      <c r="C28" s="54">
        <v>12</v>
      </c>
      <c r="D28" s="54" t="s">
        <v>314</v>
      </c>
      <c r="E28" s="54" t="s">
        <v>315</v>
      </c>
      <c r="F28" s="70" t="s">
        <v>142</v>
      </c>
      <c r="G28" s="117" t="s">
        <v>3305</v>
      </c>
      <c r="H28" s="117" t="s">
        <v>3305</v>
      </c>
      <c r="I28" s="72">
        <v>1.8110762999999998E-2</v>
      </c>
      <c r="J28" s="73">
        <f t="shared" si="0"/>
        <v>1.127431550561656E-6</v>
      </c>
      <c r="K28" s="73">
        <f>I28/'סכום נכסי הקרן'!$C$41</f>
        <v>1.0011774399305937E-7</v>
      </c>
    </row>
    <row r="29" spans="1:11">
      <c r="A29" s="69" t="s">
        <v>2765</v>
      </c>
      <c r="B29" s="54" t="s">
        <v>2780</v>
      </c>
      <c r="C29" s="54">
        <v>10</v>
      </c>
      <c r="D29" s="54" t="s">
        <v>314</v>
      </c>
      <c r="E29" s="54" t="s">
        <v>315</v>
      </c>
      <c r="F29" s="70" t="s">
        <v>139</v>
      </c>
      <c r="G29" s="117" t="s">
        <v>3305</v>
      </c>
      <c r="H29" s="117" t="s">
        <v>3305</v>
      </c>
      <c r="I29" s="72">
        <v>2.3111030000000001E-3</v>
      </c>
      <c r="J29" s="73">
        <f t="shared" si="0"/>
        <v>1.4387082635876219E-7</v>
      </c>
      <c r="K29" s="73">
        <f>I29/'סכום נכסי הקרן'!$C$41</f>
        <v>1.2775961923613683E-8</v>
      </c>
    </row>
    <row r="30" spans="1:11">
      <c r="A30" s="69" t="s">
        <v>2765</v>
      </c>
      <c r="B30" s="54" t="s">
        <v>2781</v>
      </c>
      <c r="C30" s="54">
        <v>10</v>
      </c>
      <c r="D30" s="54" t="s">
        <v>314</v>
      </c>
      <c r="E30" s="54" t="s">
        <v>315</v>
      </c>
      <c r="F30" s="70" t="s">
        <v>136</v>
      </c>
      <c r="G30" s="117" t="s">
        <v>3305</v>
      </c>
      <c r="H30" s="117" t="s">
        <v>3305</v>
      </c>
      <c r="I30" s="72">
        <v>134.836131596</v>
      </c>
      <c r="J30" s="73">
        <f t="shared" si="0"/>
        <v>8.3938213380084416E-3</v>
      </c>
      <c r="K30" s="73">
        <f>I30/'סכום נכסי הקרן'!$C$41</f>
        <v>7.4538490201339353E-4</v>
      </c>
    </row>
    <row r="31" spans="1:11">
      <c r="A31" s="69" t="s">
        <v>2765</v>
      </c>
      <c r="B31" s="54" t="s">
        <v>2782</v>
      </c>
      <c r="C31" s="54">
        <v>10</v>
      </c>
      <c r="D31" s="54" t="s">
        <v>314</v>
      </c>
      <c r="E31" s="54" t="s">
        <v>315</v>
      </c>
      <c r="F31" s="70" t="s">
        <v>137</v>
      </c>
      <c r="G31" s="117" t="s">
        <v>3305</v>
      </c>
      <c r="H31" s="117" t="s">
        <v>3305</v>
      </c>
      <c r="I31" s="72">
        <v>18.287452730000002</v>
      </c>
      <c r="J31" s="73">
        <f t="shared" si="0"/>
        <v>1.1384308428754157E-3</v>
      </c>
      <c r="K31" s="73">
        <f>I31/'סכום נכסי הקרן'!$C$41</f>
        <v>1.0109449892902442E-4</v>
      </c>
    </row>
    <row r="32" spans="1:11">
      <c r="A32" s="69" t="s">
        <v>2765</v>
      </c>
      <c r="B32" s="54" t="s">
        <v>2783</v>
      </c>
      <c r="C32" s="54">
        <v>10</v>
      </c>
      <c r="D32" s="54" t="s">
        <v>314</v>
      </c>
      <c r="E32" s="54" t="s">
        <v>315</v>
      </c>
      <c r="F32" s="70" t="s">
        <v>142</v>
      </c>
      <c r="G32" s="117" t="s">
        <v>3305</v>
      </c>
      <c r="H32" s="117" t="s">
        <v>3305</v>
      </c>
      <c r="I32" s="72">
        <v>9.4750000000000001E-2</v>
      </c>
      <c r="J32" s="73">
        <f t="shared" si="0"/>
        <v>5.8983787384174211E-6</v>
      </c>
      <c r="K32" s="73">
        <f>I32/'סכום נכסי הקרן'!$C$41</f>
        <v>5.2378556570710883E-7</v>
      </c>
    </row>
    <row r="33" spans="1:11">
      <c r="A33" s="69" t="s">
        <v>2765</v>
      </c>
      <c r="B33" s="54" t="s">
        <v>2784</v>
      </c>
      <c r="C33" s="54">
        <v>10</v>
      </c>
      <c r="D33" s="54" t="s">
        <v>314</v>
      </c>
      <c r="E33" s="54" t="s">
        <v>315</v>
      </c>
      <c r="F33" s="70" t="s">
        <v>138</v>
      </c>
      <c r="G33" s="117" t="s">
        <v>3305</v>
      </c>
      <c r="H33" s="117" t="s">
        <v>3305</v>
      </c>
      <c r="I33" s="72">
        <v>21.287580000000002</v>
      </c>
      <c r="J33" s="73">
        <f t="shared" si="0"/>
        <v>1.325194820732031E-3</v>
      </c>
      <c r="K33" s="73">
        <f>I33/'סכום נכסי הקרן'!$C$41</f>
        <v>1.1767944203520145E-4</v>
      </c>
    </row>
    <row r="34" spans="1:11">
      <c r="A34" s="69" t="s">
        <v>2765</v>
      </c>
      <c r="B34" s="54" t="s">
        <v>2785</v>
      </c>
      <c r="C34" s="54">
        <v>10</v>
      </c>
      <c r="D34" s="54" t="s">
        <v>314</v>
      </c>
      <c r="E34" s="54" t="s">
        <v>315</v>
      </c>
      <c r="F34" s="70" t="s">
        <v>138</v>
      </c>
      <c r="G34" s="117" t="s">
        <v>3305</v>
      </c>
      <c r="H34" s="117" t="s">
        <v>3305</v>
      </c>
      <c r="I34" s="72">
        <v>3.3832026419999996</v>
      </c>
      <c r="J34" s="73">
        <f t="shared" si="0"/>
        <v>2.1061119294280153E-4</v>
      </c>
      <c r="K34" s="73">
        <f>I34/'סכום נכסי הקרן'!$C$41</f>
        <v>1.8702614350836467E-5</v>
      </c>
    </row>
    <row r="35" spans="1:11">
      <c r="A35" s="69" t="s">
        <v>2765</v>
      </c>
      <c r="B35" s="54" t="s">
        <v>2786</v>
      </c>
      <c r="C35" s="54">
        <v>10</v>
      </c>
      <c r="D35" s="54" t="s">
        <v>314</v>
      </c>
      <c r="E35" s="54" t="s">
        <v>315</v>
      </c>
      <c r="F35" s="70" t="s">
        <v>143</v>
      </c>
      <c r="G35" s="117" t="s">
        <v>3305</v>
      </c>
      <c r="H35" s="117" t="s">
        <v>3305</v>
      </c>
      <c r="I35" s="72">
        <v>44.505109987000004</v>
      </c>
      <c r="J35" s="73">
        <f t="shared" si="0"/>
        <v>2.7705329234643762E-3</v>
      </c>
      <c r="K35" s="73">
        <f>I35/'סכום נכסי הקרן'!$C$41</f>
        <v>2.4602780170340788E-4</v>
      </c>
    </row>
    <row r="36" spans="1:11">
      <c r="A36" s="69" t="s">
        <v>2765</v>
      </c>
      <c r="B36" s="54" t="s">
        <v>2787</v>
      </c>
      <c r="C36" s="54">
        <v>10</v>
      </c>
      <c r="D36" s="54" t="s">
        <v>314</v>
      </c>
      <c r="E36" s="54" t="s">
        <v>315</v>
      </c>
      <c r="F36" s="70" t="s">
        <v>2755</v>
      </c>
      <c r="G36" s="117" t="s">
        <v>3305</v>
      </c>
      <c r="H36" s="117" t="s">
        <v>3305</v>
      </c>
      <c r="I36" s="72">
        <v>8.452869E-3</v>
      </c>
      <c r="J36" s="73">
        <f t="shared" si="0"/>
        <v>5.2620815607628207E-7</v>
      </c>
      <c r="K36" s="73">
        <f>I36/'סכום נכסי הקרן'!$C$41</f>
        <v>4.672813478641777E-8</v>
      </c>
    </row>
    <row r="37" spans="1:11">
      <c r="A37" s="69" t="s">
        <v>2765</v>
      </c>
      <c r="B37" s="54" t="s">
        <v>2788</v>
      </c>
      <c r="C37" s="54">
        <v>10</v>
      </c>
      <c r="D37" s="54" t="s">
        <v>314</v>
      </c>
      <c r="E37" s="54" t="s">
        <v>315</v>
      </c>
      <c r="F37" s="70" t="s">
        <v>142</v>
      </c>
      <c r="G37" s="117" t="s">
        <v>3305</v>
      </c>
      <c r="H37" s="117" t="s">
        <v>3305</v>
      </c>
      <c r="I37" s="72">
        <v>6.5729697420000006</v>
      </c>
      <c r="J37" s="73">
        <f t="shared" si="0"/>
        <v>4.0918063297597728E-4</v>
      </c>
      <c r="K37" s="73">
        <f>I37/'סכום נכסי הקרן'!$C$41</f>
        <v>3.6335901579833031E-5</v>
      </c>
    </row>
    <row r="38" spans="1:11">
      <c r="A38" s="69" t="s">
        <v>2765</v>
      </c>
      <c r="B38" s="54" t="s">
        <v>2789</v>
      </c>
      <c r="C38" s="54">
        <v>10</v>
      </c>
      <c r="D38" s="54" t="s">
        <v>314</v>
      </c>
      <c r="E38" s="54" t="s">
        <v>315</v>
      </c>
      <c r="F38" s="70" t="s">
        <v>134</v>
      </c>
      <c r="G38" s="117" t="s">
        <v>3305</v>
      </c>
      <c r="H38" s="117" t="s">
        <v>3305</v>
      </c>
      <c r="I38" s="72">
        <v>33.091924925000001</v>
      </c>
      <c r="J38" s="73">
        <f t="shared" si="0"/>
        <v>2.0600391175823272E-3</v>
      </c>
      <c r="K38" s="73">
        <f>I38/'סכום נכסי הקרן'!$C$41</f>
        <v>1.8293480334752825E-4</v>
      </c>
    </row>
    <row r="39" spans="1:11">
      <c r="A39" s="69" t="s">
        <v>2765</v>
      </c>
      <c r="B39" s="54" t="s">
        <v>2790</v>
      </c>
      <c r="C39" s="54">
        <v>10</v>
      </c>
      <c r="D39" s="54" t="s">
        <v>314</v>
      </c>
      <c r="E39" s="54" t="s">
        <v>315</v>
      </c>
      <c r="F39" s="70" t="s">
        <v>2757</v>
      </c>
      <c r="G39" s="117" t="s">
        <v>3305</v>
      </c>
      <c r="H39" s="117" t="s">
        <v>3305</v>
      </c>
      <c r="I39" s="72">
        <v>4.3804280870000003</v>
      </c>
      <c r="J39" s="73">
        <f t="shared" si="0"/>
        <v>2.7269048964144904E-4</v>
      </c>
      <c r="K39" s="73">
        <f>I39/'סכום נכסי הקרן'!$C$41</f>
        <v>2.4215356238402151E-5</v>
      </c>
    </row>
    <row r="40" spans="1:11">
      <c r="A40" s="69" t="s">
        <v>2765</v>
      </c>
      <c r="B40" s="54" t="s">
        <v>2791</v>
      </c>
      <c r="C40" s="54">
        <v>10</v>
      </c>
      <c r="D40" s="54" t="s">
        <v>314</v>
      </c>
      <c r="E40" s="54" t="s">
        <v>315</v>
      </c>
      <c r="F40" s="70" t="s">
        <v>134</v>
      </c>
      <c r="G40" s="117" t="s">
        <v>3305</v>
      </c>
      <c r="H40" s="117" t="s">
        <v>3305</v>
      </c>
      <c r="I40" s="72">
        <v>1638.951880138</v>
      </c>
      <c r="J40" s="73">
        <f t="shared" si="0"/>
        <v>0.10202806251287849</v>
      </c>
      <c r="K40" s="73">
        <f>I40/'סכום נכסי הקרן'!$C$41</f>
        <v>9.060256862319916E-3</v>
      </c>
    </row>
    <row r="41" spans="1:11">
      <c r="A41" s="69" t="s">
        <v>2765</v>
      </c>
      <c r="B41" s="54" t="s">
        <v>2792</v>
      </c>
      <c r="C41" s="54">
        <v>10</v>
      </c>
      <c r="D41" s="54" t="s">
        <v>314</v>
      </c>
      <c r="E41" s="54" t="s">
        <v>315</v>
      </c>
      <c r="F41" s="70" t="s">
        <v>140</v>
      </c>
      <c r="G41" s="117" t="s">
        <v>3305</v>
      </c>
      <c r="H41" s="117" t="s">
        <v>3305</v>
      </c>
      <c r="I41" s="72">
        <v>4.0945752000000002E-2</v>
      </c>
      <c r="J41" s="73">
        <f t="shared" si="0"/>
        <v>2.5489557047526395E-6</v>
      </c>
      <c r="K41" s="73">
        <f>I41/'סכום נכסי הקרן'!$C$41</f>
        <v>2.2635138653955658E-7</v>
      </c>
    </row>
    <row r="42" spans="1:11">
      <c r="A42" s="69" t="s">
        <v>2768</v>
      </c>
      <c r="B42" s="54" t="s">
        <v>2793</v>
      </c>
      <c r="C42" s="54">
        <v>20</v>
      </c>
      <c r="D42" s="54" t="s">
        <v>314</v>
      </c>
      <c r="E42" s="54" t="s">
        <v>315</v>
      </c>
      <c r="F42" s="70" t="s">
        <v>137</v>
      </c>
      <c r="G42" s="117" t="s">
        <v>3305</v>
      </c>
      <c r="H42" s="117" t="s">
        <v>3305</v>
      </c>
      <c r="I42" s="72">
        <v>8.2430299999999997E-4</v>
      </c>
      <c r="J42" s="73">
        <f t="shared" si="0"/>
        <v>5.1314525479827916E-8</v>
      </c>
      <c r="K42" s="73">
        <f>I42/'סכום נכסי הקרן'!$C$41</f>
        <v>4.556812803895166E-9</v>
      </c>
    </row>
    <row r="43" spans="1:11">
      <c r="A43" s="69" t="s">
        <v>2768</v>
      </c>
      <c r="B43" s="54" t="s">
        <v>2794</v>
      </c>
      <c r="C43" s="54">
        <v>20</v>
      </c>
      <c r="D43" s="54" t="s">
        <v>314</v>
      </c>
      <c r="E43" s="54" t="s">
        <v>315</v>
      </c>
      <c r="F43" s="70" t="s">
        <v>143</v>
      </c>
      <c r="G43" s="117" t="s">
        <v>3305</v>
      </c>
      <c r="H43" s="117" t="s">
        <v>3305</v>
      </c>
      <c r="I43" s="72">
        <v>1.6152958860000002</v>
      </c>
      <c r="J43" s="73">
        <f t="shared" si="0"/>
        <v>1.0055542913177341E-4</v>
      </c>
      <c r="K43" s="73">
        <f>I43/'סכום נכסי הקרן'!$C$41</f>
        <v>8.9294846378139926E-6</v>
      </c>
    </row>
    <row r="44" spans="1:11">
      <c r="A44" s="69" t="s">
        <v>2768</v>
      </c>
      <c r="B44" s="54" t="s">
        <v>2795</v>
      </c>
      <c r="C44" s="54">
        <v>20</v>
      </c>
      <c r="D44" s="54" t="s">
        <v>314</v>
      </c>
      <c r="E44" s="54" t="s">
        <v>315</v>
      </c>
      <c r="F44" s="70" t="s">
        <v>136</v>
      </c>
      <c r="G44" s="117" t="s">
        <v>3305</v>
      </c>
      <c r="H44" s="117" t="s">
        <v>3305</v>
      </c>
      <c r="I44" s="72">
        <v>7.8521099999999996E-4</v>
      </c>
      <c r="J44" s="73">
        <f t="shared" si="0"/>
        <v>4.8880969578590835E-8</v>
      </c>
      <c r="K44" s="73">
        <f>I44/'סכום נכסי הקרן'!$C$41</f>
        <v>4.3407091064321338E-9</v>
      </c>
    </row>
    <row r="45" spans="1:11">
      <c r="A45" s="69" t="s">
        <v>2768</v>
      </c>
      <c r="B45" s="54" t="s">
        <v>2796</v>
      </c>
      <c r="C45" s="54">
        <v>20</v>
      </c>
      <c r="D45" s="54" t="s">
        <v>314</v>
      </c>
      <c r="E45" s="54" t="s">
        <v>315</v>
      </c>
      <c r="F45" s="70" t="s">
        <v>134</v>
      </c>
      <c r="G45" s="117" t="s">
        <v>3305</v>
      </c>
      <c r="H45" s="117" t="s">
        <v>3305</v>
      </c>
      <c r="I45" s="72">
        <v>1130.8707586409998</v>
      </c>
      <c r="J45" s="73">
        <f t="shared" si="0"/>
        <v>7.0398987215472844E-2</v>
      </c>
      <c r="K45" s="73">
        <f>I45/'סכום נכסי הקרן'!$C$41</f>
        <v>6.2515438528380311E-3</v>
      </c>
    </row>
    <row r="46" spans="1:11">
      <c r="A46" s="69" t="s">
        <v>2768</v>
      </c>
      <c r="B46" s="54" t="s">
        <v>2797</v>
      </c>
      <c r="C46" s="54">
        <v>20</v>
      </c>
      <c r="D46" s="54" t="s">
        <v>314</v>
      </c>
      <c r="E46" s="54" t="s">
        <v>315</v>
      </c>
      <c r="F46" s="70" t="s">
        <v>140</v>
      </c>
      <c r="G46" s="117" t="s">
        <v>3305</v>
      </c>
      <c r="H46" s="117" t="s">
        <v>3305</v>
      </c>
      <c r="I46" s="72">
        <v>3.1100000000000002E-7</v>
      </c>
      <c r="J46" s="73">
        <f t="shared" si="0"/>
        <v>1.9360377706045572E-11</v>
      </c>
      <c r="K46" s="73">
        <f>I46/'סכום נכסי הקרן'!$C$41</f>
        <v>1.7192328330861305E-12</v>
      </c>
    </row>
    <row r="47" spans="1:11">
      <c r="A47" s="69" t="s">
        <v>2768</v>
      </c>
      <c r="B47" s="54" t="s">
        <v>2798</v>
      </c>
      <c r="C47" s="54">
        <v>20</v>
      </c>
      <c r="D47" s="54" t="s">
        <v>314</v>
      </c>
      <c r="E47" s="54" t="s">
        <v>315</v>
      </c>
      <c r="F47" s="70" t="s">
        <v>136</v>
      </c>
      <c r="G47" s="117" t="s">
        <v>3305</v>
      </c>
      <c r="H47" s="117" t="s">
        <v>3305</v>
      </c>
      <c r="I47" s="72">
        <v>0.33674845199999998</v>
      </c>
      <c r="J47" s="73">
        <f t="shared" si="0"/>
        <v>2.0963270812367064E-5</v>
      </c>
      <c r="K47" s="73">
        <f>I47/'סכום נכסי הקרן'!$C$41</f>
        <v>1.8615723317341762E-6</v>
      </c>
    </row>
    <row r="48" spans="1:11">
      <c r="A48" s="69" t="s">
        <v>2768</v>
      </c>
      <c r="B48" s="54" t="s">
        <v>2799</v>
      </c>
      <c r="C48" s="54">
        <v>20</v>
      </c>
      <c r="D48" s="54" t="s">
        <v>314</v>
      </c>
      <c r="E48" s="54" t="s">
        <v>315</v>
      </c>
      <c r="F48" s="70" t="s">
        <v>142</v>
      </c>
      <c r="G48" s="117" t="s">
        <v>3305</v>
      </c>
      <c r="H48" s="117" t="s">
        <v>3305</v>
      </c>
      <c r="I48" s="72">
        <v>0.26441571199999997</v>
      </c>
      <c r="J48" s="73">
        <f t="shared" si="0"/>
        <v>1.6460411754768378E-5</v>
      </c>
      <c r="K48" s="73">
        <f>I48/'סכום נכסי הקרן'!$C$41</f>
        <v>1.4617111693062582E-6</v>
      </c>
    </row>
    <row r="49" spans="1:11">
      <c r="A49" s="69" t="s">
        <v>2768</v>
      </c>
      <c r="B49" s="54" t="s">
        <v>2800</v>
      </c>
      <c r="C49" s="54">
        <v>20</v>
      </c>
      <c r="D49" s="54" t="s">
        <v>314</v>
      </c>
      <c r="E49" s="54" t="s">
        <v>315</v>
      </c>
      <c r="F49" s="70" t="s">
        <v>138</v>
      </c>
      <c r="G49" s="117" t="s">
        <v>3305</v>
      </c>
      <c r="H49" s="117" t="s">
        <v>3305</v>
      </c>
      <c r="I49" s="72">
        <v>3.9679609999999999E-3</v>
      </c>
      <c r="J49" s="73">
        <f t="shared" si="0"/>
        <v>2.4701358097382086E-7</v>
      </c>
      <c r="K49" s="73">
        <f>I49/'סכום נכסי הקרן'!$C$41</f>
        <v>2.1935205246319213E-8</v>
      </c>
    </row>
    <row r="50" spans="1:11">
      <c r="A50" s="119" t="s">
        <v>3305</v>
      </c>
      <c r="B50" s="119" t="s">
        <v>3305</v>
      </c>
      <c r="C50" s="119" t="s">
        <v>3305</v>
      </c>
      <c r="D50" s="120" t="s">
        <v>3305</v>
      </c>
      <c r="E50" s="120" t="s">
        <v>3305</v>
      </c>
      <c r="F50" s="120" t="s">
        <v>3305</v>
      </c>
      <c r="G50" s="120" t="s">
        <v>3305</v>
      </c>
      <c r="H50" s="117" t="s">
        <v>3305</v>
      </c>
      <c r="I50" s="120" t="s">
        <v>3305</v>
      </c>
      <c r="J50" s="120" t="s">
        <v>3305</v>
      </c>
      <c r="K50" s="120" t="s">
        <v>3305</v>
      </c>
    </row>
    <row r="51" spans="1:11">
      <c r="A51" s="63" t="s">
        <v>188</v>
      </c>
      <c r="B51" s="116" t="s">
        <v>3305</v>
      </c>
      <c r="C51" s="116" t="s">
        <v>3305</v>
      </c>
      <c r="D51" s="116" t="s">
        <v>3305</v>
      </c>
      <c r="E51" s="116" t="s">
        <v>3305</v>
      </c>
      <c r="F51" s="116" t="s">
        <v>3305</v>
      </c>
      <c r="G51" s="116" t="s">
        <v>3305</v>
      </c>
      <c r="H51" s="117" t="s">
        <v>3305</v>
      </c>
      <c r="I51" s="66">
        <f>I52</f>
        <v>524.13219816599997</v>
      </c>
      <c r="J51" s="67">
        <f t="shared" si="0"/>
        <v>3.2628287216699955E-2</v>
      </c>
      <c r="K51" s="67">
        <f>I51/'סכום נכסי הקרן'!$C$41</f>
        <v>2.8974446429729686E-3</v>
      </c>
    </row>
    <row r="52" spans="1:11">
      <c r="A52" s="68" t="s">
        <v>46</v>
      </c>
      <c r="B52" s="116" t="s">
        <v>3305</v>
      </c>
      <c r="C52" s="116" t="s">
        <v>3305</v>
      </c>
      <c r="D52" s="116" t="s">
        <v>3305</v>
      </c>
      <c r="E52" s="116" t="s">
        <v>3305</v>
      </c>
      <c r="F52" s="116" t="s">
        <v>3305</v>
      </c>
      <c r="G52" s="116" t="s">
        <v>3305</v>
      </c>
      <c r="H52" s="116" t="s">
        <v>3305</v>
      </c>
      <c r="I52" s="66">
        <f>SUM(I53:I55)</f>
        <v>524.13219816599997</v>
      </c>
      <c r="J52" s="67">
        <f t="shared" ref="J52" si="1">IFERROR(I52/$I$8,0)</f>
        <v>3.2628287216699955E-2</v>
      </c>
      <c r="K52" s="67">
        <f>I52/'סכום נכסי הקרן'!$C$41</f>
        <v>2.8974446429729686E-3</v>
      </c>
    </row>
    <row r="53" spans="1:11">
      <c r="A53" s="69" t="s">
        <v>2801</v>
      </c>
      <c r="B53" s="54" t="s">
        <v>2802</v>
      </c>
      <c r="C53" s="54">
        <v>85</v>
      </c>
      <c r="D53" s="54" t="s">
        <v>849</v>
      </c>
      <c r="E53" s="54" t="s">
        <v>808</v>
      </c>
      <c r="F53" s="70" t="s">
        <v>143</v>
      </c>
      <c r="G53" s="117" t="s">
        <v>3305</v>
      </c>
      <c r="H53" s="117" t="s">
        <v>3305</v>
      </c>
      <c r="I53" s="72">
        <v>11.824942096000003</v>
      </c>
      <c r="J53" s="73">
        <f>IFERROR(I53/$I$8,0)</f>
        <v>7.3612651231729344E-4</v>
      </c>
      <c r="K53" s="73">
        <f>I53/'סכום נכסי הקרן'!$C$41</f>
        <v>6.5369224118281446E-5</v>
      </c>
    </row>
    <row r="54" spans="1:11">
      <c r="A54" s="69" t="s">
        <v>2801</v>
      </c>
      <c r="B54" s="54" t="s">
        <v>2803</v>
      </c>
      <c r="C54" s="54">
        <v>85</v>
      </c>
      <c r="D54" s="54" t="s">
        <v>849</v>
      </c>
      <c r="E54" s="54" t="s">
        <v>808</v>
      </c>
      <c r="F54" s="70" t="s">
        <v>136</v>
      </c>
      <c r="G54" s="117" t="s">
        <v>3305</v>
      </c>
      <c r="H54" s="117" t="s">
        <v>3305</v>
      </c>
      <c r="I54" s="72">
        <v>27.698211615000002</v>
      </c>
      <c r="J54" s="73">
        <f>IFERROR(I54/$I$8,0)</f>
        <v>1.7242695776475195E-3</v>
      </c>
      <c r="K54" s="73">
        <f>I54/'סכום נכסי הקרן'!$C$41</f>
        <v>1.5311792548641678E-4</v>
      </c>
    </row>
    <row r="55" spans="1:11">
      <c r="A55" s="69" t="s">
        <v>2801</v>
      </c>
      <c r="B55" s="54" t="s">
        <v>2804</v>
      </c>
      <c r="C55" s="54">
        <v>85</v>
      </c>
      <c r="D55" s="54" t="s">
        <v>849</v>
      </c>
      <c r="E55" s="54" t="s">
        <v>808</v>
      </c>
      <c r="F55" s="70" t="s">
        <v>134</v>
      </c>
      <c r="G55" s="117" t="s">
        <v>3305</v>
      </c>
      <c r="H55" s="117" t="s">
        <v>3305</v>
      </c>
      <c r="I55" s="72">
        <v>484.609044455</v>
      </c>
      <c r="J55" s="73">
        <f>IFERROR(I55/$I$8,0)</f>
        <v>3.0167891126735142E-2</v>
      </c>
      <c r="K55" s="73">
        <f>I55/'סכום נכסי הקרן'!$C$41</f>
        <v>2.6789574933682708E-3</v>
      </c>
    </row>
    <row r="56" spans="1:11">
      <c r="A56" s="121" t="s">
        <v>3305</v>
      </c>
      <c r="B56" s="117" t="s">
        <v>3305</v>
      </c>
      <c r="C56" s="117" t="s">
        <v>3305</v>
      </c>
      <c r="D56" s="117" t="s">
        <v>3305</v>
      </c>
      <c r="E56" s="117" t="s">
        <v>3305</v>
      </c>
      <c r="F56" s="117" t="s">
        <v>3305</v>
      </c>
      <c r="G56" s="117" t="s">
        <v>3305</v>
      </c>
      <c r="H56" s="117" t="s">
        <v>3305</v>
      </c>
      <c r="I56" s="117" t="s">
        <v>3305</v>
      </c>
      <c r="J56" s="117" t="s">
        <v>3305</v>
      </c>
      <c r="K56" s="117" t="s">
        <v>3305</v>
      </c>
    </row>
    <row r="57" spans="1:11">
      <c r="A57" s="121" t="s">
        <v>3305</v>
      </c>
      <c r="B57" s="117" t="s">
        <v>3305</v>
      </c>
      <c r="C57" s="117" t="s">
        <v>3305</v>
      </c>
      <c r="D57" s="117" t="s">
        <v>3305</v>
      </c>
      <c r="E57" s="117" t="s">
        <v>3305</v>
      </c>
      <c r="F57" s="117" t="s">
        <v>3305</v>
      </c>
      <c r="G57" s="117" t="s">
        <v>3305</v>
      </c>
      <c r="H57" s="117" t="s">
        <v>3305</v>
      </c>
      <c r="I57" s="117" t="s">
        <v>3305</v>
      </c>
      <c r="J57" s="117" t="s">
        <v>3305</v>
      </c>
      <c r="K57" s="117" t="s">
        <v>3305</v>
      </c>
    </row>
    <row r="58" spans="1:11">
      <c r="A58" s="121" t="s">
        <v>3305</v>
      </c>
      <c r="B58" s="117" t="s">
        <v>3305</v>
      </c>
      <c r="C58" s="117" t="s">
        <v>3305</v>
      </c>
      <c r="D58" s="117" t="s">
        <v>3305</v>
      </c>
      <c r="E58" s="117" t="s">
        <v>3305</v>
      </c>
      <c r="F58" s="117" t="s">
        <v>3305</v>
      </c>
      <c r="G58" s="117" t="s">
        <v>3305</v>
      </c>
      <c r="H58" s="117" t="s">
        <v>3305</v>
      </c>
      <c r="I58" s="117" t="s">
        <v>3305</v>
      </c>
      <c r="J58" s="117" t="s">
        <v>3305</v>
      </c>
      <c r="K58" s="117" t="s">
        <v>3305</v>
      </c>
    </row>
    <row r="59" spans="1:11">
      <c r="A59" s="121" t="s">
        <v>3305</v>
      </c>
      <c r="B59" s="117" t="s">
        <v>3305</v>
      </c>
      <c r="C59" s="117" t="s">
        <v>3305</v>
      </c>
      <c r="D59" s="117" t="s">
        <v>3305</v>
      </c>
      <c r="E59" s="117" t="s">
        <v>3305</v>
      </c>
      <c r="F59" s="117" t="s">
        <v>3305</v>
      </c>
      <c r="G59" s="117" t="s">
        <v>3305</v>
      </c>
      <c r="H59" s="117" t="s">
        <v>3305</v>
      </c>
      <c r="I59" s="117" t="s">
        <v>3305</v>
      </c>
      <c r="J59" s="117" t="s">
        <v>3305</v>
      </c>
      <c r="K59" s="117" t="s">
        <v>3305</v>
      </c>
    </row>
    <row r="60" spans="1:11">
      <c r="A60" s="121" t="s">
        <v>3305</v>
      </c>
      <c r="B60" s="117" t="s">
        <v>3305</v>
      </c>
      <c r="C60" s="117" t="s">
        <v>3305</v>
      </c>
      <c r="D60" s="117" t="s">
        <v>3305</v>
      </c>
      <c r="E60" s="117" t="s">
        <v>3305</v>
      </c>
      <c r="F60" s="117" t="s">
        <v>3305</v>
      </c>
      <c r="G60" s="117" t="s">
        <v>3305</v>
      </c>
      <c r="H60" s="117" t="s">
        <v>3305</v>
      </c>
      <c r="I60" s="117" t="s">
        <v>3305</v>
      </c>
      <c r="J60" s="117" t="s">
        <v>3305</v>
      </c>
      <c r="K60" s="117" t="s">
        <v>3305</v>
      </c>
    </row>
    <row r="61" spans="1:11">
      <c r="A61" s="121" t="s">
        <v>3305</v>
      </c>
      <c r="B61" s="117" t="s">
        <v>3305</v>
      </c>
      <c r="C61" s="117" t="s">
        <v>3305</v>
      </c>
      <c r="D61" s="117" t="s">
        <v>3305</v>
      </c>
      <c r="E61" s="117" t="s">
        <v>3305</v>
      </c>
      <c r="F61" s="117" t="s">
        <v>3305</v>
      </c>
      <c r="G61" s="117" t="s">
        <v>3305</v>
      </c>
      <c r="H61" s="117" t="s">
        <v>3305</v>
      </c>
      <c r="I61" s="117" t="s">
        <v>3305</v>
      </c>
      <c r="J61" s="117" t="s">
        <v>3305</v>
      </c>
      <c r="K61" s="117" t="s">
        <v>3305</v>
      </c>
    </row>
    <row r="62" spans="1:11">
      <c r="A62" s="121" t="s">
        <v>3305</v>
      </c>
      <c r="B62" s="117" t="s">
        <v>3305</v>
      </c>
      <c r="C62" s="117" t="s">
        <v>3305</v>
      </c>
      <c r="D62" s="117" t="s">
        <v>3305</v>
      </c>
      <c r="E62" s="117" t="s">
        <v>3305</v>
      </c>
      <c r="F62" s="117" t="s">
        <v>3305</v>
      </c>
      <c r="G62" s="117" t="s">
        <v>3305</v>
      </c>
      <c r="H62" s="117" t="s">
        <v>3305</v>
      </c>
      <c r="I62" s="117" t="s">
        <v>3305</v>
      </c>
      <c r="J62" s="117" t="s">
        <v>3305</v>
      </c>
      <c r="K62" s="117" t="s">
        <v>3305</v>
      </c>
    </row>
    <row r="63" spans="1:11">
      <c r="A63" s="121" t="s">
        <v>3305</v>
      </c>
      <c r="B63" s="117" t="s">
        <v>3305</v>
      </c>
      <c r="C63" s="117" t="s">
        <v>3305</v>
      </c>
      <c r="D63" s="117" t="s">
        <v>3305</v>
      </c>
      <c r="E63" s="117" t="s">
        <v>3305</v>
      </c>
      <c r="F63" s="117" t="s">
        <v>3305</v>
      </c>
      <c r="G63" s="117" t="s">
        <v>3305</v>
      </c>
      <c r="H63" s="117" t="s">
        <v>3305</v>
      </c>
      <c r="I63" s="117" t="s">
        <v>3305</v>
      </c>
      <c r="J63" s="117" t="s">
        <v>3305</v>
      </c>
      <c r="K63" s="117" t="s">
        <v>3305</v>
      </c>
    </row>
    <row r="64" spans="1:11">
      <c r="A64" s="121" t="s">
        <v>3305</v>
      </c>
      <c r="B64" s="117" t="s">
        <v>3305</v>
      </c>
      <c r="C64" s="117" t="s">
        <v>3305</v>
      </c>
      <c r="D64" s="117" t="s">
        <v>3305</v>
      </c>
      <c r="E64" s="117" t="s">
        <v>3305</v>
      </c>
      <c r="F64" s="117" t="s">
        <v>3305</v>
      </c>
      <c r="G64" s="117" t="s">
        <v>3305</v>
      </c>
      <c r="H64" s="117" t="s">
        <v>3305</v>
      </c>
      <c r="I64" s="117" t="s">
        <v>3305</v>
      </c>
      <c r="J64" s="117" t="s">
        <v>3305</v>
      </c>
      <c r="K64" s="117" t="s">
        <v>3305</v>
      </c>
    </row>
    <row r="65" spans="1:11">
      <c r="A65" s="119" t="s">
        <v>3305</v>
      </c>
      <c r="B65" s="119" t="s">
        <v>3305</v>
      </c>
      <c r="C65" s="120" t="s">
        <v>3305</v>
      </c>
      <c r="D65" s="120" t="s">
        <v>3305</v>
      </c>
      <c r="E65" s="120" t="s">
        <v>3305</v>
      </c>
      <c r="F65" s="120" t="s">
        <v>3305</v>
      </c>
      <c r="G65" s="120" t="s">
        <v>3305</v>
      </c>
      <c r="H65" s="120" t="s">
        <v>3305</v>
      </c>
      <c r="I65" s="120" t="s">
        <v>3305</v>
      </c>
      <c r="J65" s="120" t="s">
        <v>3305</v>
      </c>
      <c r="K65" s="120" t="s">
        <v>3305</v>
      </c>
    </row>
    <row r="66" spans="1:11">
      <c r="A66" s="119" t="s">
        <v>3305</v>
      </c>
      <c r="B66" s="119" t="s">
        <v>3305</v>
      </c>
      <c r="C66" s="120" t="s">
        <v>3305</v>
      </c>
      <c r="D66" s="120" t="s">
        <v>3305</v>
      </c>
      <c r="E66" s="120" t="s">
        <v>3305</v>
      </c>
      <c r="F66" s="120" t="s">
        <v>3305</v>
      </c>
      <c r="G66" s="120" t="s">
        <v>3305</v>
      </c>
      <c r="H66" s="120" t="s">
        <v>3305</v>
      </c>
      <c r="I66" s="120" t="s">
        <v>3305</v>
      </c>
      <c r="J66" s="120" t="s">
        <v>3305</v>
      </c>
      <c r="K66" s="120" t="s">
        <v>3305</v>
      </c>
    </row>
    <row r="67" spans="1:11">
      <c r="A67" s="119" t="s">
        <v>3305</v>
      </c>
      <c r="B67" s="119" t="s">
        <v>3305</v>
      </c>
      <c r="C67" s="120" t="s">
        <v>3305</v>
      </c>
      <c r="D67" s="120" t="s">
        <v>3305</v>
      </c>
      <c r="E67" s="120" t="s">
        <v>3305</v>
      </c>
      <c r="F67" s="120" t="s">
        <v>3305</v>
      </c>
      <c r="G67" s="120" t="s">
        <v>3305</v>
      </c>
      <c r="H67" s="120" t="s">
        <v>3305</v>
      </c>
      <c r="I67" s="120" t="s">
        <v>3305</v>
      </c>
      <c r="J67" s="120" t="s">
        <v>3305</v>
      </c>
      <c r="K67" s="120" t="s">
        <v>3305</v>
      </c>
    </row>
    <row r="68" spans="1:11">
      <c r="A68" s="75" t="s">
        <v>212</v>
      </c>
      <c r="B68" s="119" t="s">
        <v>3305</v>
      </c>
      <c r="C68" s="120" t="s">
        <v>3305</v>
      </c>
      <c r="D68" s="120" t="s">
        <v>3305</v>
      </c>
      <c r="E68" s="120" t="s">
        <v>3305</v>
      </c>
      <c r="F68" s="120" t="s">
        <v>3305</v>
      </c>
      <c r="G68" s="120" t="s">
        <v>3305</v>
      </c>
      <c r="H68" s="120" t="s">
        <v>3305</v>
      </c>
      <c r="I68" s="120" t="s">
        <v>3305</v>
      </c>
      <c r="J68" s="120" t="s">
        <v>3305</v>
      </c>
      <c r="K68" s="120" t="s">
        <v>3305</v>
      </c>
    </row>
    <row r="69" spans="1:11" hidden="1">
      <c r="A69" s="76"/>
      <c r="C69" s="1"/>
    </row>
    <row r="70" spans="1:11" hidden="1">
      <c r="C70" s="1"/>
    </row>
    <row r="71" spans="1:11" hidden="1">
      <c r="C71" s="1"/>
    </row>
    <row r="72" spans="1:11" hidden="1">
      <c r="C72" s="1"/>
    </row>
    <row r="73" spans="1:11" hidden="1">
      <c r="C73" s="1"/>
    </row>
    <row r="74" spans="1:11" hidden="1">
      <c r="C74" s="1"/>
    </row>
    <row r="75" spans="1:11" hidden="1">
      <c r="C75" s="1"/>
    </row>
    <row r="76" spans="1:11" hidden="1">
      <c r="C76" s="1"/>
    </row>
    <row r="77" spans="1:11" hidden="1">
      <c r="C77" s="1"/>
    </row>
    <row r="78" spans="1:11" hidden="1">
      <c r="C78" s="1"/>
    </row>
    <row r="79" spans="1:11" hidden="1">
      <c r="A79" s="1"/>
      <c r="B79" s="1"/>
      <c r="C79" s="1"/>
    </row>
    <row r="80" spans="1:11" hidden="1">
      <c r="A80" s="1"/>
      <c r="B80" s="1"/>
      <c r="C80" s="1"/>
    </row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pans="1:4" hidden="1">
      <c r="A513" s="1"/>
      <c r="B513" s="1"/>
      <c r="D513" s="2"/>
    </row>
    <row r="514" spans="1:4" hidden="1">
      <c r="A514" s="1"/>
      <c r="B514" s="1"/>
    </row>
    <row r="515" spans="1:4" hidden="1">
      <c r="A515" s="1"/>
      <c r="B515" s="1"/>
    </row>
    <row r="516" spans="1:4" hidden="1">
      <c r="A516" s="1"/>
      <c r="B516" s="1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44.1406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148</v>
      </c>
      <c r="B1" s="36" t="s" vm="1">
        <v>220</v>
      </c>
    </row>
    <row r="2" spans="1:17">
      <c r="A2" s="36" t="s">
        <v>147</v>
      </c>
      <c r="B2" s="36" t="s">
        <v>221</v>
      </c>
    </row>
    <row r="3" spans="1:17">
      <c r="A3" s="36" t="s">
        <v>149</v>
      </c>
      <c r="B3" s="36" t="s">
        <v>222</v>
      </c>
    </row>
    <row r="4" spans="1:17">
      <c r="A4" s="36" t="s">
        <v>150</v>
      </c>
      <c r="B4" s="36">
        <v>12152</v>
      </c>
    </row>
    <row r="5" spans="1:17">
      <c r="A5" s="140" t="s">
        <v>92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s="3" customFormat="1">
      <c r="A6" s="37" t="s">
        <v>118</v>
      </c>
      <c r="B6" s="38" t="s">
        <v>48</v>
      </c>
      <c r="C6" s="38" t="s">
        <v>122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197</v>
      </c>
      <c r="L6" s="38" t="s">
        <v>196</v>
      </c>
      <c r="M6" s="38" t="s">
        <v>211</v>
      </c>
      <c r="N6" s="38" t="s">
        <v>66</v>
      </c>
      <c r="O6" s="38" t="s">
        <v>199</v>
      </c>
      <c r="P6" s="38" t="s">
        <v>151</v>
      </c>
      <c r="Q6" s="122" t="s">
        <v>153</v>
      </c>
    </row>
    <row r="7" spans="1:17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26" t="s">
        <v>21</v>
      </c>
      <c r="G7" s="26" t="s">
        <v>20</v>
      </c>
      <c r="H7" s="113" t="s">
        <v>3305</v>
      </c>
      <c r="I7" s="26" t="s">
        <v>19</v>
      </c>
      <c r="J7" s="26" t="s">
        <v>19</v>
      </c>
      <c r="K7" s="26" t="s">
        <v>204</v>
      </c>
      <c r="L7" s="113" t="s">
        <v>3305</v>
      </c>
      <c r="M7" s="12" t="s">
        <v>200</v>
      </c>
      <c r="N7" s="26" t="s">
        <v>205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4" t="s">
        <v>3305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5" t="s">
        <v>117</v>
      </c>
    </row>
    <row r="9" spans="1:17" s="4" customFormat="1" ht="20.25">
      <c r="A9" s="59" t="s">
        <v>28</v>
      </c>
      <c r="B9" s="115" t="s">
        <v>3305</v>
      </c>
      <c r="C9" s="115" t="s">
        <v>3305</v>
      </c>
      <c r="D9" s="115" t="s">
        <v>3305</v>
      </c>
      <c r="E9" s="115" t="s">
        <v>3305</v>
      </c>
      <c r="F9" s="115" t="s">
        <v>3305</v>
      </c>
      <c r="G9" s="61">
        <v>6.4818926387441715</v>
      </c>
      <c r="H9" s="115" t="s">
        <v>3305</v>
      </c>
      <c r="I9" s="115" t="s">
        <v>3305</v>
      </c>
      <c r="J9" s="62">
        <v>2.9536304950535736E-2</v>
      </c>
      <c r="K9" s="115" t="s">
        <v>3305</v>
      </c>
      <c r="L9" s="115" t="s">
        <v>3305</v>
      </c>
      <c r="M9" s="115" t="s">
        <v>3305</v>
      </c>
      <c r="N9" s="61">
        <v>48634.377568846998</v>
      </c>
      <c r="O9" s="115" t="s">
        <v>3305</v>
      </c>
      <c r="P9" s="62">
        <f>IFERROR(N9/$N$9,0)</f>
        <v>1</v>
      </c>
      <c r="Q9" s="62">
        <f>N9/'סכום נכסי הקרן'!$C$41</f>
        <v>0.26885472261437099</v>
      </c>
    </row>
    <row r="10" spans="1:17">
      <c r="A10" s="63" t="s">
        <v>189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66">
        <v>6.4765444631585432</v>
      </c>
      <c r="H10" s="116" t="s">
        <v>3305</v>
      </c>
      <c r="I10" s="116" t="s">
        <v>3305</v>
      </c>
      <c r="J10" s="67">
        <v>2.9481544775467654E-2</v>
      </c>
      <c r="K10" s="116" t="s">
        <v>3305</v>
      </c>
      <c r="L10" s="116" t="s">
        <v>3305</v>
      </c>
      <c r="M10" s="116" t="s">
        <v>3305</v>
      </c>
      <c r="N10" s="66">
        <v>48525.149157544001</v>
      </c>
      <c r="O10" s="116" t="s">
        <v>3305</v>
      </c>
      <c r="P10" s="67">
        <f t="shared" ref="P10:P61" si="0">IFERROR(N10/$N$9,0)</f>
        <v>0.99775409048571928</v>
      </c>
      <c r="Q10" s="67">
        <f>N10/'סכום נכסי הקרן'!$C$41</f>
        <v>0.26825089923489204</v>
      </c>
    </row>
    <row r="11" spans="1:17">
      <c r="A11" s="74" t="s">
        <v>26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72">
        <v>6.4369348871247203</v>
      </c>
      <c r="H11" s="117" t="s">
        <v>3305</v>
      </c>
      <c r="I11" s="117" t="s">
        <v>3305</v>
      </c>
      <c r="J11" s="73">
        <v>1.3152099804705284E-2</v>
      </c>
      <c r="K11" s="117" t="s">
        <v>3305</v>
      </c>
      <c r="L11" s="117" t="s">
        <v>3305</v>
      </c>
      <c r="M11" s="117" t="s">
        <v>3305</v>
      </c>
      <c r="N11" s="72">
        <v>19751.519192290001</v>
      </c>
      <c r="O11" s="117" t="s">
        <v>3305</v>
      </c>
      <c r="P11" s="73">
        <f t="shared" si="0"/>
        <v>0.40612258611369456</v>
      </c>
      <c r="Q11" s="73">
        <f>N11/'סכום נכסי הקרן'!$C$41</f>
        <v>0.10918797523702835</v>
      </c>
    </row>
    <row r="12" spans="1:17">
      <c r="A12" s="81" t="s">
        <v>25</v>
      </c>
      <c r="B12" s="116" t="s">
        <v>3305</v>
      </c>
      <c r="C12" s="116" t="s">
        <v>3305</v>
      </c>
      <c r="D12" s="116" t="s">
        <v>3305</v>
      </c>
      <c r="E12" s="116" t="s">
        <v>3305</v>
      </c>
      <c r="F12" s="116" t="s">
        <v>3305</v>
      </c>
      <c r="G12" s="66">
        <v>6.4369348871247203</v>
      </c>
      <c r="H12" s="116" t="s">
        <v>3305</v>
      </c>
      <c r="I12" s="116" t="s">
        <v>3305</v>
      </c>
      <c r="J12" s="67">
        <v>1.3152099804705284E-2</v>
      </c>
      <c r="K12" s="116" t="s">
        <v>3305</v>
      </c>
      <c r="L12" s="116" t="s">
        <v>3305</v>
      </c>
      <c r="M12" s="116" t="s">
        <v>3305</v>
      </c>
      <c r="N12" s="66">
        <v>19751.519192290001</v>
      </c>
      <c r="O12" s="116" t="s">
        <v>3305</v>
      </c>
      <c r="P12" s="67">
        <f t="shared" si="0"/>
        <v>0.40612258611369456</v>
      </c>
      <c r="Q12" s="67">
        <f>N12/'סכום נכסי הקרן'!$C$41</f>
        <v>0.10918797523702835</v>
      </c>
    </row>
    <row r="13" spans="1:17">
      <c r="A13" s="82" t="s">
        <v>223</v>
      </c>
      <c r="B13" s="54" t="s">
        <v>224</v>
      </c>
      <c r="C13" s="70" t="s">
        <v>123</v>
      </c>
      <c r="D13" s="54" t="s">
        <v>225</v>
      </c>
      <c r="E13" s="117" t="s">
        <v>3305</v>
      </c>
      <c r="F13" s="117" t="s">
        <v>3305</v>
      </c>
      <c r="G13" s="72">
        <v>0.57999999978569849</v>
      </c>
      <c r="H13" s="70" t="s">
        <v>135</v>
      </c>
      <c r="I13" s="71">
        <v>0.04</v>
      </c>
      <c r="J13" s="73">
        <v>8.1000000006250465E-3</v>
      </c>
      <c r="K13" s="72">
        <v>1571.4826009999999</v>
      </c>
      <c r="L13" s="80">
        <v>142.53</v>
      </c>
      <c r="M13" s="117" t="s">
        <v>3305</v>
      </c>
      <c r="N13" s="72">
        <v>2.239834106</v>
      </c>
      <c r="O13" s="73">
        <v>1.7953557335877837E-7</v>
      </c>
      <c r="P13" s="73">
        <f t="shared" si="0"/>
        <v>4.6054544500529134E-5</v>
      </c>
      <c r="Q13" s="73">
        <f>N13/'סכום נכסי הקרן'!$C$41</f>
        <v>1.2381981786820965E-5</v>
      </c>
    </row>
    <row r="14" spans="1:17">
      <c r="A14" s="82" t="s">
        <v>226</v>
      </c>
      <c r="B14" s="54" t="s">
        <v>227</v>
      </c>
      <c r="C14" s="70" t="s">
        <v>123</v>
      </c>
      <c r="D14" s="54" t="s">
        <v>225</v>
      </c>
      <c r="E14" s="117" t="s">
        <v>3305</v>
      </c>
      <c r="F14" s="117" t="s">
        <v>3305</v>
      </c>
      <c r="G14" s="72">
        <v>3.3699999999995089</v>
      </c>
      <c r="H14" s="70" t="s">
        <v>135</v>
      </c>
      <c r="I14" s="71">
        <v>7.4999999999999997E-3</v>
      </c>
      <c r="J14" s="73">
        <v>1.159999999999701E-2</v>
      </c>
      <c r="K14" s="72">
        <v>1677401.5186930001</v>
      </c>
      <c r="L14" s="80">
        <v>111.6</v>
      </c>
      <c r="M14" s="117" t="s">
        <v>3305</v>
      </c>
      <c r="N14" s="72">
        <v>1871.9801885159998</v>
      </c>
      <c r="O14" s="73">
        <v>8.0107645680541949E-5</v>
      </c>
      <c r="P14" s="73">
        <f t="shared" si="0"/>
        <v>3.8490884063767813E-2</v>
      </c>
      <c r="Q14" s="73">
        <f>N14/'סכום נכסי הקרן'!$C$41</f>
        <v>1.0348455958146208E-2</v>
      </c>
    </row>
    <row r="15" spans="1:17">
      <c r="A15" s="82" t="s">
        <v>228</v>
      </c>
      <c r="B15" s="54" t="s">
        <v>229</v>
      </c>
      <c r="C15" s="70" t="s">
        <v>123</v>
      </c>
      <c r="D15" s="54" t="s">
        <v>225</v>
      </c>
      <c r="E15" s="117" t="s">
        <v>3305</v>
      </c>
      <c r="F15" s="117" t="s">
        <v>3305</v>
      </c>
      <c r="G15" s="72">
        <v>5.3400000000004804</v>
      </c>
      <c r="H15" s="70" t="s">
        <v>135</v>
      </c>
      <c r="I15" s="71">
        <v>5.0000000000000001E-3</v>
      </c>
      <c r="J15" s="73">
        <v>1.2600000000001397E-2</v>
      </c>
      <c r="K15" s="72">
        <v>3601349.6147310003</v>
      </c>
      <c r="L15" s="80">
        <v>107.42</v>
      </c>
      <c r="M15" s="117" t="s">
        <v>3305</v>
      </c>
      <c r="N15" s="72">
        <v>3868.5698133209999</v>
      </c>
      <c r="O15" s="73">
        <v>1.7718340880679397E-4</v>
      </c>
      <c r="P15" s="73">
        <f t="shared" si="0"/>
        <v>7.9543935929778042E-2</v>
      </c>
      <c r="Q15" s="73">
        <f>N15/'סכום נכסי הקרן'!$C$41</f>
        <v>2.1385762830055773E-2</v>
      </c>
    </row>
    <row r="16" spans="1:17">
      <c r="A16" s="82" t="s">
        <v>230</v>
      </c>
      <c r="B16" s="54" t="s">
        <v>231</v>
      </c>
      <c r="C16" s="70" t="s">
        <v>123</v>
      </c>
      <c r="D16" s="54" t="s">
        <v>225</v>
      </c>
      <c r="E16" s="117" t="s">
        <v>3305</v>
      </c>
      <c r="F16" s="117" t="s">
        <v>3305</v>
      </c>
      <c r="G16" s="72">
        <v>10.160000000000272</v>
      </c>
      <c r="H16" s="70" t="s">
        <v>135</v>
      </c>
      <c r="I16" s="71">
        <v>0.04</v>
      </c>
      <c r="J16" s="73">
        <v>1.5300000000013296E-2</v>
      </c>
      <c r="K16" s="72">
        <v>170045.27587700001</v>
      </c>
      <c r="L16" s="80">
        <v>172.48</v>
      </c>
      <c r="M16" s="117" t="s">
        <v>3305</v>
      </c>
      <c r="N16" s="72">
        <v>293.29407383699998</v>
      </c>
      <c r="O16" s="73">
        <v>1.0672987820844231E-5</v>
      </c>
      <c r="P16" s="73">
        <f t="shared" si="0"/>
        <v>6.0305917027890787E-3</v>
      </c>
      <c r="Q16" s="73">
        <f>N16/'סכום נכסי הקרן'!$C$41</f>
        <v>1.621353059453885E-3</v>
      </c>
    </row>
    <row r="17" spans="1:17">
      <c r="A17" s="82" t="s">
        <v>232</v>
      </c>
      <c r="B17" s="54" t="s">
        <v>233</v>
      </c>
      <c r="C17" s="70" t="s">
        <v>123</v>
      </c>
      <c r="D17" s="54" t="s">
        <v>225</v>
      </c>
      <c r="E17" s="117" t="s">
        <v>3305</v>
      </c>
      <c r="F17" s="117" t="s">
        <v>3305</v>
      </c>
      <c r="G17" s="72">
        <v>19.079999999952214</v>
      </c>
      <c r="H17" s="70" t="s">
        <v>135</v>
      </c>
      <c r="I17" s="71">
        <v>0.01</v>
      </c>
      <c r="J17" s="73">
        <v>1.7299999999977243E-2</v>
      </c>
      <c r="K17" s="72">
        <v>160678.73056699999</v>
      </c>
      <c r="L17" s="80">
        <v>98.46</v>
      </c>
      <c r="M17" s="117" t="s">
        <v>3305</v>
      </c>
      <c r="N17" s="72">
        <v>158.20428093199999</v>
      </c>
      <c r="O17" s="73">
        <v>8.8747753432954588E-6</v>
      </c>
      <c r="P17" s="73">
        <f t="shared" si="0"/>
        <v>3.2529311330867852E-3</v>
      </c>
      <c r="Q17" s="73">
        <f>N17/'סכום נכסי הקרן'!$C$41</f>
        <v>8.7456589746969914E-4</v>
      </c>
    </row>
    <row r="18" spans="1:17">
      <c r="A18" s="82" t="s">
        <v>234</v>
      </c>
      <c r="B18" s="54" t="s">
        <v>235</v>
      </c>
      <c r="C18" s="70" t="s">
        <v>123</v>
      </c>
      <c r="D18" s="54" t="s">
        <v>225</v>
      </c>
      <c r="E18" s="117" t="s">
        <v>3305</v>
      </c>
      <c r="F18" s="117" t="s">
        <v>3305</v>
      </c>
      <c r="G18" s="72">
        <v>2.5799999999998056</v>
      </c>
      <c r="H18" s="70" t="s">
        <v>135</v>
      </c>
      <c r="I18" s="71">
        <v>1E-3</v>
      </c>
      <c r="J18" s="73">
        <v>1.1299999999999271E-2</v>
      </c>
      <c r="K18" s="72">
        <v>3795928.064001</v>
      </c>
      <c r="L18" s="80">
        <v>108.67</v>
      </c>
      <c r="M18" s="117" t="s">
        <v>3305</v>
      </c>
      <c r="N18" s="72">
        <v>4125.03493841</v>
      </c>
      <c r="O18" s="73">
        <v>1.891385321007705E-4</v>
      </c>
      <c r="P18" s="73">
        <f t="shared" si="0"/>
        <v>8.4817265987841339E-2</v>
      </c>
      <c r="Q18" s="73">
        <f>N18/'סכום נכסי הקרן'!$C$41</f>
        <v>2.2803522520070407E-2</v>
      </c>
    </row>
    <row r="19" spans="1:17">
      <c r="A19" s="82" t="s">
        <v>236</v>
      </c>
      <c r="B19" s="54" t="s">
        <v>237</v>
      </c>
      <c r="C19" s="70" t="s">
        <v>123</v>
      </c>
      <c r="D19" s="54" t="s">
        <v>225</v>
      </c>
      <c r="E19" s="117" t="s">
        <v>3305</v>
      </c>
      <c r="F19" s="117" t="s">
        <v>3305</v>
      </c>
      <c r="G19" s="72">
        <v>14.419999999991093</v>
      </c>
      <c r="H19" s="70" t="s">
        <v>135</v>
      </c>
      <c r="I19" s="71">
        <v>2.75E-2</v>
      </c>
      <c r="J19" s="73">
        <v>1.6499999999994477E-2</v>
      </c>
      <c r="K19" s="72">
        <v>387144.067393</v>
      </c>
      <c r="L19" s="80">
        <v>140.35</v>
      </c>
      <c r="M19" s="117" t="s">
        <v>3305</v>
      </c>
      <c r="N19" s="72">
        <v>543.35672260199999</v>
      </c>
      <c r="O19" s="73">
        <v>2.1241928527428132E-5</v>
      </c>
      <c r="P19" s="73">
        <f t="shared" si="0"/>
        <v>1.117227668500172E-2</v>
      </c>
      <c r="Q19" s="73">
        <f>N19/'סכום נכסי הקרן'!$C$41</f>
        <v>3.0037193491171421E-3</v>
      </c>
    </row>
    <row r="20" spans="1:17">
      <c r="A20" s="82" t="s">
        <v>238</v>
      </c>
      <c r="B20" s="54" t="s">
        <v>239</v>
      </c>
      <c r="C20" s="70" t="s">
        <v>123</v>
      </c>
      <c r="D20" s="54" t="s">
        <v>225</v>
      </c>
      <c r="E20" s="117" t="s">
        <v>3305</v>
      </c>
      <c r="F20" s="117" t="s">
        <v>3305</v>
      </c>
      <c r="G20" s="72">
        <v>1.8300000000005692</v>
      </c>
      <c r="H20" s="70" t="s">
        <v>135</v>
      </c>
      <c r="I20" s="71">
        <v>7.4999999999999997E-3</v>
      </c>
      <c r="J20" s="73">
        <v>1.2500000000003649E-2</v>
      </c>
      <c r="K20" s="72">
        <v>1850443.314822</v>
      </c>
      <c r="L20" s="80">
        <v>111.09</v>
      </c>
      <c r="M20" s="117" t="s">
        <v>3305</v>
      </c>
      <c r="N20" s="72">
        <v>2055.6575167010001</v>
      </c>
      <c r="O20" s="73">
        <v>8.5263167306161086E-5</v>
      </c>
      <c r="P20" s="73">
        <f t="shared" si="0"/>
        <v>4.2267581481658809E-2</v>
      </c>
      <c r="Q20" s="73">
        <f>N20/'סכום נכסי הקרן'!$C$41</f>
        <v>1.1363838894831705E-2</v>
      </c>
    </row>
    <row r="21" spans="1:17">
      <c r="A21" s="82" t="s">
        <v>240</v>
      </c>
      <c r="B21" s="54" t="s">
        <v>241</v>
      </c>
      <c r="C21" s="70" t="s">
        <v>123</v>
      </c>
      <c r="D21" s="54" t="s">
        <v>225</v>
      </c>
      <c r="E21" s="117" t="s">
        <v>3305</v>
      </c>
      <c r="F21" s="117" t="s">
        <v>3305</v>
      </c>
      <c r="G21" s="72">
        <v>4.7300000000003495</v>
      </c>
      <c r="H21" s="70" t="s">
        <v>135</v>
      </c>
      <c r="I21" s="71">
        <v>1.1000000000000001E-2</v>
      </c>
      <c r="J21" s="73">
        <v>1.2100000000002826E-2</v>
      </c>
      <c r="K21" s="72">
        <v>1197246.561525</v>
      </c>
      <c r="L21" s="80">
        <v>100.55</v>
      </c>
      <c r="M21" s="117" t="s">
        <v>3305</v>
      </c>
      <c r="N21" s="72">
        <v>1203.8315008459999</v>
      </c>
      <c r="O21" s="73">
        <v>1.7611899860928479E-4</v>
      </c>
      <c r="P21" s="73">
        <f t="shared" si="0"/>
        <v>2.4752686495100134E-2</v>
      </c>
      <c r="Q21" s="73">
        <f>N21/'סכום נכסי הקרן'!$C$41</f>
        <v>6.6548766616006333E-3</v>
      </c>
    </row>
    <row r="22" spans="1:17">
      <c r="A22" s="82" t="s">
        <v>242</v>
      </c>
      <c r="B22" s="54" t="s">
        <v>243</v>
      </c>
      <c r="C22" s="70" t="s">
        <v>123</v>
      </c>
      <c r="D22" s="54" t="s">
        <v>225</v>
      </c>
      <c r="E22" s="117" t="s">
        <v>3305</v>
      </c>
      <c r="F22" s="117" t="s">
        <v>3305</v>
      </c>
      <c r="G22" s="72">
        <v>7.8900000000002484</v>
      </c>
      <c r="H22" s="70" t="s">
        <v>135</v>
      </c>
      <c r="I22" s="71">
        <v>1E-3</v>
      </c>
      <c r="J22" s="73">
        <v>1.4600000000000592E-2</v>
      </c>
      <c r="K22" s="72">
        <v>4390829.1919520004</v>
      </c>
      <c r="L22" s="80">
        <v>100.3</v>
      </c>
      <c r="M22" s="117" t="s">
        <v>3305</v>
      </c>
      <c r="N22" s="72">
        <v>4404.0017567189998</v>
      </c>
      <c r="O22" s="73">
        <v>1.7018338513587392E-4</v>
      </c>
      <c r="P22" s="73">
        <f t="shared" si="0"/>
        <v>9.0553266575370051E-2</v>
      </c>
      <c r="Q22" s="73">
        <f>N22/'סכום נכסי הקרן'!$C$41</f>
        <v>2.4345673366946308E-2</v>
      </c>
    </row>
    <row r="23" spans="1:17">
      <c r="A23" s="82" t="s">
        <v>244</v>
      </c>
      <c r="B23" s="54" t="s">
        <v>245</v>
      </c>
      <c r="C23" s="70" t="s">
        <v>123</v>
      </c>
      <c r="D23" s="54" t="s">
        <v>225</v>
      </c>
      <c r="E23" s="117" t="s">
        <v>3305</v>
      </c>
      <c r="F23" s="117" t="s">
        <v>3305</v>
      </c>
      <c r="G23" s="72">
        <v>25.699999999990204</v>
      </c>
      <c r="H23" s="70" t="s">
        <v>135</v>
      </c>
      <c r="I23" s="71">
        <v>5.0000000000000001E-3</v>
      </c>
      <c r="J23" s="73">
        <v>1.7899999999991839E-2</v>
      </c>
      <c r="K23" s="72">
        <v>1528247.1858180002</v>
      </c>
      <c r="L23" s="80">
        <v>80.180000000000007</v>
      </c>
      <c r="M23" s="117" t="s">
        <v>3305</v>
      </c>
      <c r="N23" s="72">
        <v>1225.3485663000001</v>
      </c>
      <c r="O23" s="73">
        <v>9.7327337407513399E-5</v>
      </c>
      <c r="P23" s="73">
        <f t="shared" si="0"/>
        <v>2.5195111514800254E-2</v>
      </c>
      <c r="Q23" s="73">
        <f>N23/'סכום נכסי הקרן'!$C$41</f>
        <v>6.7738247175497665E-3</v>
      </c>
    </row>
    <row r="24" spans="1:17">
      <c r="A24" s="121" t="s">
        <v>3305</v>
      </c>
      <c r="B24" s="117" t="s">
        <v>3305</v>
      </c>
      <c r="C24" s="117" t="s">
        <v>3305</v>
      </c>
      <c r="D24" s="117" t="s">
        <v>3305</v>
      </c>
      <c r="E24" s="117" t="s">
        <v>3305</v>
      </c>
      <c r="F24" s="117" t="s">
        <v>3305</v>
      </c>
      <c r="G24" s="117" t="s">
        <v>3305</v>
      </c>
      <c r="H24" s="117" t="s">
        <v>3305</v>
      </c>
      <c r="I24" s="117" t="s">
        <v>3305</v>
      </c>
      <c r="J24" s="117" t="s">
        <v>3305</v>
      </c>
      <c r="K24" s="117" t="s">
        <v>3305</v>
      </c>
      <c r="L24" s="117" t="s">
        <v>3305</v>
      </c>
      <c r="M24" s="117" t="s">
        <v>3305</v>
      </c>
      <c r="N24" s="117" t="s">
        <v>3305</v>
      </c>
      <c r="O24" s="117" t="s">
        <v>3305</v>
      </c>
      <c r="P24" s="117" t="s">
        <v>3305</v>
      </c>
      <c r="Q24" s="117" t="s">
        <v>3305</v>
      </c>
    </row>
    <row r="25" spans="1:17">
      <c r="A25" s="74" t="s">
        <v>50</v>
      </c>
      <c r="B25" s="117" t="s">
        <v>3305</v>
      </c>
      <c r="C25" s="117" t="s">
        <v>3305</v>
      </c>
      <c r="D25" s="117" t="s">
        <v>3305</v>
      </c>
      <c r="E25" s="117" t="s">
        <v>3305</v>
      </c>
      <c r="F25" s="117" t="s">
        <v>3305</v>
      </c>
      <c r="G25" s="72">
        <v>6.5037342651465169</v>
      </c>
      <c r="H25" s="117" t="s">
        <v>3305</v>
      </c>
      <c r="I25" s="117" t="s">
        <v>3305</v>
      </c>
      <c r="J25" s="73">
        <v>4.0690813335914608E-2</v>
      </c>
      <c r="K25" s="117" t="s">
        <v>3305</v>
      </c>
      <c r="L25" s="117" t="s">
        <v>3305</v>
      </c>
      <c r="M25" s="117" t="s">
        <v>3305</v>
      </c>
      <c r="N25" s="72">
        <v>28773.629965254</v>
      </c>
      <c r="O25" s="117" t="s">
        <v>3305</v>
      </c>
      <c r="P25" s="73">
        <f t="shared" si="0"/>
        <v>0.59163150437202461</v>
      </c>
      <c r="Q25" s="73">
        <f>N25/'סכום נכסי הקרן'!$C$41</f>
        <v>0.1590629239978637</v>
      </c>
    </row>
    <row r="26" spans="1:17">
      <c r="A26" s="81" t="s">
        <v>22</v>
      </c>
      <c r="B26" s="116" t="s">
        <v>3305</v>
      </c>
      <c r="C26" s="116" t="s">
        <v>3305</v>
      </c>
      <c r="D26" s="116" t="s">
        <v>3305</v>
      </c>
      <c r="E26" s="116" t="s">
        <v>3305</v>
      </c>
      <c r="F26" s="116" t="s">
        <v>3305</v>
      </c>
      <c r="G26" s="66">
        <v>0.35513985891450822</v>
      </c>
      <c r="H26" s="116" t="s">
        <v>3305</v>
      </c>
      <c r="I26" s="116" t="s">
        <v>3305</v>
      </c>
      <c r="J26" s="67">
        <v>4.302118514896798E-2</v>
      </c>
      <c r="K26" s="116" t="s">
        <v>3305</v>
      </c>
      <c r="L26" s="116" t="s">
        <v>3305</v>
      </c>
      <c r="M26" s="116" t="s">
        <v>3305</v>
      </c>
      <c r="N26" s="66">
        <v>6053.9326796730002</v>
      </c>
      <c r="O26" s="116" t="s">
        <v>3305</v>
      </c>
      <c r="P26" s="67">
        <f t="shared" si="0"/>
        <v>0.12447846528112819</v>
      </c>
      <c r="Q26" s="67">
        <f>N26/'סכום נכסי הקרן'!$C$41</f>
        <v>3.3466623254620326E-2</v>
      </c>
    </row>
    <row r="27" spans="1:17">
      <c r="A27" s="82" t="s">
        <v>246</v>
      </c>
      <c r="B27" s="54" t="s">
        <v>247</v>
      </c>
      <c r="C27" s="70" t="s">
        <v>123</v>
      </c>
      <c r="D27" s="54" t="s">
        <v>225</v>
      </c>
      <c r="E27" s="117" t="s">
        <v>3305</v>
      </c>
      <c r="F27" s="117" t="s">
        <v>3305</v>
      </c>
      <c r="G27" s="72">
        <v>0.84999999999827414</v>
      </c>
      <c r="H27" s="70" t="s">
        <v>135</v>
      </c>
      <c r="I27" s="71">
        <v>0</v>
      </c>
      <c r="J27" s="73">
        <v>4.1399999999993095E-2</v>
      </c>
      <c r="K27" s="72">
        <v>59977.26</v>
      </c>
      <c r="L27" s="80">
        <v>96.61</v>
      </c>
      <c r="M27" s="117" t="s">
        <v>3305</v>
      </c>
      <c r="N27" s="72">
        <v>57.944030886</v>
      </c>
      <c r="O27" s="73">
        <v>4.2840900000000003E-6</v>
      </c>
      <c r="P27" s="73">
        <f t="shared" si="0"/>
        <v>1.1914212493821727E-3</v>
      </c>
      <c r="Q27" s="73">
        <f>N27/'סכום נכסי הקרן'!$C$41</f>
        <v>3.2031922951951131E-4</v>
      </c>
    </row>
    <row r="28" spans="1:17">
      <c r="A28" s="82" t="s">
        <v>248</v>
      </c>
      <c r="B28" s="54" t="s">
        <v>249</v>
      </c>
      <c r="C28" s="70" t="s">
        <v>123</v>
      </c>
      <c r="D28" s="54" t="s">
        <v>225</v>
      </c>
      <c r="E28" s="117" t="s">
        <v>3305</v>
      </c>
      <c r="F28" s="117" t="s">
        <v>3305</v>
      </c>
      <c r="G28" s="72">
        <v>9.9999999996251854E-3</v>
      </c>
      <c r="H28" s="70" t="s">
        <v>135</v>
      </c>
      <c r="I28" s="71">
        <v>0</v>
      </c>
      <c r="J28" s="73">
        <v>3.7199999999988617E-2</v>
      </c>
      <c r="K28" s="72">
        <v>773872.36260100012</v>
      </c>
      <c r="L28" s="80">
        <v>99.98</v>
      </c>
      <c r="M28" s="117" t="s">
        <v>3305</v>
      </c>
      <c r="N28" s="72">
        <v>773.71758812900009</v>
      </c>
      <c r="O28" s="73">
        <v>1.4882160819250002E-5</v>
      </c>
      <c r="P28" s="73">
        <f t="shared" si="0"/>
        <v>1.5908861731266585E-2</v>
      </c>
      <c r="Q28" s="73">
        <f>N28/'סכום נכסי הקרן'!$C$41</f>
        <v>4.2771726078700599E-3</v>
      </c>
    </row>
    <row r="29" spans="1:17">
      <c r="A29" s="82" t="s">
        <v>250</v>
      </c>
      <c r="B29" s="54" t="s">
        <v>251</v>
      </c>
      <c r="C29" s="70" t="s">
        <v>123</v>
      </c>
      <c r="D29" s="54" t="s">
        <v>225</v>
      </c>
      <c r="E29" s="117" t="s">
        <v>3305</v>
      </c>
      <c r="F29" s="117" t="s">
        <v>3305</v>
      </c>
      <c r="G29" s="72">
        <v>0.92999999999941052</v>
      </c>
      <c r="H29" s="70" t="s">
        <v>135</v>
      </c>
      <c r="I29" s="71">
        <v>0</v>
      </c>
      <c r="J29" s="73">
        <v>4.1099999999995973E-2</v>
      </c>
      <c r="K29" s="72">
        <v>669183.99</v>
      </c>
      <c r="L29" s="80">
        <v>96.34</v>
      </c>
      <c r="M29" s="117" t="s">
        <v>3305</v>
      </c>
      <c r="N29" s="72">
        <v>644.69185596600005</v>
      </c>
      <c r="O29" s="73">
        <v>4.7798856428571431E-5</v>
      </c>
      <c r="P29" s="73">
        <f t="shared" si="0"/>
        <v>1.3255887875883103E-2</v>
      </c>
      <c r="Q29" s="73">
        <f>N29/'סכום נכסי הקרן'!$C$41</f>
        <v>3.5639080578777549E-3</v>
      </c>
    </row>
    <row r="30" spans="1:17">
      <c r="A30" s="82" t="s">
        <v>252</v>
      </c>
      <c r="B30" s="54" t="s">
        <v>253</v>
      </c>
      <c r="C30" s="70" t="s">
        <v>123</v>
      </c>
      <c r="D30" s="54" t="s">
        <v>225</v>
      </c>
      <c r="E30" s="117" t="s">
        <v>3305</v>
      </c>
      <c r="F30" s="117" t="s">
        <v>3305</v>
      </c>
      <c r="G30" s="72">
        <v>9.9999999999447448E-2</v>
      </c>
      <c r="H30" s="70" t="s">
        <v>135</v>
      </c>
      <c r="I30" s="71">
        <v>0</v>
      </c>
      <c r="J30" s="73">
        <v>4.5499999999997237E-2</v>
      </c>
      <c r="K30" s="72">
        <v>545386.51908900007</v>
      </c>
      <c r="L30" s="80">
        <v>99.55</v>
      </c>
      <c r="M30" s="117" t="s">
        <v>3305</v>
      </c>
      <c r="N30" s="72">
        <v>542.93227975299999</v>
      </c>
      <c r="O30" s="73">
        <v>1.0907730381780002E-5</v>
      </c>
      <c r="P30" s="73">
        <f t="shared" si="0"/>
        <v>1.1163549466309569E-2</v>
      </c>
      <c r="Q30" s="73">
        <f>N30/'סכום נכסי הקרן'!$C$41</f>
        <v>3.0013729951564685E-3</v>
      </c>
    </row>
    <row r="31" spans="1:17">
      <c r="A31" s="82" t="s">
        <v>254</v>
      </c>
      <c r="B31" s="54" t="s">
        <v>255</v>
      </c>
      <c r="C31" s="70" t="s">
        <v>123</v>
      </c>
      <c r="D31" s="54" t="s">
        <v>225</v>
      </c>
      <c r="E31" s="117" t="s">
        <v>3305</v>
      </c>
      <c r="F31" s="117" t="s">
        <v>3305</v>
      </c>
      <c r="G31" s="72">
        <v>0.18000000000033528</v>
      </c>
      <c r="H31" s="70" t="s">
        <v>135</v>
      </c>
      <c r="I31" s="71">
        <v>0</v>
      </c>
      <c r="J31" s="73">
        <v>4.5000000000018636E-2</v>
      </c>
      <c r="K31" s="72">
        <v>1082150.872</v>
      </c>
      <c r="L31" s="80">
        <v>99.22</v>
      </c>
      <c r="M31" s="117" t="s">
        <v>3305</v>
      </c>
      <c r="N31" s="72">
        <v>1073.7100951980001</v>
      </c>
      <c r="O31" s="73">
        <v>2.1218644549019608E-5</v>
      </c>
      <c r="P31" s="73">
        <f t="shared" si="0"/>
        <v>2.2077183853706203E-2</v>
      </c>
      <c r="Q31" s="73">
        <f>N31/'סכום נכסי הקרן'!$C$41</f>
        <v>5.9355551410946511E-3</v>
      </c>
    </row>
    <row r="32" spans="1:17">
      <c r="A32" s="82" t="s">
        <v>256</v>
      </c>
      <c r="B32" s="54" t="s">
        <v>257</v>
      </c>
      <c r="C32" s="70" t="s">
        <v>123</v>
      </c>
      <c r="D32" s="54" t="s">
        <v>225</v>
      </c>
      <c r="E32" s="117" t="s">
        <v>3305</v>
      </c>
      <c r="F32" s="117" t="s">
        <v>3305</v>
      </c>
      <c r="G32" s="72">
        <v>0.25000000000104566</v>
      </c>
      <c r="H32" s="70" t="s">
        <v>135</v>
      </c>
      <c r="I32" s="71">
        <v>0</v>
      </c>
      <c r="J32" s="73">
        <v>4.4399999999973801E-2</v>
      </c>
      <c r="K32" s="72">
        <v>725227.22393999994</v>
      </c>
      <c r="L32" s="80">
        <v>98.9</v>
      </c>
      <c r="M32" s="117" t="s">
        <v>3305</v>
      </c>
      <c r="N32" s="72">
        <v>717.24972447699997</v>
      </c>
      <c r="O32" s="73">
        <v>3.6261361196999994E-5</v>
      </c>
      <c r="P32" s="73">
        <f t="shared" si="0"/>
        <v>1.4747792823330755E-2</v>
      </c>
      <c r="Q32" s="73">
        <f>N32/'סכום נכסי הקרן'!$C$41</f>
        <v>3.9650137486908011E-3</v>
      </c>
    </row>
    <row r="33" spans="1:17">
      <c r="A33" s="82" t="s">
        <v>258</v>
      </c>
      <c r="B33" s="54" t="s">
        <v>259</v>
      </c>
      <c r="C33" s="70" t="s">
        <v>123</v>
      </c>
      <c r="D33" s="54" t="s">
        <v>225</v>
      </c>
      <c r="E33" s="117" t="s">
        <v>3305</v>
      </c>
      <c r="F33" s="117" t="s">
        <v>3305</v>
      </c>
      <c r="G33" s="72">
        <v>0.35000000000000003</v>
      </c>
      <c r="H33" s="70" t="s">
        <v>135</v>
      </c>
      <c r="I33" s="71">
        <v>0</v>
      </c>
      <c r="J33" s="73">
        <v>4.4599999999995664E-2</v>
      </c>
      <c r="K33" s="72">
        <v>937396.55</v>
      </c>
      <c r="L33" s="80">
        <v>98.48</v>
      </c>
      <c r="M33" s="117" t="s">
        <v>3305</v>
      </c>
      <c r="N33" s="72">
        <v>923.14812244000007</v>
      </c>
      <c r="O33" s="73">
        <v>5.2077586111111111E-5</v>
      </c>
      <c r="P33" s="73">
        <f t="shared" si="0"/>
        <v>1.8981390707287008E-2</v>
      </c>
      <c r="Q33" s="73">
        <f>N33/'סכום נכסי הקרן'!$C$41</f>
        <v>5.1032365334426474E-3</v>
      </c>
    </row>
    <row r="34" spans="1:17">
      <c r="A34" s="82" t="s">
        <v>260</v>
      </c>
      <c r="B34" s="54" t="s">
        <v>261</v>
      </c>
      <c r="C34" s="70" t="s">
        <v>123</v>
      </c>
      <c r="D34" s="54" t="s">
        <v>225</v>
      </c>
      <c r="E34" s="117" t="s">
        <v>3305</v>
      </c>
      <c r="F34" s="117" t="s">
        <v>3305</v>
      </c>
      <c r="G34" s="72">
        <v>0.43000000000017502</v>
      </c>
      <c r="H34" s="70" t="s">
        <v>135</v>
      </c>
      <c r="I34" s="71">
        <v>0</v>
      </c>
      <c r="J34" s="73">
        <v>4.4699999999998255E-2</v>
      </c>
      <c r="K34" s="72">
        <v>582250.62</v>
      </c>
      <c r="L34" s="80">
        <v>98.15</v>
      </c>
      <c r="M34" s="117" t="s">
        <v>3305</v>
      </c>
      <c r="N34" s="72">
        <v>571.47898352999994</v>
      </c>
      <c r="O34" s="73">
        <v>3.2347256666666667E-5</v>
      </c>
      <c r="P34" s="73">
        <f t="shared" si="0"/>
        <v>1.1750515008051913E-2</v>
      </c>
      <c r="Q34" s="73">
        <f>N34/'סכום נכסי הקרן'!$C$41</f>
        <v>3.1591814530658002E-3</v>
      </c>
    </row>
    <row r="35" spans="1:17">
      <c r="A35" s="82" t="s">
        <v>262</v>
      </c>
      <c r="B35" s="54" t="s">
        <v>263</v>
      </c>
      <c r="C35" s="70" t="s">
        <v>123</v>
      </c>
      <c r="D35" s="54" t="s">
        <v>225</v>
      </c>
      <c r="E35" s="117" t="s">
        <v>3305</v>
      </c>
      <c r="F35" s="117" t="s">
        <v>3305</v>
      </c>
      <c r="G35" s="72">
        <v>0.6</v>
      </c>
      <c r="H35" s="70" t="s">
        <v>135</v>
      </c>
      <c r="I35" s="71">
        <v>0</v>
      </c>
      <c r="J35" s="73">
        <v>4.2599999999862456E-2</v>
      </c>
      <c r="K35" s="72">
        <v>149086.33199999999</v>
      </c>
      <c r="L35" s="80">
        <v>97.53</v>
      </c>
      <c r="M35" s="117" t="s">
        <v>3305</v>
      </c>
      <c r="N35" s="72">
        <v>145.40389960000002</v>
      </c>
      <c r="O35" s="73">
        <v>8.2825739999999998E-6</v>
      </c>
      <c r="P35" s="73">
        <f t="shared" si="0"/>
        <v>2.9897349748984809E-3</v>
      </c>
      <c r="Q35" s="73">
        <f>N35/'סכום נכסי הקרן'!$C$41</f>
        <v>8.0380436736681446E-4</v>
      </c>
    </row>
    <row r="36" spans="1:17">
      <c r="A36" s="82" t="s">
        <v>264</v>
      </c>
      <c r="B36" s="54" t="s">
        <v>265</v>
      </c>
      <c r="C36" s="70" t="s">
        <v>123</v>
      </c>
      <c r="D36" s="54" t="s">
        <v>225</v>
      </c>
      <c r="E36" s="117" t="s">
        <v>3305</v>
      </c>
      <c r="F36" s="117" t="s">
        <v>3305</v>
      </c>
      <c r="G36" s="72">
        <v>0.68000000000013261</v>
      </c>
      <c r="H36" s="70" t="s">
        <v>135</v>
      </c>
      <c r="I36" s="71">
        <v>0</v>
      </c>
      <c r="J36" s="73">
        <v>4.1399999999997349E-2</v>
      </c>
      <c r="K36" s="72">
        <v>620470.86</v>
      </c>
      <c r="L36" s="80">
        <v>97.29</v>
      </c>
      <c r="M36" s="117" t="s">
        <v>3305</v>
      </c>
      <c r="N36" s="72">
        <v>603.65609969399998</v>
      </c>
      <c r="O36" s="73">
        <v>3.4470603333333333E-5</v>
      </c>
      <c r="P36" s="73">
        <f t="shared" si="0"/>
        <v>1.2412127591012392E-2</v>
      </c>
      <c r="Q36" s="73">
        <f>N36/'סכום נכסי הקרן'!$C$41</f>
        <v>3.3370591205358173E-3</v>
      </c>
    </row>
    <row r="37" spans="1:17">
      <c r="A37" s="121" t="s">
        <v>3305</v>
      </c>
      <c r="B37" s="117" t="s">
        <v>3305</v>
      </c>
      <c r="C37" s="117" t="s">
        <v>3305</v>
      </c>
      <c r="D37" s="117" t="s">
        <v>3305</v>
      </c>
      <c r="E37" s="117" t="s">
        <v>3305</v>
      </c>
      <c r="F37" s="117" t="s">
        <v>3305</v>
      </c>
      <c r="G37" s="117" t="s">
        <v>3305</v>
      </c>
      <c r="H37" s="117" t="s">
        <v>3305</v>
      </c>
      <c r="I37" s="117" t="s">
        <v>3305</v>
      </c>
      <c r="J37" s="117" t="s">
        <v>3305</v>
      </c>
      <c r="K37" s="117" t="s">
        <v>3305</v>
      </c>
      <c r="L37" s="117" t="s">
        <v>3305</v>
      </c>
      <c r="M37" s="117" t="s">
        <v>3305</v>
      </c>
      <c r="N37" s="117" t="s">
        <v>3305</v>
      </c>
      <c r="O37" s="117" t="s">
        <v>3305</v>
      </c>
      <c r="P37" s="117" t="s">
        <v>3305</v>
      </c>
      <c r="Q37" s="117" t="s">
        <v>3305</v>
      </c>
    </row>
    <row r="38" spans="1:17">
      <c r="A38" s="81" t="s">
        <v>23</v>
      </c>
      <c r="B38" s="116" t="s">
        <v>3305</v>
      </c>
      <c r="C38" s="116" t="s">
        <v>3305</v>
      </c>
      <c r="D38" s="116" t="s">
        <v>3305</v>
      </c>
      <c r="E38" s="116" t="s">
        <v>3305</v>
      </c>
      <c r="F38" s="116" t="s">
        <v>3305</v>
      </c>
      <c r="G38" s="66">
        <v>8.1997224425564177</v>
      </c>
      <c r="H38" s="116" t="s">
        <v>3305</v>
      </c>
      <c r="I38" s="116" t="s">
        <v>3305</v>
      </c>
      <c r="J38" s="67">
        <v>3.9984958385415763E-2</v>
      </c>
      <c r="K38" s="116" t="s">
        <v>3305</v>
      </c>
      <c r="L38" s="116" t="s">
        <v>3305</v>
      </c>
      <c r="M38" s="116" t="s">
        <v>3305</v>
      </c>
      <c r="N38" s="66">
        <v>22464.200475155001</v>
      </c>
      <c r="O38" s="116" t="s">
        <v>3305</v>
      </c>
      <c r="P38" s="67">
        <f t="shared" si="0"/>
        <v>0.4618996191193071</v>
      </c>
      <c r="Q38" s="67">
        <f>N38/'סכום נכסי הקרן'!$C$41</f>
        <v>0.12418389397400492</v>
      </c>
    </row>
    <row r="39" spans="1:17">
      <c r="A39" s="82" t="s">
        <v>266</v>
      </c>
      <c r="B39" s="54" t="s">
        <v>267</v>
      </c>
      <c r="C39" s="70" t="s">
        <v>123</v>
      </c>
      <c r="D39" s="54" t="s">
        <v>225</v>
      </c>
      <c r="E39" s="117" t="s">
        <v>3305</v>
      </c>
      <c r="F39" s="117" t="s">
        <v>3305</v>
      </c>
      <c r="G39" s="72">
        <v>11.790000002500367</v>
      </c>
      <c r="H39" s="70" t="s">
        <v>135</v>
      </c>
      <c r="I39" s="71">
        <v>5.5E-2</v>
      </c>
      <c r="J39" s="73">
        <v>4.4100000011333844E-2</v>
      </c>
      <c r="K39" s="72">
        <v>975.38385400000004</v>
      </c>
      <c r="L39" s="80">
        <v>118.5</v>
      </c>
      <c r="M39" s="117" t="s">
        <v>3305</v>
      </c>
      <c r="N39" s="72">
        <v>1.1558298090000001</v>
      </c>
      <c r="O39" s="73">
        <v>5.0516971033693213E-8</v>
      </c>
      <c r="P39" s="73">
        <f t="shared" si="0"/>
        <v>2.37656955178218E-5</v>
      </c>
      <c r="Q39" s="73">
        <f>N39/'סכום נכסי הקרן'!$C$41</f>
        <v>6.3895194761815796E-6</v>
      </c>
    </row>
    <row r="40" spans="1:17">
      <c r="A40" s="82" t="s">
        <v>268</v>
      </c>
      <c r="B40" s="54" t="s">
        <v>269</v>
      </c>
      <c r="C40" s="70" t="s">
        <v>123</v>
      </c>
      <c r="D40" s="54" t="s">
        <v>225</v>
      </c>
      <c r="E40" s="117" t="s">
        <v>3305</v>
      </c>
      <c r="F40" s="117" t="s">
        <v>3305</v>
      </c>
      <c r="G40" s="72">
        <v>2.1400000000007937</v>
      </c>
      <c r="H40" s="70" t="s">
        <v>135</v>
      </c>
      <c r="I40" s="71">
        <v>5.0000000000000001E-3</v>
      </c>
      <c r="J40" s="73">
        <v>3.7600000000009855E-2</v>
      </c>
      <c r="K40" s="72">
        <v>778653.66902199993</v>
      </c>
      <c r="L40" s="80">
        <v>93.78</v>
      </c>
      <c r="M40" s="117" t="s">
        <v>3305</v>
      </c>
      <c r="N40" s="72">
        <v>730.22139480300018</v>
      </c>
      <c r="O40" s="73">
        <v>2.9139327129347275E-5</v>
      </c>
      <c r="P40" s="73">
        <f t="shared" si="0"/>
        <v>1.501451095512215E-2</v>
      </c>
      <c r="Q40" s="73">
        <f>N40/'סכום נכסי הקרן'!$C$41</f>
        <v>4.0367221780297996E-3</v>
      </c>
    </row>
    <row r="41" spans="1:17">
      <c r="A41" s="82" t="s">
        <v>270</v>
      </c>
      <c r="B41" s="54" t="s">
        <v>271</v>
      </c>
      <c r="C41" s="70" t="s">
        <v>123</v>
      </c>
      <c r="D41" s="54" t="s">
        <v>225</v>
      </c>
      <c r="E41" s="117" t="s">
        <v>3305</v>
      </c>
      <c r="F41" s="117" t="s">
        <v>3305</v>
      </c>
      <c r="G41" s="72">
        <v>4.6699999999997654</v>
      </c>
      <c r="H41" s="70" t="s">
        <v>135</v>
      </c>
      <c r="I41" s="71">
        <v>3.7499999999999999E-2</v>
      </c>
      <c r="J41" s="73">
        <v>3.7199999999995965E-2</v>
      </c>
      <c r="K41" s="72">
        <v>1735951.8928779999</v>
      </c>
      <c r="L41" s="80">
        <v>102.8</v>
      </c>
      <c r="M41" s="117" t="s">
        <v>3305</v>
      </c>
      <c r="N41" s="72">
        <v>1784.5585625259998</v>
      </c>
      <c r="O41" s="73">
        <v>1.3555365542570883E-4</v>
      </c>
      <c r="P41" s="73">
        <f t="shared" si="0"/>
        <v>3.6693356669359495E-2</v>
      </c>
      <c r="Q41" s="73">
        <f>N41/'סכום נכסי הקרן'!$C$41</f>
        <v>9.8651822291308273E-3</v>
      </c>
    </row>
    <row r="42" spans="1:17">
      <c r="A42" s="82" t="s">
        <v>272</v>
      </c>
      <c r="B42" s="54" t="s">
        <v>273</v>
      </c>
      <c r="C42" s="70" t="s">
        <v>123</v>
      </c>
      <c r="D42" s="54" t="s">
        <v>225</v>
      </c>
      <c r="E42" s="117" t="s">
        <v>3305</v>
      </c>
      <c r="F42" s="117" t="s">
        <v>3305</v>
      </c>
      <c r="G42" s="72">
        <v>0.24999999887509927</v>
      </c>
      <c r="H42" s="70" t="s">
        <v>135</v>
      </c>
      <c r="I42" s="71">
        <v>3.7499999999999999E-2</v>
      </c>
      <c r="J42" s="73">
        <v>3.2300000074243433E-2</v>
      </c>
      <c r="K42" s="72">
        <v>215.87357600000004</v>
      </c>
      <c r="L42" s="80">
        <v>102.95</v>
      </c>
      <c r="M42" s="117" t="s">
        <v>3305</v>
      </c>
      <c r="N42" s="72">
        <v>0.22224184500000005</v>
      </c>
      <c r="O42" s="73">
        <v>1.6501715147415215E-8</v>
      </c>
      <c r="P42" s="73">
        <f t="shared" si="0"/>
        <v>4.5696450969356745E-6</v>
      </c>
      <c r="Q42" s="73">
        <f>N42/'סכום נכסי הקרן'!$C$41</f>
        <v>1.2285706649827614E-6</v>
      </c>
    </row>
    <row r="43" spans="1:17">
      <c r="A43" s="82" t="s">
        <v>274</v>
      </c>
      <c r="B43" s="54" t="s">
        <v>275</v>
      </c>
      <c r="C43" s="70" t="s">
        <v>123</v>
      </c>
      <c r="D43" s="54" t="s">
        <v>225</v>
      </c>
      <c r="E43" s="117" t="s">
        <v>3305</v>
      </c>
      <c r="F43" s="117" t="s">
        <v>3305</v>
      </c>
      <c r="G43" s="72">
        <v>3.1300000000003387</v>
      </c>
      <c r="H43" s="70" t="s">
        <v>135</v>
      </c>
      <c r="I43" s="71">
        <v>0.02</v>
      </c>
      <c r="J43" s="73">
        <v>3.649999999999759E-2</v>
      </c>
      <c r="K43" s="72">
        <v>1072105.585957</v>
      </c>
      <c r="L43" s="80">
        <v>96.55</v>
      </c>
      <c r="M43" s="117" t="s">
        <v>3305</v>
      </c>
      <c r="N43" s="72">
        <v>1035.117935905</v>
      </c>
      <c r="O43" s="73">
        <v>4.2800208102102733E-5</v>
      </c>
      <c r="P43" s="73">
        <f t="shared" si="0"/>
        <v>2.1283667801437027E-2</v>
      </c>
      <c r="Q43" s="73">
        <f>N43/'סכום נכסי הקרן'!$C$41</f>
        <v>5.7222146029717704E-3</v>
      </c>
    </row>
    <row r="44" spans="1:17">
      <c r="A44" s="82" t="s">
        <v>276</v>
      </c>
      <c r="B44" s="54" t="s">
        <v>277</v>
      </c>
      <c r="C44" s="70" t="s">
        <v>123</v>
      </c>
      <c r="D44" s="54" t="s">
        <v>225</v>
      </c>
      <c r="E44" s="117" t="s">
        <v>3305</v>
      </c>
      <c r="F44" s="117" t="s">
        <v>3305</v>
      </c>
      <c r="G44" s="72">
        <v>6.0199999999999365</v>
      </c>
      <c r="H44" s="70" t="s">
        <v>135</v>
      </c>
      <c r="I44" s="71">
        <v>0.01</v>
      </c>
      <c r="J44" s="73">
        <v>3.809999999999869E-2</v>
      </c>
      <c r="K44" s="72">
        <v>4748953.3829929996</v>
      </c>
      <c r="L44" s="80">
        <v>85.38</v>
      </c>
      <c r="M44" s="117" t="s">
        <v>3305</v>
      </c>
      <c r="N44" s="72">
        <v>4054.656631713</v>
      </c>
      <c r="O44" s="73">
        <v>1.2578192707195628E-4</v>
      </c>
      <c r="P44" s="73">
        <f t="shared" si="0"/>
        <v>8.3370176290900683E-2</v>
      </c>
      <c r="Q44" s="73">
        <f>N44/'סכום נכסי הקרן'!$C$41</f>
        <v>2.2414465621001311E-2</v>
      </c>
    </row>
    <row r="45" spans="1:17">
      <c r="A45" s="82" t="s">
        <v>278</v>
      </c>
      <c r="B45" s="54" t="s">
        <v>279</v>
      </c>
      <c r="C45" s="70" t="s">
        <v>123</v>
      </c>
      <c r="D45" s="54" t="s">
        <v>225</v>
      </c>
      <c r="E45" s="117" t="s">
        <v>3305</v>
      </c>
      <c r="F45" s="117" t="s">
        <v>3305</v>
      </c>
      <c r="G45" s="72">
        <v>14.970000000001388</v>
      </c>
      <c r="H45" s="70" t="s">
        <v>135</v>
      </c>
      <c r="I45" s="71">
        <v>3.7499999999999999E-2</v>
      </c>
      <c r="J45" s="73">
        <v>4.5100000000005816E-2</v>
      </c>
      <c r="K45" s="72">
        <v>1214217.765558</v>
      </c>
      <c r="L45" s="80">
        <v>92</v>
      </c>
      <c r="M45" s="117" t="s">
        <v>3305</v>
      </c>
      <c r="N45" s="72">
        <v>1117.0803742849998</v>
      </c>
      <c r="O45" s="73">
        <v>4.8143708726614718E-5</v>
      </c>
      <c r="P45" s="73">
        <f t="shared" si="0"/>
        <v>2.2968945633233546E-2</v>
      </c>
      <c r="Q45" s="73">
        <f>N45/'סכום נכסי הקרן'!$C$41</f>
        <v>6.1753095069675733E-3</v>
      </c>
    </row>
    <row r="46" spans="1:17">
      <c r="A46" s="82" t="s">
        <v>280</v>
      </c>
      <c r="B46" s="54" t="s">
        <v>281</v>
      </c>
      <c r="C46" s="70" t="s">
        <v>123</v>
      </c>
      <c r="D46" s="54" t="s">
        <v>225</v>
      </c>
      <c r="E46" s="117" t="s">
        <v>3305</v>
      </c>
      <c r="F46" s="117" t="s">
        <v>3305</v>
      </c>
      <c r="G46" s="72">
        <v>1.3200000001758929</v>
      </c>
      <c r="H46" s="70" t="s">
        <v>135</v>
      </c>
      <c r="I46" s="71">
        <v>5.0000000000000001E-3</v>
      </c>
      <c r="J46" s="73">
        <v>3.8300000005513569E-2</v>
      </c>
      <c r="K46" s="72">
        <v>3076.3183779999999</v>
      </c>
      <c r="L46" s="80">
        <v>96.1</v>
      </c>
      <c r="M46" s="117" t="s">
        <v>3305</v>
      </c>
      <c r="N46" s="72">
        <v>2.9563418390000002</v>
      </c>
      <c r="O46" s="73">
        <v>1.3107576750212998E-7</v>
      </c>
      <c r="P46" s="73">
        <f t="shared" si="0"/>
        <v>6.0787080801332191E-5</v>
      </c>
      <c r="Q46" s="73">
        <f>N46/'סכום נכסי הקרן'!$C$41</f>
        <v>1.6342893747379521E-5</v>
      </c>
    </row>
    <row r="47" spans="1:17">
      <c r="A47" s="82" t="s">
        <v>282</v>
      </c>
      <c r="B47" s="54" t="s">
        <v>283</v>
      </c>
      <c r="C47" s="70" t="s">
        <v>123</v>
      </c>
      <c r="D47" s="54" t="s">
        <v>225</v>
      </c>
      <c r="E47" s="117" t="s">
        <v>3305</v>
      </c>
      <c r="F47" s="117" t="s">
        <v>3305</v>
      </c>
      <c r="G47" s="72">
        <v>7.8199999999997196</v>
      </c>
      <c r="H47" s="70" t="s">
        <v>135</v>
      </c>
      <c r="I47" s="71">
        <v>1.3000000000000001E-2</v>
      </c>
      <c r="J47" s="73">
        <v>3.9699999999997529E-2</v>
      </c>
      <c r="K47" s="72">
        <v>7090853.0580310002</v>
      </c>
      <c r="L47" s="80">
        <v>82.23</v>
      </c>
      <c r="M47" s="117" t="s">
        <v>3305</v>
      </c>
      <c r="N47" s="72">
        <v>5830.8087804520001</v>
      </c>
      <c r="O47" s="73">
        <v>3.2929551627445972E-4</v>
      </c>
      <c r="P47" s="73">
        <f t="shared" si="0"/>
        <v>0.11989068374932704</v>
      </c>
      <c r="Q47" s="73">
        <f>N47/'סכום נכסי הקרן'!$C$41</f>
        <v>3.2233176523472594E-2</v>
      </c>
    </row>
    <row r="48" spans="1:17">
      <c r="A48" s="82" t="s">
        <v>284</v>
      </c>
      <c r="B48" s="54" t="s">
        <v>285</v>
      </c>
      <c r="C48" s="70" t="s">
        <v>123</v>
      </c>
      <c r="D48" s="54" t="s">
        <v>225</v>
      </c>
      <c r="E48" s="117" t="s">
        <v>3305</v>
      </c>
      <c r="F48" s="117" t="s">
        <v>3305</v>
      </c>
      <c r="G48" s="72">
        <v>11.840000000000066</v>
      </c>
      <c r="H48" s="70" t="s">
        <v>135</v>
      </c>
      <c r="I48" s="71">
        <v>1.4999999999999999E-2</v>
      </c>
      <c r="J48" s="73">
        <v>4.3299999999999672E-2</v>
      </c>
      <c r="K48" s="72">
        <v>4192466.831675</v>
      </c>
      <c r="L48" s="80">
        <v>72.52</v>
      </c>
      <c r="M48" s="117" t="s">
        <v>3305</v>
      </c>
      <c r="N48" s="72">
        <v>3040.3770152700004</v>
      </c>
      <c r="O48" s="73">
        <v>1.6576155063398117E-4</v>
      </c>
      <c r="P48" s="73">
        <f t="shared" si="0"/>
        <v>6.2514977414197023E-2</v>
      </c>
      <c r="Q48" s="73">
        <f>N48/'סכום נכסי הקרן'!$C$41</f>
        <v>1.6807446911937609E-2</v>
      </c>
    </row>
    <row r="49" spans="1:17">
      <c r="A49" s="82" t="s">
        <v>286</v>
      </c>
      <c r="B49" s="54" t="s">
        <v>287</v>
      </c>
      <c r="C49" s="70" t="s">
        <v>123</v>
      </c>
      <c r="D49" s="54" t="s">
        <v>225</v>
      </c>
      <c r="E49" s="117" t="s">
        <v>3305</v>
      </c>
      <c r="F49" s="117" t="s">
        <v>3305</v>
      </c>
      <c r="G49" s="72">
        <v>1.6500000000022603</v>
      </c>
      <c r="H49" s="70" t="s">
        <v>135</v>
      </c>
      <c r="I49" s="71">
        <v>1.7500000000000002E-2</v>
      </c>
      <c r="J49" s="73">
        <v>3.8100000000031643E-2</v>
      </c>
      <c r="K49" s="72">
        <v>500041.47105300002</v>
      </c>
      <c r="L49" s="80">
        <v>97.32</v>
      </c>
      <c r="M49" s="117" t="s">
        <v>3305</v>
      </c>
      <c r="N49" s="72">
        <v>486.64033976600001</v>
      </c>
      <c r="O49" s="73">
        <v>2.1031387720895482E-5</v>
      </c>
      <c r="P49" s="73">
        <f t="shared" si="0"/>
        <v>1.0006097828169185E-2</v>
      </c>
      <c r="Q49" s="73">
        <f>N49/'סכום נכסי הקרן'!$C$41</f>
        <v>2.6901866560446858E-3</v>
      </c>
    </row>
    <row r="50" spans="1:17">
      <c r="A50" s="82" t="s">
        <v>288</v>
      </c>
      <c r="B50" s="54" t="s">
        <v>289</v>
      </c>
      <c r="C50" s="70" t="s">
        <v>123</v>
      </c>
      <c r="D50" s="54" t="s">
        <v>225</v>
      </c>
      <c r="E50" s="117" t="s">
        <v>3305</v>
      </c>
      <c r="F50" s="117" t="s">
        <v>3305</v>
      </c>
      <c r="G50" s="72">
        <v>4.5199999999992375</v>
      </c>
      <c r="H50" s="70" t="s">
        <v>135</v>
      </c>
      <c r="I50" s="71">
        <v>2.2499999999999999E-2</v>
      </c>
      <c r="J50" s="73">
        <v>3.6699999999994494E-2</v>
      </c>
      <c r="K50" s="72">
        <v>2498094.5147119998</v>
      </c>
      <c r="L50" s="80">
        <v>94.49</v>
      </c>
      <c r="M50" s="117" t="s">
        <v>3305</v>
      </c>
      <c r="N50" s="72">
        <v>2360.4494487899997</v>
      </c>
      <c r="O50" s="73">
        <v>9.2352637143902592E-5</v>
      </c>
      <c r="P50" s="73">
        <f t="shared" si="0"/>
        <v>4.8534587400620867E-2</v>
      </c>
      <c r="Q50" s="73">
        <f>N50/'סכום נכסי הקרן'!$C$41</f>
        <v>1.3048753032796869E-2</v>
      </c>
    </row>
    <row r="51" spans="1:17">
      <c r="A51" s="82" t="s">
        <v>290</v>
      </c>
      <c r="B51" s="54" t="s">
        <v>291</v>
      </c>
      <c r="C51" s="70" t="s">
        <v>123</v>
      </c>
      <c r="D51" s="54" t="s">
        <v>225</v>
      </c>
      <c r="E51" s="117" t="s">
        <v>3305</v>
      </c>
      <c r="F51" s="117" t="s">
        <v>3305</v>
      </c>
      <c r="G51" s="72">
        <v>0.83000000001265317</v>
      </c>
      <c r="H51" s="70" t="s">
        <v>135</v>
      </c>
      <c r="I51" s="71">
        <v>4.0000000000000001E-3</v>
      </c>
      <c r="J51" s="73">
        <v>3.9800000000759193E-2</v>
      </c>
      <c r="K51" s="72">
        <v>8131.653933999999</v>
      </c>
      <c r="L51" s="80">
        <v>97.19</v>
      </c>
      <c r="M51" s="117" t="s">
        <v>3305</v>
      </c>
      <c r="N51" s="72">
        <v>7.9031545300000001</v>
      </c>
      <c r="O51" s="73">
        <v>4.7741033990808337E-7</v>
      </c>
      <c r="P51" s="73">
        <f t="shared" si="0"/>
        <v>1.6250140178749624E-4</v>
      </c>
      <c r="Q51" s="73">
        <f>N51/'סכום נכסי הקרן'!$C$41</f>
        <v>4.368926930202375E-5</v>
      </c>
    </row>
    <row r="52" spans="1:17">
      <c r="A52" s="82" t="s">
        <v>292</v>
      </c>
      <c r="B52" s="54" t="s">
        <v>293</v>
      </c>
      <c r="C52" s="70" t="s">
        <v>123</v>
      </c>
      <c r="D52" s="54" t="s">
        <v>225</v>
      </c>
      <c r="E52" s="117" t="s">
        <v>3305</v>
      </c>
      <c r="F52" s="117" t="s">
        <v>3305</v>
      </c>
      <c r="G52" s="72">
        <v>18.310000000002077</v>
      </c>
      <c r="H52" s="70" t="s">
        <v>135</v>
      </c>
      <c r="I52" s="71">
        <v>2.7999999999999997E-2</v>
      </c>
      <c r="J52" s="73">
        <v>4.6200000000006763E-2</v>
      </c>
      <c r="K52" s="72">
        <v>2813272.4259219998</v>
      </c>
      <c r="L52" s="80">
        <v>71.52</v>
      </c>
      <c r="M52" s="117" t="s">
        <v>3305</v>
      </c>
      <c r="N52" s="72">
        <v>2012.0524236220001</v>
      </c>
      <c r="O52" s="73">
        <v>2.4682756188182831E-4</v>
      </c>
      <c r="P52" s="73">
        <f t="shared" si="0"/>
        <v>4.1370991553736483E-2</v>
      </c>
      <c r="Q52" s="73">
        <f>N52/'סכום נכסי הקרן'!$C$41</f>
        <v>1.1122786458461306E-2</v>
      </c>
    </row>
    <row r="53" spans="1:17">
      <c r="A53" s="121" t="s">
        <v>3305</v>
      </c>
      <c r="B53" s="117" t="s">
        <v>3305</v>
      </c>
      <c r="C53" s="117" t="s">
        <v>3305</v>
      </c>
      <c r="D53" s="117" t="s">
        <v>3305</v>
      </c>
      <c r="E53" s="117" t="s">
        <v>3305</v>
      </c>
      <c r="F53" s="117" t="s">
        <v>3305</v>
      </c>
      <c r="G53" s="117" t="s">
        <v>3305</v>
      </c>
      <c r="H53" s="117" t="s">
        <v>3305</v>
      </c>
      <c r="I53" s="117" t="s">
        <v>3305</v>
      </c>
      <c r="J53" s="117" t="s">
        <v>3305</v>
      </c>
      <c r="K53" s="117" t="s">
        <v>3305</v>
      </c>
      <c r="L53" s="117" t="s">
        <v>3305</v>
      </c>
      <c r="M53" s="117" t="s">
        <v>3305</v>
      </c>
      <c r="N53" s="117" t="s">
        <v>3305</v>
      </c>
      <c r="O53" s="117" t="s">
        <v>3305</v>
      </c>
      <c r="P53" s="117" t="s">
        <v>3305</v>
      </c>
      <c r="Q53" s="117" t="s">
        <v>3305</v>
      </c>
    </row>
    <row r="54" spans="1:17">
      <c r="A54" s="81" t="s">
        <v>24</v>
      </c>
      <c r="B54" s="116" t="s">
        <v>3305</v>
      </c>
      <c r="C54" s="116" t="s">
        <v>3305</v>
      </c>
      <c r="D54" s="116" t="s">
        <v>3305</v>
      </c>
      <c r="E54" s="116" t="s">
        <v>3305</v>
      </c>
      <c r="F54" s="116" t="s">
        <v>3305</v>
      </c>
      <c r="G54" s="66">
        <v>3.075739178139778</v>
      </c>
      <c r="H54" s="116" t="s">
        <v>3305</v>
      </c>
      <c r="I54" s="116" t="s">
        <v>3305</v>
      </c>
      <c r="J54" s="67">
        <v>4.7534550588988894E-2</v>
      </c>
      <c r="K54" s="116" t="s">
        <v>3305</v>
      </c>
      <c r="L54" s="116" t="s">
        <v>3305</v>
      </c>
      <c r="M54" s="116" t="s">
        <v>3305</v>
      </c>
      <c r="N54" s="66">
        <v>255.49681042600002</v>
      </c>
      <c r="O54" s="116" t="s">
        <v>3305</v>
      </c>
      <c r="P54" s="67">
        <f t="shared" si="0"/>
        <v>5.2534199715893936E-3</v>
      </c>
      <c r="Q54" s="67">
        <f>N54/'סכום נכסי הקרן'!$C$41</f>
        <v>1.412406769238463E-3</v>
      </c>
    </row>
    <row r="55" spans="1:17">
      <c r="A55" s="82" t="s">
        <v>294</v>
      </c>
      <c r="B55" s="54" t="s">
        <v>295</v>
      </c>
      <c r="C55" s="70" t="s">
        <v>123</v>
      </c>
      <c r="D55" s="54" t="s">
        <v>225</v>
      </c>
      <c r="E55" s="117" t="s">
        <v>3305</v>
      </c>
      <c r="F55" s="117" t="s">
        <v>3305</v>
      </c>
      <c r="G55" s="72">
        <v>2.2999999999990099</v>
      </c>
      <c r="H55" s="70" t="s">
        <v>135</v>
      </c>
      <c r="I55" s="71">
        <v>4.0999999999999995E-2</v>
      </c>
      <c r="J55" s="73">
        <v>4.7199999999936654E-2</v>
      </c>
      <c r="K55" s="72">
        <v>203806.28524999999</v>
      </c>
      <c r="L55" s="80">
        <v>99.15</v>
      </c>
      <c r="M55" s="117" t="s">
        <v>3305</v>
      </c>
      <c r="N55" s="72">
        <v>202.073930174</v>
      </c>
      <c r="O55" s="73">
        <v>9.6064555110625198E-6</v>
      </c>
      <c r="P55" s="73">
        <f t="shared" si="0"/>
        <v>4.1549607556495075E-3</v>
      </c>
      <c r="Q55" s="73">
        <f>N55/'סכום נכסי הקרן'!$C$41</f>
        <v>1.1170808214337458E-3</v>
      </c>
    </row>
    <row r="56" spans="1:17">
      <c r="A56" s="82" t="s">
        <v>296</v>
      </c>
      <c r="B56" s="54" t="s">
        <v>297</v>
      </c>
      <c r="C56" s="70" t="s">
        <v>123</v>
      </c>
      <c r="D56" s="54" t="s">
        <v>225</v>
      </c>
      <c r="E56" s="117" t="s">
        <v>3305</v>
      </c>
      <c r="F56" s="117" t="s">
        <v>3305</v>
      </c>
      <c r="G56" s="72">
        <v>6.0100000000464213</v>
      </c>
      <c r="H56" s="70" t="s">
        <v>135</v>
      </c>
      <c r="I56" s="71">
        <v>4.0999999999999995E-2</v>
      </c>
      <c r="J56" s="73">
        <v>4.88000000004193E-2</v>
      </c>
      <c r="K56" s="72">
        <v>55452.44</v>
      </c>
      <c r="L56" s="80">
        <v>96.34</v>
      </c>
      <c r="M56" s="117" t="s">
        <v>3305</v>
      </c>
      <c r="N56" s="72">
        <v>53.422880252000006</v>
      </c>
      <c r="O56" s="73">
        <v>2.0086196235929144E-6</v>
      </c>
      <c r="P56" s="73">
        <f t="shared" si="0"/>
        <v>1.0984592159398851E-3</v>
      </c>
      <c r="Q56" s="73">
        <f>N56/'סכום נכסי הקרן'!$C$41</f>
        <v>2.9532594780471723E-4</v>
      </c>
    </row>
    <row r="57" spans="1:17">
      <c r="A57" s="121" t="s">
        <v>3305</v>
      </c>
      <c r="B57" s="117" t="s">
        <v>3305</v>
      </c>
      <c r="C57" s="117" t="s">
        <v>3305</v>
      </c>
      <c r="D57" s="117" t="s">
        <v>3305</v>
      </c>
      <c r="E57" s="117" t="s">
        <v>3305</v>
      </c>
      <c r="F57" s="117" t="s">
        <v>3305</v>
      </c>
      <c r="G57" s="117" t="s">
        <v>3305</v>
      </c>
      <c r="H57" s="117" t="s">
        <v>3305</v>
      </c>
      <c r="I57" s="117" t="s">
        <v>3305</v>
      </c>
      <c r="J57" s="117" t="s">
        <v>3305</v>
      </c>
      <c r="K57" s="117" t="s">
        <v>3305</v>
      </c>
      <c r="L57" s="117" t="s">
        <v>3305</v>
      </c>
      <c r="M57" s="117" t="s">
        <v>3305</v>
      </c>
      <c r="N57" s="117" t="s">
        <v>3305</v>
      </c>
      <c r="O57" s="117" t="s">
        <v>3305</v>
      </c>
      <c r="P57" s="117" t="s">
        <v>3305</v>
      </c>
      <c r="Q57" s="117" t="s">
        <v>3305</v>
      </c>
    </row>
    <row r="58" spans="1:17">
      <c r="A58" s="63" t="s">
        <v>188</v>
      </c>
      <c r="B58" s="116" t="s">
        <v>3305</v>
      </c>
      <c r="C58" s="116" t="s">
        <v>3305</v>
      </c>
      <c r="D58" s="116" t="s">
        <v>3305</v>
      </c>
      <c r="E58" s="116" t="s">
        <v>3305</v>
      </c>
      <c r="F58" s="116" t="s">
        <v>3305</v>
      </c>
      <c r="G58" s="66">
        <v>8.8578405713150428</v>
      </c>
      <c r="H58" s="116" t="s">
        <v>3305</v>
      </c>
      <c r="I58" s="116" t="s">
        <v>3305</v>
      </c>
      <c r="J58" s="67">
        <v>5.3863727013837917E-2</v>
      </c>
      <c r="K58" s="116" t="s">
        <v>3305</v>
      </c>
      <c r="L58" s="116" t="s">
        <v>3305</v>
      </c>
      <c r="M58" s="116" t="s">
        <v>3305</v>
      </c>
      <c r="N58" s="66">
        <v>109.228411303</v>
      </c>
      <c r="O58" s="116" t="s">
        <v>3305</v>
      </c>
      <c r="P58" s="67">
        <f t="shared" si="0"/>
        <v>2.245909514280837E-3</v>
      </c>
      <c r="Q58" s="67">
        <f>N58/'סכום נכסי הקרן'!$C$41</f>
        <v>6.0382337947895116E-4</v>
      </c>
    </row>
    <row r="59" spans="1:17">
      <c r="A59" s="74" t="s">
        <v>67</v>
      </c>
      <c r="B59" s="117" t="s">
        <v>3305</v>
      </c>
      <c r="C59" s="117" t="s">
        <v>3305</v>
      </c>
      <c r="D59" s="117" t="s">
        <v>3305</v>
      </c>
      <c r="E59" s="117" t="s">
        <v>3305</v>
      </c>
      <c r="F59" s="117" t="s">
        <v>3305</v>
      </c>
      <c r="G59" s="72">
        <v>8.8578405713150428</v>
      </c>
      <c r="H59" s="117" t="s">
        <v>3305</v>
      </c>
      <c r="I59" s="117" t="s">
        <v>3305</v>
      </c>
      <c r="J59" s="73">
        <v>5.3863727013837917E-2</v>
      </c>
      <c r="K59" s="117" t="s">
        <v>3305</v>
      </c>
      <c r="L59" s="117" t="s">
        <v>3305</v>
      </c>
      <c r="M59" s="117" t="s">
        <v>3305</v>
      </c>
      <c r="N59" s="72">
        <v>109.228411303</v>
      </c>
      <c r="O59" s="117" t="s">
        <v>3305</v>
      </c>
      <c r="P59" s="73">
        <f t="shared" si="0"/>
        <v>2.245909514280837E-3</v>
      </c>
      <c r="Q59" s="73">
        <f>N59/'סכום נכסי הקרן'!$C$41</f>
        <v>6.0382337947895116E-4</v>
      </c>
    </row>
    <row r="60" spans="1:17">
      <c r="A60" s="82" t="s">
        <v>298</v>
      </c>
      <c r="B60" s="54" t="s">
        <v>299</v>
      </c>
      <c r="C60" s="70" t="s">
        <v>29</v>
      </c>
      <c r="D60" s="54" t="s">
        <v>300</v>
      </c>
      <c r="E60" s="54" t="s">
        <v>301</v>
      </c>
      <c r="F60" s="117" t="s">
        <v>3305</v>
      </c>
      <c r="G60" s="72">
        <v>17.670000000352729</v>
      </c>
      <c r="H60" s="70" t="s">
        <v>134</v>
      </c>
      <c r="I60" s="71">
        <v>4.4999999999999998E-2</v>
      </c>
      <c r="J60" s="73">
        <v>5.7500000001213539E-2</v>
      </c>
      <c r="K60" s="72">
        <v>8633.9497319999991</v>
      </c>
      <c r="L60" s="80">
        <v>78.942499999999995</v>
      </c>
      <c r="M60" s="117" t="s">
        <v>3305</v>
      </c>
      <c r="N60" s="72">
        <v>24.721108884</v>
      </c>
      <c r="O60" s="73">
        <v>8.6339497319999992E-6</v>
      </c>
      <c r="P60" s="73">
        <f t="shared" si="0"/>
        <v>5.0830523838831312E-4</v>
      </c>
      <c r="Q60" s="73">
        <f>N60/'סכום נכסי הקרן'!$C$41</f>
        <v>1.3666026387032163E-4</v>
      </c>
    </row>
    <row r="61" spans="1:17">
      <c r="A61" s="82" t="s">
        <v>302</v>
      </c>
      <c r="B61" s="54" t="s">
        <v>303</v>
      </c>
      <c r="C61" s="70" t="s">
        <v>29</v>
      </c>
      <c r="D61" s="54" t="s">
        <v>300</v>
      </c>
      <c r="E61" s="54" t="s">
        <v>301</v>
      </c>
      <c r="F61" s="117" t="s">
        <v>3305</v>
      </c>
      <c r="G61" s="72">
        <v>6.2799999999962122</v>
      </c>
      <c r="H61" s="70" t="s">
        <v>134</v>
      </c>
      <c r="I61" s="71">
        <v>6.5000000000000002E-2</v>
      </c>
      <c r="J61" s="73">
        <v>5.279999999996212E-2</v>
      </c>
      <c r="K61" s="72">
        <v>21483.9</v>
      </c>
      <c r="L61" s="80">
        <v>108.45099999999999</v>
      </c>
      <c r="M61" s="117" t="s">
        <v>3305</v>
      </c>
      <c r="N61" s="72">
        <v>84.507302419000013</v>
      </c>
      <c r="O61" s="73">
        <v>1.4322600000000001E-5</v>
      </c>
      <c r="P61" s="73">
        <f t="shared" si="0"/>
        <v>1.7376042758925243E-3</v>
      </c>
      <c r="Q61" s="73">
        <f>N61/'סכום נכסי הקרן'!$C$41</f>
        <v>4.6716311560862959E-4</v>
      </c>
    </row>
    <row r="62" spans="1:17">
      <c r="A62" s="119" t="s">
        <v>3305</v>
      </c>
      <c r="B62" s="120" t="s">
        <v>3305</v>
      </c>
      <c r="C62" s="120" t="s">
        <v>3305</v>
      </c>
      <c r="D62" s="120" t="s">
        <v>3305</v>
      </c>
      <c r="E62" s="120" t="s">
        <v>3305</v>
      </c>
      <c r="F62" s="120" t="s">
        <v>3305</v>
      </c>
      <c r="G62" s="120" t="s">
        <v>3305</v>
      </c>
      <c r="H62" s="120" t="s">
        <v>3305</v>
      </c>
      <c r="I62" s="120" t="s">
        <v>3305</v>
      </c>
      <c r="J62" s="120" t="s">
        <v>3305</v>
      </c>
      <c r="K62" s="120" t="s">
        <v>3305</v>
      </c>
      <c r="L62" s="120" t="s">
        <v>3305</v>
      </c>
      <c r="M62" s="120" t="s">
        <v>3305</v>
      </c>
      <c r="N62" s="120" t="s">
        <v>3305</v>
      </c>
      <c r="O62" s="120" t="s">
        <v>3305</v>
      </c>
      <c r="P62" s="120" t="s">
        <v>3305</v>
      </c>
      <c r="Q62" s="120" t="s">
        <v>3305</v>
      </c>
    </row>
    <row r="63" spans="1:17">
      <c r="A63" s="119" t="s">
        <v>3305</v>
      </c>
      <c r="B63" s="120" t="s">
        <v>3305</v>
      </c>
      <c r="C63" s="120" t="s">
        <v>3305</v>
      </c>
      <c r="D63" s="120" t="s">
        <v>3305</v>
      </c>
      <c r="E63" s="120" t="s">
        <v>3305</v>
      </c>
      <c r="F63" s="120" t="s">
        <v>3305</v>
      </c>
      <c r="G63" s="120" t="s">
        <v>3305</v>
      </c>
      <c r="H63" s="120" t="s">
        <v>3305</v>
      </c>
      <c r="I63" s="120" t="s">
        <v>3305</v>
      </c>
      <c r="J63" s="120" t="s">
        <v>3305</v>
      </c>
      <c r="K63" s="120" t="s">
        <v>3305</v>
      </c>
      <c r="L63" s="120" t="s">
        <v>3305</v>
      </c>
      <c r="M63" s="120" t="s">
        <v>3305</v>
      </c>
      <c r="N63" s="120" t="s">
        <v>3305</v>
      </c>
      <c r="O63" s="120" t="s">
        <v>3305</v>
      </c>
      <c r="P63" s="120" t="s">
        <v>3305</v>
      </c>
      <c r="Q63" s="120" t="s">
        <v>3305</v>
      </c>
    </row>
    <row r="64" spans="1:17">
      <c r="A64" s="119" t="s">
        <v>3305</v>
      </c>
      <c r="B64" s="120" t="s">
        <v>3305</v>
      </c>
      <c r="C64" s="120" t="s">
        <v>3305</v>
      </c>
      <c r="D64" s="120" t="s">
        <v>3305</v>
      </c>
      <c r="E64" s="120" t="s">
        <v>3305</v>
      </c>
      <c r="F64" s="120" t="s">
        <v>3305</v>
      </c>
      <c r="G64" s="120" t="s">
        <v>3305</v>
      </c>
      <c r="H64" s="120" t="s">
        <v>3305</v>
      </c>
      <c r="I64" s="120" t="s">
        <v>3305</v>
      </c>
      <c r="J64" s="120" t="s">
        <v>3305</v>
      </c>
      <c r="K64" s="120" t="s">
        <v>3305</v>
      </c>
      <c r="L64" s="120" t="s">
        <v>3305</v>
      </c>
      <c r="M64" s="120" t="s">
        <v>3305</v>
      </c>
      <c r="N64" s="120" t="s">
        <v>3305</v>
      </c>
      <c r="O64" s="120" t="s">
        <v>3305</v>
      </c>
      <c r="P64" s="120" t="s">
        <v>3305</v>
      </c>
      <c r="Q64" s="120" t="s">
        <v>3305</v>
      </c>
    </row>
    <row r="65" spans="1:17">
      <c r="A65" s="75" t="s">
        <v>115</v>
      </c>
      <c r="B65" s="123" t="s">
        <v>3305</v>
      </c>
      <c r="C65" s="123" t="s">
        <v>3305</v>
      </c>
      <c r="D65" s="120" t="s">
        <v>3305</v>
      </c>
      <c r="E65" s="120" t="s">
        <v>3305</v>
      </c>
      <c r="F65" s="120" t="s">
        <v>3305</v>
      </c>
      <c r="G65" s="120" t="s">
        <v>3305</v>
      </c>
      <c r="H65" s="120" t="s">
        <v>3305</v>
      </c>
      <c r="I65" s="120" t="s">
        <v>3305</v>
      </c>
      <c r="J65" s="120" t="s">
        <v>3305</v>
      </c>
      <c r="K65" s="120" t="s">
        <v>3305</v>
      </c>
      <c r="L65" s="120" t="s">
        <v>3305</v>
      </c>
      <c r="M65" s="120" t="s">
        <v>3305</v>
      </c>
      <c r="N65" s="120" t="s">
        <v>3305</v>
      </c>
      <c r="O65" s="120" t="s">
        <v>3305</v>
      </c>
      <c r="P65" s="120" t="s">
        <v>3305</v>
      </c>
      <c r="Q65" s="120" t="s">
        <v>3305</v>
      </c>
    </row>
    <row r="66" spans="1:17">
      <c r="A66" s="75" t="s">
        <v>195</v>
      </c>
      <c r="B66" s="123" t="s">
        <v>3305</v>
      </c>
      <c r="C66" s="123" t="s">
        <v>3305</v>
      </c>
      <c r="D66" s="120" t="s">
        <v>3305</v>
      </c>
      <c r="E66" s="120" t="s">
        <v>3305</v>
      </c>
      <c r="F66" s="120" t="s">
        <v>3305</v>
      </c>
      <c r="G66" s="120" t="s">
        <v>3305</v>
      </c>
      <c r="H66" s="120" t="s">
        <v>3305</v>
      </c>
      <c r="I66" s="120" t="s">
        <v>3305</v>
      </c>
      <c r="J66" s="120" t="s">
        <v>3305</v>
      </c>
      <c r="K66" s="120" t="s">
        <v>3305</v>
      </c>
      <c r="L66" s="120" t="s">
        <v>3305</v>
      </c>
      <c r="M66" s="120" t="s">
        <v>3305</v>
      </c>
      <c r="N66" s="120" t="s">
        <v>3305</v>
      </c>
      <c r="O66" s="120" t="s">
        <v>3305</v>
      </c>
      <c r="P66" s="120" t="s">
        <v>3305</v>
      </c>
      <c r="Q66" s="120" t="s">
        <v>3305</v>
      </c>
    </row>
    <row r="67" spans="1:17">
      <c r="A67" s="75" t="s">
        <v>203</v>
      </c>
      <c r="B67" s="124" t="s">
        <v>3305</v>
      </c>
      <c r="C67" s="124" t="s">
        <v>3305</v>
      </c>
      <c r="D67" s="120" t="s">
        <v>3305</v>
      </c>
      <c r="E67" s="120" t="s">
        <v>3305</v>
      </c>
      <c r="F67" s="120" t="s">
        <v>3305</v>
      </c>
      <c r="G67" s="120" t="s">
        <v>3305</v>
      </c>
      <c r="H67" s="120" t="s">
        <v>3305</v>
      </c>
      <c r="I67" s="120" t="s">
        <v>3305</v>
      </c>
      <c r="J67" s="120" t="s">
        <v>3305</v>
      </c>
      <c r="K67" s="120" t="s">
        <v>3305</v>
      </c>
      <c r="L67" s="120" t="s">
        <v>3305</v>
      </c>
      <c r="M67" s="120" t="s">
        <v>3305</v>
      </c>
      <c r="N67" s="120" t="s">
        <v>3305</v>
      </c>
      <c r="O67" s="120" t="s">
        <v>3305</v>
      </c>
      <c r="P67" s="120" t="s">
        <v>3305</v>
      </c>
      <c r="Q67" s="120" t="s">
        <v>3305</v>
      </c>
    </row>
    <row r="68" spans="1:17" hidden="1">
      <c r="B68" s="1"/>
      <c r="C68" s="1"/>
    </row>
    <row r="69" spans="1:17" hidden="1">
      <c r="B69" s="1"/>
      <c r="C69" s="1"/>
    </row>
    <row r="70" spans="1:17" hidden="1">
      <c r="B70" s="1"/>
      <c r="C70" s="1"/>
    </row>
    <row r="71" spans="1:17" hidden="1">
      <c r="B71" s="1"/>
      <c r="C71" s="1"/>
    </row>
    <row r="72" spans="1:17" hidden="1">
      <c r="B72" s="1"/>
      <c r="C72" s="1"/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B78" s="1"/>
      <c r="C78" s="1"/>
    </row>
    <row r="79" spans="1:17" hidden="1">
      <c r="A79" s="1"/>
      <c r="B79" s="1"/>
      <c r="C79" s="1"/>
    </row>
    <row r="80" spans="1:17" hidden="1">
      <c r="A80" s="1"/>
      <c r="B80" s="1"/>
      <c r="C80" s="1"/>
    </row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="1" customFormat="1" hidden="1"/>
    <row r="770" s="1" customFormat="1" hidden="1"/>
    <row r="771" s="1" customFormat="1" hidden="1"/>
    <row r="772" s="1" customFormat="1" hidden="1"/>
    <row r="773" s="1" customFormat="1" hidden="1"/>
    <row r="774" s="1" customFormat="1" hidden="1"/>
    <row r="775" s="1" customFormat="1" hidden="1"/>
    <row r="776" s="1" customFormat="1" hidden="1"/>
    <row r="777" s="1" customFormat="1" hidden="1"/>
    <row r="778" s="1" customFormat="1" hidden="1"/>
    <row r="779" s="1" customFormat="1" hidden="1"/>
    <row r="780" s="1" customFormat="1" hidden="1"/>
    <row r="781" s="1" customFormat="1" hidden="1"/>
    <row r="782" s="1" customFormat="1" hidden="1"/>
    <row r="783" s="1" customFormat="1" hidden="1"/>
    <row r="784" s="1" customFormat="1" hidden="1"/>
    <row r="785" s="1" customFormat="1" hidden="1"/>
    <row r="786" s="1" customFormat="1" hidden="1"/>
    <row r="787" s="1" customFormat="1" hidden="1"/>
    <row r="788" s="1" customFormat="1" hidden="1"/>
    <row r="789" s="1" customFormat="1" hidden="1"/>
    <row r="790" s="1" customFormat="1" hidden="1"/>
    <row r="791" s="1" customFormat="1" hidden="1"/>
    <row r="792" s="1" customFormat="1" hidden="1"/>
    <row r="793" s="1" customFormat="1" hidden="1"/>
    <row r="794" s="1" customFormat="1" hidden="1"/>
    <row r="795" s="1" customFormat="1" hidden="1"/>
    <row r="796" s="1" customFormat="1" hidden="1"/>
    <row r="797" s="1" customFormat="1" hidden="1"/>
    <row r="798" s="1" customFormat="1" hidden="1"/>
    <row r="799" s="1" customFormat="1" hidden="1"/>
    <row r="800" s="1" customFormat="1" hidden="1"/>
    <row r="801" s="1" customFormat="1" hidden="1"/>
    <row r="802" s="1" customFormat="1" hidden="1"/>
    <row r="803" s="1" customFormat="1" hidden="1"/>
    <row r="804" s="1" customFormat="1" hidden="1"/>
    <row r="805" s="1" customFormat="1" hidden="1"/>
    <row r="806" s="1" customFormat="1" hidden="1"/>
    <row r="807" s="1" customFormat="1" hidden="1"/>
    <row r="808" s="1" customFormat="1" hidden="1"/>
    <row r="809" s="1" customFormat="1" hidden="1"/>
    <row r="810" s="1" customFormat="1" hidden="1"/>
    <row r="811" s="1" customFormat="1" hidden="1"/>
    <row r="812" s="1" customFormat="1" hidden="1"/>
    <row r="813" s="1" customFormat="1" hidden="1"/>
    <row r="814" s="1" customFormat="1" hidden="1"/>
    <row r="815" s="1" customFormat="1" hidden="1"/>
    <row r="816" s="1" customFormat="1" hidden="1"/>
    <row r="817" s="1" customFormat="1" hidden="1"/>
    <row r="818" s="1" customFormat="1" hidden="1"/>
    <row r="819" s="1" customFormat="1" hidden="1"/>
    <row r="820" s="1" customFormat="1" hidden="1"/>
    <row r="821" s="1" customFormat="1" hidden="1"/>
    <row r="822" s="1" customFormat="1" hidden="1"/>
    <row r="823" s="1" customFormat="1" hidden="1"/>
    <row r="824" s="1" customFormat="1" hidden="1"/>
    <row r="825" s="1" customFormat="1" hidden="1"/>
    <row r="826" s="1" customFormat="1" hidden="1"/>
    <row r="827" s="1" customFormat="1" hidden="1"/>
    <row r="828" s="1" customFormat="1" hidden="1"/>
    <row r="829" s="1" customFormat="1" hidden="1"/>
    <row r="830" s="1" customFormat="1" hidden="1"/>
    <row r="831" s="1" customFormat="1" hidden="1"/>
    <row r="832" s="1" customFormat="1" hidden="1"/>
    <row r="833" s="1" customFormat="1" hidden="1"/>
    <row r="834" s="1" customFormat="1" hidden="1"/>
    <row r="835" s="1" customFormat="1" hidden="1"/>
    <row r="836" s="1" customFormat="1" hidden="1"/>
    <row r="837" s="1" customFormat="1" hidden="1"/>
    <row r="838" s="1" customFormat="1" hidden="1"/>
    <row r="839" s="1" customFormat="1" hidden="1"/>
    <row r="840" s="1" customFormat="1" hidden="1"/>
    <row r="841" s="1" customFormat="1" hidden="1"/>
    <row r="842" s="1" customFormat="1" hidden="1"/>
    <row r="843" s="1" customFormat="1" hidden="1"/>
    <row r="844" s="1" customFormat="1" hidden="1"/>
    <row r="845" s="1" customFormat="1" hidden="1"/>
    <row r="846" s="1" customFormat="1" hidden="1"/>
    <row r="847" s="1" customFormat="1" hidden="1"/>
    <row r="848" s="1" customFormat="1" hidden="1"/>
    <row r="849" s="1" customFormat="1" hidden="1"/>
    <row r="850" s="1" customFormat="1" hidden="1"/>
    <row r="851" s="1" customFormat="1" hidden="1"/>
    <row r="852" s="1" customFormat="1" hidden="1"/>
    <row r="853" s="1" customFormat="1" hidden="1"/>
    <row r="854" s="1" customFormat="1" hidden="1"/>
    <row r="855" s="1" customFormat="1" hidden="1"/>
    <row r="856" s="1" customFormat="1" hidden="1"/>
    <row r="857" s="1" customFormat="1" hidden="1"/>
    <row r="858" s="1" customFormat="1" hidden="1"/>
    <row r="859" s="1" customFormat="1" hidden="1"/>
    <row r="860" s="1" customFormat="1" hidden="1"/>
    <row r="861" s="1" customFormat="1" hidden="1"/>
    <row r="862" s="1" customFormat="1" hidden="1"/>
    <row r="863" s="1" customFormat="1" hidden="1"/>
    <row r="864" s="1" customFormat="1" hidden="1"/>
    <row r="865" spans="1:3" hidden="1">
      <c r="A865" s="1"/>
      <c r="B865" s="1"/>
      <c r="C865" s="1"/>
    </row>
    <row r="866" spans="1:3" hidden="1">
      <c r="A866" s="1"/>
      <c r="B866" s="1"/>
      <c r="C866" s="1"/>
    </row>
    <row r="867" spans="1:3" hidden="1">
      <c r="A867" s="1"/>
      <c r="B867" s="1"/>
      <c r="C867" s="1"/>
    </row>
    <row r="868" spans="1:3" hidden="1">
      <c r="A868" s="1"/>
      <c r="B868" s="1"/>
      <c r="C868" s="1"/>
    </row>
    <row r="869" spans="1:3" hidden="1">
      <c r="A869" s="1"/>
      <c r="B869" s="1"/>
      <c r="C869" s="1"/>
    </row>
    <row r="870" spans="1:3" hidden="1">
      <c r="A870" s="1"/>
      <c r="B870" s="1"/>
      <c r="C870" s="1"/>
    </row>
    <row r="871" spans="1:3" hidden="1">
      <c r="A871" s="1"/>
      <c r="B871" s="1"/>
      <c r="C871" s="1"/>
    </row>
    <row r="872" spans="1:3" hidden="1">
      <c r="A872" s="1"/>
      <c r="B872" s="1"/>
      <c r="C872" s="1"/>
    </row>
    <row r="873" spans="1:3" hidden="1">
      <c r="A873" s="1"/>
      <c r="B873" s="1"/>
      <c r="C873" s="1"/>
    </row>
    <row r="874" spans="1:3" hidden="1">
      <c r="A874" s="1"/>
      <c r="B874" s="1"/>
      <c r="C874" s="1"/>
    </row>
    <row r="875" spans="1:3" hidden="1">
      <c r="A875" s="1"/>
      <c r="B875" s="1"/>
      <c r="C875" s="1"/>
    </row>
    <row r="876" spans="1:3" hidden="1">
      <c r="A876" s="1"/>
    </row>
    <row r="10000" spans="52:52" hidden="1">
      <c r="AZ10000"/>
    </row>
  </sheetData>
  <sheetProtection sheet="1" objects="1" scenarios="1"/>
  <mergeCells count="1">
    <mergeCell ref="A5:Q5"/>
  </mergeCells>
  <phoneticPr fontId="4" type="noConversion"/>
  <dataValidations count="1">
    <dataValidation allowBlank="1" showInputMessage="1" showErrorMessage="1" sqref="M8:P8 M7 C1:C4 M1:M5 B5:C27 N1:P7 D1:H28 B30:H1048576 I1:L1048576 A1:A1048576 M30:M1048576 N9:P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4.710937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148</v>
      </c>
      <c r="B1" s="36" t="s" vm="1">
        <v>220</v>
      </c>
    </row>
    <row r="2" spans="1:19">
      <c r="A2" s="36" t="s">
        <v>147</v>
      </c>
      <c r="B2" s="36" t="s">
        <v>221</v>
      </c>
    </row>
    <row r="3" spans="1:19">
      <c r="A3" s="36" t="s">
        <v>149</v>
      </c>
      <c r="B3" s="36" t="s">
        <v>222</v>
      </c>
    </row>
    <row r="4" spans="1:19">
      <c r="A4" s="36" t="s">
        <v>150</v>
      </c>
      <c r="B4" s="36">
        <v>12152</v>
      </c>
    </row>
    <row r="5" spans="1:19" ht="18.75">
      <c r="A5" s="140" t="s">
        <v>93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4"/>
    </row>
    <row r="6" spans="1:19" s="3" customFormat="1">
      <c r="A6" s="125" t="s">
        <v>118</v>
      </c>
      <c r="B6" s="39" t="s">
        <v>48</v>
      </c>
      <c r="C6" s="39" t="s">
        <v>122</v>
      </c>
      <c r="D6" s="39" t="s">
        <v>179</v>
      </c>
      <c r="E6" s="39" t="s">
        <v>120</v>
      </c>
      <c r="F6" s="39" t="s">
        <v>70</v>
      </c>
      <c r="G6" s="39" t="s">
        <v>14</v>
      </c>
      <c r="H6" s="39" t="s">
        <v>71</v>
      </c>
      <c r="I6" s="39" t="s">
        <v>107</v>
      </c>
      <c r="J6" s="39" t="s">
        <v>17</v>
      </c>
      <c r="K6" s="39" t="s">
        <v>106</v>
      </c>
      <c r="L6" s="39" t="s">
        <v>16</v>
      </c>
      <c r="M6" s="39" t="s">
        <v>18</v>
      </c>
      <c r="N6" s="39" t="s">
        <v>197</v>
      </c>
      <c r="O6" s="39" t="s">
        <v>196</v>
      </c>
      <c r="P6" s="39" t="s">
        <v>66</v>
      </c>
      <c r="Q6" s="39" t="s">
        <v>63</v>
      </c>
      <c r="R6" s="39" t="s">
        <v>151</v>
      </c>
      <c r="S6" s="126" t="s">
        <v>153</v>
      </c>
    </row>
    <row r="7" spans="1:19" s="3" customFormat="1">
      <c r="A7" s="127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13" t="s">
        <v>3305</v>
      </c>
      <c r="G7" s="113" t="s">
        <v>3305</v>
      </c>
      <c r="H7" s="113" t="s">
        <v>3305</v>
      </c>
      <c r="I7" s="12" t="s">
        <v>21</v>
      </c>
      <c r="J7" s="12" t="s">
        <v>20</v>
      </c>
      <c r="K7" s="113" t="s">
        <v>3305</v>
      </c>
      <c r="L7" s="12" t="s">
        <v>19</v>
      </c>
      <c r="M7" s="12" t="s">
        <v>19</v>
      </c>
      <c r="N7" s="12" t="s">
        <v>204</v>
      </c>
      <c r="O7" s="113" t="s">
        <v>3305</v>
      </c>
      <c r="P7" s="12" t="s">
        <v>200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8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33" t="s">
        <v>154</v>
      </c>
      <c r="S8" s="47" t="s">
        <v>180</v>
      </c>
    </row>
    <row r="9" spans="1:19" s="4" customFormat="1" ht="20.25">
      <c r="A9" s="64" t="s">
        <v>49</v>
      </c>
      <c r="B9" s="116" t="s">
        <v>3305</v>
      </c>
      <c r="C9" s="116" t="s">
        <v>3305</v>
      </c>
      <c r="D9" s="116" t="s">
        <v>3305</v>
      </c>
      <c r="E9" s="116" t="s">
        <v>3305</v>
      </c>
      <c r="F9" s="116" t="s">
        <v>3305</v>
      </c>
      <c r="G9" s="116" t="s">
        <v>3305</v>
      </c>
      <c r="H9" s="116" t="s">
        <v>3305</v>
      </c>
      <c r="I9" s="116" t="s">
        <v>3305</v>
      </c>
      <c r="J9" s="116" t="s">
        <v>3305</v>
      </c>
      <c r="K9" s="116" t="s">
        <v>3305</v>
      </c>
      <c r="L9" s="116" t="s">
        <v>3305</v>
      </c>
      <c r="M9" s="116" t="s">
        <v>3305</v>
      </c>
      <c r="N9" s="116" t="s">
        <v>3305</v>
      </c>
      <c r="O9" s="116" t="s">
        <v>3305</v>
      </c>
      <c r="P9" s="66">
        <v>0</v>
      </c>
      <c r="Q9" s="116" t="s">
        <v>3305</v>
      </c>
      <c r="R9" s="67">
        <v>1</v>
      </c>
      <c r="S9" s="67">
        <v>0</v>
      </c>
    </row>
    <row r="10" spans="1:19">
      <c r="A10" s="129" t="s">
        <v>3305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117" t="s">
        <v>3305</v>
      </c>
      <c r="L10" s="117" t="s">
        <v>3305</v>
      </c>
      <c r="M10" s="117" t="s">
        <v>3305</v>
      </c>
      <c r="N10" s="117" t="s">
        <v>3305</v>
      </c>
      <c r="O10" s="117" t="s">
        <v>3305</v>
      </c>
      <c r="P10" s="117" t="s">
        <v>3305</v>
      </c>
      <c r="Q10" s="117" t="s">
        <v>3305</v>
      </c>
      <c r="R10" s="117" t="s">
        <v>3305</v>
      </c>
      <c r="S10" s="117" t="s">
        <v>3305</v>
      </c>
    </row>
    <row r="11" spans="1:19">
      <c r="A11" s="118" t="s">
        <v>3305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117" t="s">
        <v>3305</v>
      </c>
      <c r="I11" s="117" t="s">
        <v>3305</v>
      </c>
      <c r="J11" s="117" t="s">
        <v>3305</v>
      </c>
      <c r="K11" s="117" t="s">
        <v>3305</v>
      </c>
      <c r="L11" s="117" t="s">
        <v>3305</v>
      </c>
      <c r="M11" s="117" t="s">
        <v>3305</v>
      </c>
      <c r="N11" s="117" t="s">
        <v>3305</v>
      </c>
      <c r="O11" s="117" t="s">
        <v>3305</v>
      </c>
      <c r="P11" s="117" t="s">
        <v>3305</v>
      </c>
      <c r="Q11" s="117" t="s">
        <v>3305</v>
      </c>
      <c r="R11" s="117" t="s">
        <v>3305</v>
      </c>
      <c r="S11" s="117" t="s">
        <v>3305</v>
      </c>
    </row>
    <row r="12" spans="1:19">
      <c r="A12" s="117" t="s">
        <v>3305</v>
      </c>
      <c r="B12" s="117" t="s">
        <v>3305</v>
      </c>
      <c r="C12" s="117" t="s">
        <v>3305</v>
      </c>
      <c r="D12" s="117" t="s">
        <v>3305</v>
      </c>
      <c r="E12" s="117" t="s">
        <v>3305</v>
      </c>
      <c r="F12" s="117" t="s">
        <v>3305</v>
      </c>
      <c r="G12" s="117" t="s">
        <v>3305</v>
      </c>
      <c r="H12" s="117" t="s">
        <v>3305</v>
      </c>
      <c r="I12" s="117" t="s">
        <v>3305</v>
      </c>
      <c r="J12" s="117" t="s">
        <v>3305</v>
      </c>
      <c r="K12" s="117" t="s">
        <v>3305</v>
      </c>
      <c r="L12" s="117" t="s">
        <v>3305</v>
      </c>
      <c r="M12" s="117" t="s">
        <v>3305</v>
      </c>
      <c r="N12" s="117" t="s">
        <v>3305</v>
      </c>
      <c r="O12" s="117" t="s">
        <v>3305</v>
      </c>
      <c r="P12" s="117" t="s">
        <v>3305</v>
      </c>
      <c r="Q12" s="117" t="s">
        <v>3305</v>
      </c>
      <c r="R12" s="117" t="s">
        <v>3305</v>
      </c>
      <c r="S12" s="117" t="s">
        <v>3305</v>
      </c>
    </row>
    <row r="13" spans="1:19">
      <c r="A13" s="117" t="s">
        <v>3305</v>
      </c>
      <c r="B13" s="117" t="s">
        <v>3305</v>
      </c>
      <c r="C13" s="117" t="s">
        <v>3305</v>
      </c>
      <c r="D13" s="117" t="s">
        <v>3305</v>
      </c>
      <c r="E13" s="117" t="s">
        <v>3305</v>
      </c>
      <c r="F13" s="117" t="s">
        <v>3305</v>
      </c>
      <c r="G13" s="117" t="s">
        <v>3305</v>
      </c>
      <c r="H13" s="117" t="s">
        <v>3305</v>
      </c>
      <c r="I13" s="117" t="s">
        <v>3305</v>
      </c>
      <c r="J13" s="117" t="s">
        <v>3305</v>
      </c>
      <c r="K13" s="117" t="s">
        <v>3305</v>
      </c>
      <c r="L13" s="117" t="s">
        <v>3305</v>
      </c>
      <c r="M13" s="117" t="s">
        <v>3305</v>
      </c>
      <c r="N13" s="117" t="s">
        <v>3305</v>
      </c>
      <c r="O13" s="117" t="s">
        <v>3305</v>
      </c>
      <c r="P13" s="117" t="s">
        <v>3305</v>
      </c>
      <c r="Q13" s="117" t="s">
        <v>3305</v>
      </c>
      <c r="R13" s="117" t="s">
        <v>3305</v>
      </c>
      <c r="S13" s="117" t="s">
        <v>3305</v>
      </c>
    </row>
    <row r="14" spans="1:19">
      <c r="A14" s="117" t="s">
        <v>3305</v>
      </c>
      <c r="B14" s="117" t="s">
        <v>3305</v>
      </c>
      <c r="C14" s="117" t="s">
        <v>3305</v>
      </c>
      <c r="D14" s="117" t="s">
        <v>3305</v>
      </c>
      <c r="E14" s="117" t="s">
        <v>3305</v>
      </c>
      <c r="F14" s="117" t="s">
        <v>3305</v>
      </c>
      <c r="G14" s="117" t="s">
        <v>3305</v>
      </c>
      <c r="H14" s="117" t="s">
        <v>3305</v>
      </c>
      <c r="I14" s="117" t="s">
        <v>3305</v>
      </c>
      <c r="J14" s="117" t="s">
        <v>3305</v>
      </c>
      <c r="K14" s="117" t="s">
        <v>3305</v>
      </c>
      <c r="L14" s="117" t="s">
        <v>3305</v>
      </c>
      <c r="M14" s="117" t="s">
        <v>3305</v>
      </c>
      <c r="N14" s="117" t="s">
        <v>3305</v>
      </c>
      <c r="O14" s="117" t="s">
        <v>3305</v>
      </c>
      <c r="P14" s="117" t="s">
        <v>3305</v>
      </c>
      <c r="Q14" s="117" t="s">
        <v>3305</v>
      </c>
      <c r="R14" s="117" t="s">
        <v>3305</v>
      </c>
      <c r="S14" s="117" t="s">
        <v>3305</v>
      </c>
    </row>
    <row r="15" spans="1:19">
      <c r="A15" s="84" t="s">
        <v>212</v>
      </c>
      <c r="B15" s="117" t="s">
        <v>3305</v>
      </c>
      <c r="C15" s="117" t="s">
        <v>3305</v>
      </c>
      <c r="D15" s="117" t="s">
        <v>3305</v>
      </c>
      <c r="E15" s="117" t="s">
        <v>3305</v>
      </c>
      <c r="F15" s="117" t="s">
        <v>3305</v>
      </c>
      <c r="G15" s="117" t="s">
        <v>3305</v>
      </c>
      <c r="H15" s="117" t="s">
        <v>3305</v>
      </c>
      <c r="I15" s="117" t="s">
        <v>3305</v>
      </c>
      <c r="J15" s="117" t="s">
        <v>3305</v>
      </c>
      <c r="K15" s="117" t="s">
        <v>3305</v>
      </c>
      <c r="L15" s="117" t="s">
        <v>3305</v>
      </c>
      <c r="M15" s="117" t="s">
        <v>3305</v>
      </c>
      <c r="N15" s="117" t="s">
        <v>3305</v>
      </c>
      <c r="O15" s="117" t="s">
        <v>3305</v>
      </c>
      <c r="P15" s="117" t="s">
        <v>3305</v>
      </c>
      <c r="Q15" s="117" t="s">
        <v>3305</v>
      </c>
      <c r="R15" s="117" t="s">
        <v>3305</v>
      </c>
      <c r="S15" s="117" t="s">
        <v>3305</v>
      </c>
    </row>
    <row r="16" spans="1:19">
      <c r="A16" s="84" t="s">
        <v>115</v>
      </c>
      <c r="B16" s="117" t="s">
        <v>3305</v>
      </c>
      <c r="C16" s="117" t="s">
        <v>3305</v>
      </c>
      <c r="D16" s="117" t="s">
        <v>3305</v>
      </c>
      <c r="E16" s="117" t="s">
        <v>3305</v>
      </c>
      <c r="F16" s="117" t="s">
        <v>3305</v>
      </c>
      <c r="G16" s="117" t="s">
        <v>3305</v>
      </c>
      <c r="H16" s="117" t="s">
        <v>3305</v>
      </c>
      <c r="I16" s="117" t="s">
        <v>3305</v>
      </c>
      <c r="J16" s="117" t="s">
        <v>3305</v>
      </c>
      <c r="K16" s="117" t="s">
        <v>3305</v>
      </c>
      <c r="L16" s="117" t="s">
        <v>3305</v>
      </c>
      <c r="M16" s="117" t="s">
        <v>3305</v>
      </c>
      <c r="N16" s="117" t="s">
        <v>3305</v>
      </c>
      <c r="O16" s="117" t="s">
        <v>3305</v>
      </c>
      <c r="P16" s="117" t="s">
        <v>3305</v>
      </c>
      <c r="Q16" s="117" t="s">
        <v>3305</v>
      </c>
      <c r="R16" s="117" t="s">
        <v>3305</v>
      </c>
      <c r="S16" s="117" t="s">
        <v>3305</v>
      </c>
    </row>
    <row r="17" spans="1:19">
      <c r="A17" s="84" t="s">
        <v>195</v>
      </c>
      <c r="B17" s="117" t="s">
        <v>3305</v>
      </c>
      <c r="C17" s="117" t="s">
        <v>3305</v>
      </c>
      <c r="D17" s="117" t="s">
        <v>3305</v>
      </c>
      <c r="E17" s="117" t="s">
        <v>3305</v>
      </c>
      <c r="F17" s="117" t="s">
        <v>3305</v>
      </c>
      <c r="G17" s="117" t="s">
        <v>3305</v>
      </c>
      <c r="H17" s="117" t="s">
        <v>3305</v>
      </c>
      <c r="I17" s="117" t="s">
        <v>3305</v>
      </c>
      <c r="J17" s="117" t="s">
        <v>3305</v>
      </c>
      <c r="K17" s="117" t="s">
        <v>3305</v>
      </c>
      <c r="L17" s="117" t="s">
        <v>3305</v>
      </c>
      <c r="M17" s="117" t="s">
        <v>3305</v>
      </c>
      <c r="N17" s="117" t="s">
        <v>3305</v>
      </c>
      <c r="O17" s="117" t="s">
        <v>3305</v>
      </c>
      <c r="P17" s="117" t="s">
        <v>3305</v>
      </c>
      <c r="Q17" s="117" t="s">
        <v>3305</v>
      </c>
      <c r="R17" s="117" t="s">
        <v>3305</v>
      </c>
      <c r="S17" s="117" t="s">
        <v>3305</v>
      </c>
    </row>
    <row r="18" spans="1:19">
      <c r="A18" s="84" t="s">
        <v>203</v>
      </c>
      <c r="B18" s="117" t="s">
        <v>3305</v>
      </c>
      <c r="C18" s="117" t="s">
        <v>3305</v>
      </c>
      <c r="D18" s="117" t="s">
        <v>3305</v>
      </c>
      <c r="E18" s="117" t="s">
        <v>3305</v>
      </c>
      <c r="F18" s="117" t="s">
        <v>3305</v>
      </c>
      <c r="G18" s="117" t="s">
        <v>3305</v>
      </c>
      <c r="H18" s="117" t="s">
        <v>3305</v>
      </c>
      <c r="I18" s="117" t="s">
        <v>3305</v>
      </c>
      <c r="J18" s="117" t="s">
        <v>3305</v>
      </c>
      <c r="K18" s="117" t="s">
        <v>3305</v>
      </c>
      <c r="L18" s="117" t="s">
        <v>3305</v>
      </c>
      <c r="M18" s="117" t="s">
        <v>3305</v>
      </c>
      <c r="N18" s="117" t="s">
        <v>3305</v>
      </c>
      <c r="O18" s="117" t="s">
        <v>3305</v>
      </c>
      <c r="P18" s="117" t="s">
        <v>3305</v>
      </c>
      <c r="Q18" s="117" t="s">
        <v>3305</v>
      </c>
      <c r="R18" s="117" t="s">
        <v>3305</v>
      </c>
      <c r="S18" s="117" t="s">
        <v>3305</v>
      </c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1:6" hidden="1">
      <c r="B113" s="1"/>
      <c r="C113" s="1"/>
      <c r="D113" s="1"/>
      <c r="E113" s="1"/>
      <c r="F113" s="1"/>
    </row>
    <row r="114" spans="1:6" hidden="1">
      <c r="B114" s="1"/>
      <c r="C114" s="1"/>
      <c r="D114" s="1"/>
      <c r="E114" s="1"/>
      <c r="F114" s="1"/>
    </row>
    <row r="115" spans="1:6" hidden="1">
      <c r="B115" s="1"/>
      <c r="C115" s="1"/>
      <c r="D115" s="1"/>
      <c r="E115" s="1"/>
      <c r="F115" s="1"/>
    </row>
    <row r="116" spans="1:6" hidden="1">
      <c r="B116" s="1"/>
      <c r="C116" s="1"/>
      <c r="D116" s="1"/>
      <c r="E116" s="1"/>
      <c r="F116" s="1"/>
    </row>
    <row r="117" spans="1:6" hidden="1">
      <c r="B117" s="1"/>
      <c r="C117" s="1"/>
      <c r="D117" s="1"/>
      <c r="E117" s="1"/>
      <c r="F117" s="1"/>
    </row>
    <row r="118" spans="1:6" hidden="1">
      <c r="B118" s="1"/>
      <c r="C118" s="1"/>
      <c r="D118" s="1"/>
      <c r="E118" s="1"/>
      <c r="F118" s="1"/>
    </row>
    <row r="119" spans="1:6" hidden="1">
      <c r="B119" s="1"/>
      <c r="C119" s="1"/>
      <c r="D119" s="1"/>
      <c r="E119" s="1"/>
      <c r="F119" s="1"/>
    </row>
    <row r="120" spans="1:6" hidden="1">
      <c r="B120" s="1"/>
      <c r="C120" s="1"/>
      <c r="D120" s="1"/>
      <c r="E120" s="1"/>
      <c r="F120" s="1"/>
    </row>
    <row r="121" spans="1:6" hidden="1">
      <c r="B121" s="1"/>
      <c r="C121" s="1"/>
      <c r="D121" s="1"/>
      <c r="E121" s="1"/>
      <c r="F121" s="1"/>
    </row>
    <row r="122" spans="1:6" hidden="1">
      <c r="B122" s="1"/>
      <c r="C122" s="1"/>
      <c r="D122" s="1"/>
      <c r="E122" s="1"/>
      <c r="F122" s="1"/>
    </row>
    <row r="123" spans="1:6" hidden="1">
      <c r="B123" s="1"/>
      <c r="C123" s="1"/>
      <c r="D123" s="1"/>
      <c r="E123" s="1"/>
      <c r="F123" s="1"/>
    </row>
    <row r="124" spans="1:6" hidden="1">
      <c r="B124" s="1"/>
      <c r="C124" s="1"/>
      <c r="D124" s="1"/>
      <c r="E124" s="1"/>
      <c r="F124" s="1"/>
    </row>
    <row r="125" spans="1:6" hidden="1">
      <c r="B125" s="1"/>
      <c r="C125" s="1"/>
      <c r="D125" s="1"/>
      <c r="E125" s="1"/>
      <c r="F125" s="1"/>
    </row>
    <row r="126" spans="1:6" hidden="1">
      <c r="B126" s="1"/>
      <c r="C126" s="1"/>
      <c r="D126" s="1"/>
      <c r="E126" s="1"/>
      <c r="F126" s="1"/>
    </row>
    <row r="127" spans="1:6" hidden="1">
      <c r="A127" s="1"/>
      <c r="B127" s="1"/>
      <c r="C127" s="1"/>
      <c r="D127" s="1"/>
      <c r="E127" s="1"/>
      <c r="F127" s="1"/>
    </row>
    <row r="128" spans="1:6" hidden="1">
      <c r="A128" s="1"/>
      <c r="B128" s="1"/>
      <c r="C128" s="1"/>
      <c r="D128" s="1"/>
      <c r="E128" s="1"/>
      <c r="F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pans="1:6" hidden="1">
      <c r="A673" s="1"/>
      <c r="B673" s="1"/>
      <c r="C673" s="1"/>
      <c r="D673" s="1"/>
      <c r="E673" s="1"/>
      <c r="F673" s="1"/>
    </row>
    <row r="674" spans="1:6" hidden="1">
      <c r="A674" s="1"/>
      <c r="B674" s="1"/>
      <c r="C674" s="1"/>
      <c r="D674" s="1"/>
      <c r="E674" s="1"/>
      <c r="F674" s="1"/>
    </row>
    <row r="675" spans="1:6" hidden="1">
      <c r="A675" s="1"/>
      <c r="B675" s="1"/>
      <c r="C675" s="1"/>
      <c r="D675" s="1"/>
      <c r="E675" s="1"/>
      <c r="F675" s="1"/>
    </row>
    <row r="676" spans="1:6" hidden="1">
      <c r="A676" s="1"/>
      <c r="B676" s="1"/>
      <c r="C676" s="1"/>
      <c r="D676" s="1"/>
      <c r="E676" s="1"/>
      <c r="F676" s="1"/>
    </row>
    <row r="677" spans="1:6" hidden="1">
      <c r="A677" s="1"/>
      <c r="B677" s="1"/>
      <c r="C677" s="1"/>
      <c r="D677" s="1"/>
      <c r="E677" s="1"/>
      <c r="F677" s="1"/>
    </row>
    <row r="678" spans="1:6" hidden="1">
      <c r="A678" s="1"/>
      <c r="B678" s="1"/>
      <c r="C678" s="1"/>
      <c r="D678" s="1"/>
      <c r="E678" s="1"/>
      <c r="F678" s="1"/>
    </row>
    <row r="679" spans="1:6" hidden="1">
      <c r="A679" s="1"/>
      <c r="B679" s="1"/>
      <c r="C679" s="1"/>
      <c r="D679" s="1"/>
      <c r="E679" s="1"/>
      <c r="F679" s="1"/>
    </row>
    <row r="680" spans="1:6" hidden="1">
      <c r="A680" s="1"/>
      <c r="B680" s="1"/>
      <c r="C680" s="1"/>
      <c r="D680" s="1"/>
      <c r="E680" s="1"/>
      <c r="F680" s="1"/>
    </row>
    <row r="681" spans="1:6" hidden="1">
      <c r="A681" s="1"/>
      <c r="B681" s="1"/>
      <c r="C681" s="1"/>
      <c r="D681" s="1"/>
      <c r="E681" s="1"/>
      <c r="F681" s="1"/>
    </row>
    <row r="682" spans="1:6" hidden="1">
      <c r="A682" s="1"/>
      <c r="B682" s="1"/>
      <c r="C682" s="1"/>
      <c r="D682" s="1"/>
      <c r="E682" s="1"/>
      <c r="F682" s="1"/>
    </row>
    <row r="683" spans="1:6" hidden="1">
      <c r="A683" s="1"/>
      <c r="B683" s="1"/>
      <c r="C683" s="1"/>
      <c r="D683" s="1"/>
      <c r="E683" s="1"/>
      <c r="F683" s="1"/>
    </row>
    <row r="684" spans="1:6" hidden="1">
      <c r="A684" s="1"/>
      <c r="B684" s="1"/>
      <c r="C684" s="1"/>
      <c r="D684" s="1"/>
      <c r="E684" s="1"/>
      <c r="F684" s="1"/>
    </row>
    <row r="685" spans="1:6" hidden="1">
      <c r="A685" s="1"/>
      <c r="B685" s="1"/>
      <c r="C685" s="1"/>
      <c r="D685" s="1"/>
      <c r="E685" s="1"/>
      <c r="F685" s="1"/>
    </row>
    <row r="686" spans="1:6" hidden="1">
      <c r="A686" s="1"/>
      <c r="B686" s="1"/>
      <c r="C686" s="1"/>
      <c r="D686" s="1"/>
      <c r="E686" s="1"/>
      <c r="F686" s="1"/>
    </row>
    <row r="687" spans="1:6" hidden="1">
      <c r="B687" s="1"/>
      <c r="C687" s="1"/>
      <c r="D687" s="1"/>
      <c r="E687" s="1"/>
      <c r="F687" s="1"/>
    </row>
    <row r="688" spans="1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A703" s="1"/>
      <c r="B703" s="1"/>
      <c r="C703" s="1"/>
      <c r="D703" s="1"/>
      <c r="E703" s="1"/>
      <c r="F703" s="1"/>
    </row>
    <row r="704" spans="1:6" hidden="1">
      <c r="A704" s="1"/>
      <c r="B704" s="1"/>
      <c r="C704" s="1"/>
      <c r="D704" s="1"/>
      <c r="E704" s="1"/>
      <c r="F704" s="1"/>
    </row>
    <row r="705" spans="1:6" hidden="1">
      <c r="A705" s="1"/>
      <c r="B705" s="1"/>
      <c r="C705" s="1"/>
      <c r="D705" s="1"/>
      <c r="E705" s="1"/>
      <c r="F705" s="1"/>
    </row>
    <row r="706" spans="1:6" hidden="1">
      <c r="A706" s="1"/>
      <c r="B706" s="1"/>
      <c r="C706" s="1"/>
      <c r="D706" s="1"/>
      <c r="E706" s="1"/>
      <c r="F706" s="1"/>
    </row>
    <row r="707" spans="1:6" hidden="1">
      <c r="A707" s="1"/>
      <c r="B707" s="1"/>
      <c r="C707" s="1"/>
      <c r="D707" s="1"/>
      <c r="E707" s="1"/>
      <c r="F707" s="1"/>
    </row>
    <row r="708" spans="1:6" hidden="1">
      <c r="A708" s="1"/>
      <c r="B708" s="1"/>
      <c r="C708" s="1"/>
      <c r="D708" s="1"/>
      <c r="E708" s="1"/>
      <c r="F708" s="1"/>
    </row>
    <row r="709" spans="1:6" hidden="1">
      <c r="A709" s="1"/>
      <c r="B709" s="1"/>
      <c r="C709" s="1"/>
      <c r="D709" s="1"/>
      <c r="E709" s="1"/>
      <c r="F709" s="1"/>
    </row>
    <row r="710" spans="1:6" hidden="1">
      <c r="A710" s="1"/>
      <c r="B710" s="1"/>
      <c r="C710" s="1"/>
      <c r="D710" s="1"/>
      <c r="E710" s="1"/>
      <c r="F710" s="1"/>
    </row>
    <row r="711" spans="1:6" hidden="1">
      <c r="A711" s="1"/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4" type="noConversion"/>
  <dataValidations count="3">
    <dataValidation allowBlank="1" showInputMessage="1" showErrorMessage="1" sqref="A29:A31 A17:A18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140625" style="2" bestFit="1" customWidth="1"/>
    <col min="2" max="2" width="31.2851562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5.140625" style="1" customWidth="1"/>
    <col min="10" max="10" width="10.140625" style="1" customWidth="1"/>
    <col min="11" max="11" width="12.28515625" style="1" bestFit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11.85546875" style="1" bestFit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148</v>
      </c>
      <c r="B1" s="36" t="s" vm="1">
        <v>220</v>
      </c>
    </row>
    <row r="2" spans="1:20">
      <c r="A2" s="36" t="s">
        <v>147</v>
      </c>
      <c r="B2" s="36" t="s">
        <v>221</v>
      </c>
    </row>
    <row r="3" spans="1:20">
      <c r="A3" s="36" t="s">
        <v>149</v>
      </c>
      <c r="B3" s="36" t="s">
        <v>222</v>
      </c>
    </row>
    <row r="4" spans="1:20">
      <c r="A4" s="36" t="s">
        <v>150</v>
      </c>
      <c r="B4" s="36">
        <v>12152</v>
      </c>
    </row>
    <row r="5" spans="1:20" ht="18.75">
      <c r="A5" s="145" t="s">
        <v>94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</row>
    <row r="6" spans="1:20" s="3" customFormat="1">
      <c r="A6" s="37" t="s">
        <v>118</v>
      </c>
      <c r="B6" s="38" t="s">
        <v>48</v>
      </c>
      <c r="C6" s="38" t="s">
        <v>122</v>
      </c>
      <c r="D6" s="38" t="s">
        <v>179</v>
      </c>
      <c r="E6" s="38" t="s">
        <v>120</v>
      </c>
      <c r="F6" s="38" t="s">
        <v>70</v>
      </c>
      <c r="G6" s="38" t="s">
        <v>14</v>
      </c>
      <c r="H6" s="38" t="s">
        <v>71</v>
      </c>
      <c r="I6" s="38" t="s">
        <v>107</v>
      </c>
      <c r="J6" s="38" t="s">
        <v>17</v>
      </c>
      <c r="K6" s="38" t="s">
        <v>106</v>
      </c>
      <c r="L6" s="38" t="s">
        <v>16</v>
      </c>
      <c r="M6" s="38" t="s">
        <v>18</v>
      </c>
      <c r="N6" s="39" t="s">
        <v>197</v>
      </c>
      <c r="O6" s="38" t="s">
        <v>196</v>
      </c>
      <c r="P6" s="38" t="s">
        <v>211</v>
      </c>
      <c r="Q6" s="38" t="s">
        <v>66</v>
      </c>
      <c r="R6" s="39" t="s">
        <v>63</v>
      </c>
      <c r="S6" s="38" t="s">
        <v>151</v>
      </c>
      <c r="T6" s="41" t="s">
        <v>153</v>
      </c>
    </row>
    <row r="7" spans="1:20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13" t="s">
        <v>3305</v>
      </c>
      <c r="G7" s="113" t="s">
        <v>3305</v>
      </c>
      <c r="H7" s="113" t="s">
        <v>3305</v>
      </c>
      <c r="I7" s="26" t="s">
        <v>21</v>
      </c>
      <c r="J7" s="26" t="s">
        <v>20</v>
      </c>
      <c r="K7" s="113" t="s">
        <v>3305</v>
      </c>
      <c r="L7" s="26" t="s">
        <v>19</v>
      </c>
      <c r="M7" s="26" t="s">
        <v>19</v>
      </c>
      <c r="N7" s="26" t="s">
        <v>204</v>
      </c>
      <c r="O7" s="113" t="s">
        <v>3305</v>
      </c>
      <c r="P7" s="12" t="s">
        <v>200</v>
      </c>
      <c r="Q7" s="26" t="s">
        <v>200</v>
      </c>
      <c r="R7" s="12" t="s">
        <v>19</v>
      </c>
      <c r="S7" s="26" t="s">
        <v>200</v>
      </c>
      <c r="T7" s="13" t="s">
        <v>19</v>
      </c>
    </row>
    <row r="8" spans="1:20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116</v>
      </c>
      <c r="Q8" s="14" t="s">
        <v>117</v>
      </c>
      <c r="R8" s="14" t="s">
        <v>154</v>
      </c>
      <c r="S8" s="14" t="s">
        <v>180</v>
      </c>
      <c r="T8" s="15" t="s">
        <v>206</v>
      </c>
    </row>
    <row r="9" spans="1:20" s="4" customFormat="1" ht="20.25">
      <c r="A9" s="59" t="s">
        <v>34</v>
      </c>
      <c r="B9" s="115" t="s">
        <v>3305</v>
      </c>
      <c r="C9" s="115" t="s">
        <v>3305</v>
      </c>
      <c r="D9" s="115" t="s">
        <v>3305</v>
      </c>
      <c r="E9" s="115" t="s">
        <v>3305</v>
      </c>
      <c r="F9" s="115" t="s">
        <v>3305</v>
      </c>
      <c r="G9" s="115" t="s">
        <v>3305</v>
      </c>
      <c r="H9" s="115" t="s">
        <v>3305</v>
      </c>
      <c r="I9" s="115" t="s">
        <v>3305</v>
      </c>
      <c r="J9" s="61">
        <v>4.6075925277026384</v>
      </c>
      <c r="K9" s="115" t="s">
        <v>3305</v>
      </c>
      <c r="L9" s="115" t="s">
        <v>3305</v>
      </c>
      <c r="M9" s="60">
        <v>4.1702106622351014E-2</v>
      </c>
      <c r="N9" s="115" t="s">
        <v>3305</v>
      </c>
      <c r="O9" s="115" t="s">
        <v>3305</v>
      </c>
      <c r="P9" s="61">
        <f>P10</f>
        <v>212.16908585299998</v>
      </c>
      <c r="Q9" s="61">
        <v>43247.720726821004</v>
      </c>
      <c r="R9" s="115" t="s">
        <v>3305</v>
      </c>
      <c r="S9" s="62">
        <f>IFERROR(Q9/$Q$9,0)</f>
        <v>1</v>
      </c>
      <c r="T9" s="62">
        <f>Q9/'סכום נכסי הקרן'!$C$41</f>
        <v>0.23907685347167279</v>
      </c>
    </row>
    <row r="10" spans="1:20">
      <c r="A10" s="63" t="s">
        <v>189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116" t="s">
        <v>3305</v>
      </c>
      <c r="H10" s="116" t="s">
        <v>3305</v>
      </c>
      <c r="I10" s="116" t="s">
        <v>3305</v>
      </c>
      <c r="J10" s="66">
        <v>4.5825978303600978</v>
      </c>
      <c r="K10" s="116" t="s">
        <v>3305</v>
      </c>
      <c r="L10" s="116" t="s">
        <v>3305</v>
      </c>
      <c r="M10" s="65">
        <v>3.7437748449177161E-2</v>
      </c>
      <c r="N10" s="116" t="s">
        <v>3305</v>
      </c>
      <c r="O10" s="116" t="s">
        <v>3305</v>
      </c>
      <c r="P10" s="66">
        <f>P11+P154</f>
        <v>212.16908585299998</v>
      </c>
      <c r="Q10" s="66">
        <v>36275.711410295007</v>
      </c>
      <c r="R10" s="116" t="s">
        <v>3305</v>
      </c>
      <c r="S10" s="67">
        <f t="shared" ref="S10:S73" si="0">IFERROR(Q10/$Q$9,0)</f>
        <v>0.8387889766361224</v>
      </c>
      <c r="T10" s="67">
        <f>Q10/'סכום נכסי הקרן'!$C$41</f>
        <v>0.20053502926088859</v>
      </c>
    </row>
    <row r="11" spans="1:20">
      <c r="A11" s="68" t="s">
        <v>33</v>
      </c>
      <c r="B11" s="116" t="s">
        <v>3305</v>
      </c>
      <c r="C11" s="116" t="s">
        <v>3305</v>
      </c>
      <c r="D11" s="116" t="s">
        <v>3305</v>
      </c>
      <c r="E11" s="116" t="s">
        <v>3305</v>
      </c>
      <c r="F11" s="116" t="s">
        <v>3305</v>
      </c>
      <c r="G11" s="116" t="s">
        <v>3305</v>
      </c>
      <c r="H11" s="116" t="s">
        <v>3305</v>
      </c>
      <c r="I11" s="116" t="s">
        <v>3305</v>
      </c>
      <c r="J11" s="66">
        <v>4.7048637140610294</v>
      </c>
      <c r="K11" s="116" t="s">
        <v>3305</v>
      </c>
      <c r="L11" s="116" t="s">
        <v>3305</v>
      </c>
      <c r="M11" s="65">
        <v>3.4364163790700848E-2</v>
      </c>
      <c r="N11" s="116" t="s">
        <v>3305</v>
      </c>
      <c r="O11" s="116" t="s">
        <v>3305</v>
      </c>
      <c r="P11" s="66">
        <v>155.01474574099998</v>
      </c>
      <c r="Q11" s="66">
        <v>30303.06937579501</v>
      </c>
      <c r="R11" s="116" t="s">
        <v>3305</v>
      </c>
      <c r="S11" s="67">
        <f t="shared" si="0"/>
        <v>0.70068592902751314</v>
      </c>
      <c r="T11" s="67">
        <f>Q11/'סכום נכסי הקרן'!$C$41</f>
        <v>0.16751778718377369</v>
      </c>
    </row>
    <row r="12" spans="1:20">
      <c r="A12" s="69" t="s">
        <v>304</v>
      </c>
      <c r="B12" s="54" t="s">
        <v>305</v>
      </c>
      <c r="C12" s="70" t="s">
        <v>123</v>
      </c>
      <c r="D12" s="70" t="s">
        <v>29</v>
      </c>
      <c r="E12" s="54" t="s">
        <v>306</v>
      </c>
      <c r="F12" s="70" t="s">
        <v>307</v>
      </c>
      <c r="G12" s="54" t="s">
        <v>308</v>
      </c>
      <c r="H12" s="54" t="s">
        <v>133</v>
      </c>
      <c r="I12" s="117" t="s">
        <v>3305</v>
      </c>
      <c r="J12" s="72">
        <v>5.1700000001013349</v>
      </c>
      <c r="K12" s="70" t="s">
        <v>135</v>
      </c>
      <c r="L12" s="71">
        <v>1.9900000000000001E-2</v>
      </c>
      <c r="M12" s="71">
        <v>2.1000000000159166E-2</v>
      </c>
      <c r="N12" s="72">
        <v>18951.031999999999</v>
      </c>
      <c r="O12" s="80">
        <v>99.46</v>
      </c>
      <c r="P12" s="117" t="s">
        <v>3305</v>
      </c>
      <c r="Q12" s="72">
        <v>18.848696876999998</v>
      </c>
      <c r="R12" s="73">
        <v>7.0189007407407409E-6</v>
      </c>
      <c r="S12" s="73">
        <f t="shared" si="0"/>
        <v>4.3583098855220299E-4</v>
      </c>
      <c r="T12" s="73">
        <f>Q12/'סכום נכסי הקרן'!$C$41</f>
        <v>1.0419710138850934E-4</v>
      </c>
    </row>
    <row r="13" spans="1:20">
      <c r="A13" s="69" t="s">
        <v>309</v>
      </c>
      <c r="B13" s="54" t="s">
        <v>310</v>
      </c>
      <c r="C13" s="70" t="s">
        <v>123</v>
      </c>
      <c r="D13" s="70" t="s">
        <v>29</v>
      </c>
      <c r="E13" s="54" t="s">
        <v>306</v>
      </c>
      <c r="F13" s="70" t="s">
        <v>307</v>
      </c>
      <c r="G13" s="54" t="s">
        <v>308</v>
      </c>
      <c r="H13" s="54" t="s">
        <v>133</v>
      </c>
      <c r="I13" s="117" t="s">
        <v>3305</v>
      </c>
      <c r="J13" s="72">
        <v>0.75</v>
      </c>
      <c r="K13" s="70" t="s">
        <v>135</v>
      </c>
      <c r="L13" s="71">
        <v>8.6E-3</v>
      </c>
      <c r="M13" s="71">
        <v>2.8303537466717384E-2</v>
      </c>
      <c r="N13" s="72">
        <v>2.369E-3</v>
      </c>
      <c r="O13" s="80">
        <v>111.16</v>
      </c>
      <c r="P13" s="117" t="s">
        <v>3305</v>
      </c>
      <c r="Q13" s="72">
        <v>2.6289999999999997E-6</v>
      </c>
      <c r="R13" s="73">
        <v>9.4708819354021088E-13</v>
      </c>
      <c r="S13" s="73">
        <f t="shared" si="0"/>
        <v>6.0789330762801771E-11</v>
      </c>
      <c r="T13" s="73">
        <f>Q13/'סכום נכסי הקרן'!$C$41</f>
        <v>1.4533321923419409E-11</v>
      </c>
    </row>
    <row r="14" spans="1:20">
      <c r="A14" s="69" t="s">
        <v>311</v>
      </c>
      <c r="B14" s="54" t="s">
        <v>312</v>
      </c>
      <c r="C14" s="70" t="s">
        <v>123</v>
      </c>
      <c r="D14" s="70" t="s">
        <v>29</v>
      </c>
      <c r="E14" s="54" t="s">
        <v>313</v>
      </c>
      <c r="F14" s="70" t="s">
        <v>131</v>
      </c>
      <c r="G14" s="54" t="s">
        <v>314</v>
      </c>
      <c r="H14" s="54" t="s">
        <v>315</v>
      </c>
      <c r="I14" s="117" t="s">
        <v>3305</v>
      </c>
      <c r="J14" s="72">
        <v>12.410000000004175</v>
      </c>
      <c r="K14" s="70" t="s">
        <v>135</v>
      </c>
      <c r="L14" s="71">
        <v>2.07E-2</v>
      </c>
      <c r="M14" s="71">
        <v>2.7700000000006771E-2</v>
      </c>
      <c r="N14" s="72">
        <v>600568.44865300006</v>
      </c>
      <c r="O14" s="80">
        <v>100.85</v>
      </c>
      <c r="P14" s="117" t="s">
        <v>3305</v>
      </c>
      <c r="Q14" s="72">
        <v>605.67328046699993</v>
      </c>
      <c r="R14" s="73">
        <v>1.8215265276757105E-4</v>
      </c>
      <c r="S14" s="73">
        <f t="shared" si="0"/>
        <v>1.4004744534233423E-2</v>
      </c>
      <c r="T14" s="73">
        <f>Q14/'סכום נכסי הקרן'!$C$41</f>
        <v>3.3482102569191343E-3</v>
      </c>
    </row>
    <row r="15" spans="1:20">
      <c r="A15" s="69" t="s">
        <v>316</v>
      </c>
      <c r="B15" s="54" t="s">
        <v>317</v>
      </c>
      <c r="C15" s="70" t="s">
        <v>123</v>
      </c>
      <c r="D15" s="70" t="s">
        <v>29</v>
      </c>
      <c r="E15" s="54" t="s">
        <v>318</v>
      </c>
      <c r="F15" s="70" t="s">
        <v>319</v>
      </c>
      <c r="G15" s="54" t="s">
        <v>320</v>
      </c>
      <c r="H15" s="54" t="s">
        <v>133</v>
      </c>
      <c r="I15" s="117" t="s">
        <v>3305</v>
      </c>
      <c r="J15" s="72">
        <v>4.0199999999987748</v>
      </c>
      <c r="K15" s="70" t="s">
        <v>135</v>
      </c>
      <c r="L15" s="71">
        <v>3.85E-2</v>
      </c>
      <c r="M15" s="71">
        <v>2.1399999999986308E-2</v>
      </c>
      <c r="N15" s="72">
        <v>458547.24686999997</v>
      </c>
      <c r="O15" s="80">
        <v>121.06</v>
      </c>
      <c r="P15" s="117" t="s">
        <v>3305</v>
      </c>
      <c r="Q15" s="72">
        <v>555.11729293400003</v>
      </c>
      <c r="R15" s="73">
        <v>1.7755040366201758E-4</v>
      </c>
      <c r="S15" s="73">
        <f t="shared" si="0"/>
        <v>1.2835758361474344E-2</v>
      </c>
      <c r="T15" s="73">
        <f>Q15/'סכום נכסי הקרן'!$C$41</f>
        <v>3.068732720984001E-3</v>
      </c>
    </row>
    <row r="16" spans="1:20">
      <c r="A16" s="69" t="s">
        <v>321</v>
      </c>
      <c r="B16" s="54" t="s">
        <v>322</v>
      </c>
      <c r="C16" s="70" t="s">
        <v>123</v>
      </c>
      <c r="D16" s="70" t="s">
        <v>29</v>
      </c>
      <c r="E16" s="54" t="s">
        <v>318</v>
      </c>
      <c r="F16" s="70" t="s">
        <v>319</v>
      </c>
      <c r="G16" s="54" t="s">
        <v>320</v>
      </c>
      <c r="H16" s="54" t="s">
        <v>133</v>
      </c>
      <c r="I16" s="117" t="s">
        <v>3305</v>
      </c>
      <c r="J16" s="72">
        <v>1.5999999999971608</v>
      </c>
      <c r="K16" s="70" t="s">
        <v>135</v>
      </c>
      <c r="L16" s="71">
        <v>4.4999999999999998E-2</v>
      </c>
      <c r="M16" s="71">
        <v>2.109999999993328E-2</v>
      </c>
      <c r="N16" s="72">
        <v>59145.481527999997</v>
      </c>
      <c r="O16" s="80">
        <v>119.1</v>
      </c>
      <c r="P16" s="117" t="s">
        <v>3305</v>
      </c>
      <c r="Q16" s="72">
        <v>70.442270777000005</v>
      </c>
      <c r="R16" s="73">
        <v>2.0011299492538451E-5</v>
      </c>
      <c r="S16" s="73">
        <f t="shared" si="0"/>
        <v>1.6288088619041076E-3</v>
      </c>
      <c r="T16" s="73">
        <f>Q16/'סכום נכסי הקרן'!$C$41</f>
        <v>3.8941049761081044E-4</v>
      </c>
    </row>
    <row r="17" spans="1:20">
      <c r="A17" s="69" t="s">
        <v>323</v>
      </c>
      <c r="B17" s="54" t="s">
        <v>324</v>
      </c>
      <c r="C17" s="70" t="s">
        <v>123</v>
      </c>
      <c r="D17" s="70" t="s">
        <v>29</v>
      </c>
      <c r="E17" s="54" t="s">
        <v>318</v>
      </c>
      <c r="F17" s="70" t="s">
        <v>319</v>
      </c>
      <c r="G17" s="54" t="s">
        <v>320</v>
      </c>
      <c r="H17" s="54" t="s">
        <v>133</v>
      </c>
      <c r="I17" s="117" t="s">
        <v>3305</v>
      </c>
      <c r="J17" s="72">
        <v>6.4100000000029844</v>
      </c>
      <c r="K17" s="70" t="s">
        <v>135</v>
      </c>
      <c r="L17" s="71">
        <v>2.3900000000000001E-2</v>
      </c>
      <c r="M17" s="71">
        <v>2.5900000000008094E-2</v>
      </c>
      <c r="N17" s="72">
        <v>715331.45525700005</v>
      </c>
      <c r="O17" s="80">
        <v>110.53</v>
      </c>
      <c r="P17" s="117" t="s">
        <v>3305</v>
      </c>
      <c r="Q17" s="72">
        <v>790.65586050399997</v>
      </c>
      <c r="R17" s="73">
        <v>1.8393011920785735E-4</v>
      </c>
      <c r="S17" s="73">
        <f t="shared" si="0"/>
        <v>1.8282023820359573E-2</v>
      </c>
      <c r="T17" s="73">
        <f>Q17/'סכום נכסי הקרן'!$C$41</f>
        <v>4.3708087300657374E-3</v>
      </c>
    </row>
    <row r="18" spans="1:20">
      <c r="A18" s="69" t="s">
        <v>325</v>
      </c>
      <c r="B18" s="54" t="s">
        <v>326</v>
      </c>
      <c r="C18" s="70" t="s">
        <v>123</v>
      </c>
      <c r="D18" s="70" t="s">
        <v>29</v>
      </c>
      <c r="E18" s="54" t="s">
        <v>318</v>
      </c>
      <c r="F18" s="70" t="s">
        <v>319</v>
      </c>
      <c r="G18" s="54" t="s">
        <v>320</v>
      </c>
      <c r="H18" s="54" t="s">
        <v>133</v>
      </c>
      <c r="I18" s="117" t="s">
        <v>3305</v>
      </c>
      <c r="J18" s="72">
        <v>3.4999999999925984</v>
      </c>
      <c r="K18" s="70" t="s">
        <v>135</v>
      </c>
      <c r="L18" s="71">
        <v>0.01</v>
      </c>
      <c r="M18" s="71">
        <v>1.8799999999899345E-2</v>
      </c>
      <c r="N18" s="72">
        <v>63154.167269999998</v>
      </c>
      <c r="O18" s="80">
        <v>106.97</v>
      </c>
      <c r="P18" s="117" t="s">
        <v>3305</v>
      </c>
      <c r="Q18" s="72">
        <v>67.556014911000005</v>
      </c>
      <c r="R18" s="73">
        <v>5.2552228200585647E-5</v>
      </c>
      <c r="S18" s="73">
        <f t="shared" si="0"/>
        <v>1.5620711051508361E-3</v>
      </c>
      <c r="T18" s="73">
        <f>Q18/'סכום נכסי הקרן'!$C$41</f>
        <v>3.7345504471848041E-4</v>
      </c>
    </row>
    <row r="19" spans="1:20">
      <c r="A19" s="69" t="s">
        <v>327</v>
      </c>
      <c r="B19" s="54" t="s">
        <v>328</v>
      </c>
      <c r="C19" s="70" t="s">
        <v>123</v>
      </c>
      <c r="D19" s="70" t="s">
        <v>29</v>
      </c>
      <c r="E19" s="54" t="s">
        <v>318</v>
      </c>
      <c r="F19" s="70" t="s">
        <v>319</v>
      </c>
      <c r="G19" s="54" t="s">
        <v>320</v>
      </c>
      <c r="H19" s="54" t="s">
        <v>133</v>
      </c>
      <c r="I19" s="117" t="s">
        <v>3305</v>
      </c>
      <c r="J19" s="72">
        <v>11.369999999993752</v>
      </c>
      <c r="K19" s="70" t="s">
        <v>135</v>
      </c>
      <c r="L19" s="71">
        <v>1.2500000000000001E-2</v>
      </c>
      <c r="M19" s="71">
        <v>3.0099999999973218E-2</v>
      </c>
      <c r="N19" s="72">
        <v>308423.030883</v>
      </c>
      <c r="O19" s="80">
        <v>90.79</v>
      </c>
      <c r="P19" s="117" t="s">
        <v>3305</v>
      </c>
      <c r="Q19" s="72">
        <v>280.01725347499996</v>
      </c>
      <c r="R19" s="73">
        <v>7.1862172606619628E-5</v>
      </c>
      <c r="S19" s="73">
        <f t="shared" si="0"/>
        <v>6.4747285815074463E-3</v>
      </c>
      <c r="T19" s="73">
        <f>Q19/'סכום נכסי הקרן'!$C$41</f>
        <v>1.5479577363499077E-3</v>
      </c>
    </row>
    <row r="20" spans="1:20">
      <c r="A20" s="69" t="s">
        <v>329</v>
      </c>
      <c r="B20" s="54" t="s">
        <v>330</v>
      </c>
      <c r="C20" s="70" t="s">
        <v>123</v>
      </c>
      <c r="D20" s="70" t="s">
        <v>29</v>
      </c>
      <c r="E20" s="54" t="s">
        <v>318</v>
      </c>
      <c r="F20" s="70" t="s">
        <v>319</v>
      </c>
      <c r="G20" s="54" t="s">
        <v>320</v>
      </c>
      <c r="H20" s="54" t="s">
        <v>133</v>
      </c>
      <c r="I20" s="117" t="s">
        <v>3305</v>
      </c>
      <c r="J20" s="72">
        <v>8.3000000000300442</v>
      </c>
      <c r="K20" s="70" t="s">
        <v>135</v>
      </c>
      <c r="L20" s="71">
        <v>0.03</v>
      </c>
      <c r="M20" s="71">
        <v>2.8300000000110161E-2</v>
      </c>
      <c r="N20" s="72">
        <v>145688.53161000001</v>
      </c>
      <c r="O20" s="80">
        <v>102.81</v>
      </c>
      <c r="P20" s="117" t="s">
        <v>3305</v>
      </c>
      <c r="Q20" s="72">
        <v>149.78239084499998</v>
      </c>
      <c r="R20" s="73">
        <v>5.6996769906622791E-5</v>
      </c>
      <c r="S20" s="73">
        <f t="shared" si="0"/>
        <v>3.4633591858196865E-3</v>
      </c>
      <c r="T20" s="73">
        <f>Q20/'סכום נכסי הקרן'!$C$41</f>
        <v>8.2800901658798521E-4</v>
      </c>
    </row>
    <row r="21" spans="1:20">
      <c r="A21" s="69" t="s">
        <v>331</v>
      </c>
      <c r="B21" s="54" t="s">
        <v>332</v>
      </c>
      <c r="C21" s="70" t="s">
        <v>123</v>
      </c>
      <c r="D21" s="70" t="s">
        <v>29</v>
      </c>
      <c r="E21" s="54" t="s">
        <v>318</v>
      </c>
      <c r="F21" s="70" t="s">
        <v>319</v>
      </c>
      <c r="G21" s="54" t="s">
        <v>320</v>
      </c>
      <c r="H21" s="54" t="s">
        <v>133</v>
      </c>
      <c r="I21" s="117" t="s">
        <v>3305</v>
      </c>
      <c r="J21" s="72">
        <v>11.050000000002536</v>
      </c>
      <c r="K21" s="70" t="s">
        <v>135</v>
      </c>
      <c r="L21" s="71">
        <v>3.2000000000000001E-2</v>
      </c>
      <c r="M21" s="71">
        <v>3.040000000000579E-2</v>
      </c>
      <c r="N21" s="72">
        <v>401288.10259999998</v>
      </c>
      <c r="O21" s="80">
        <v>103.2</v>
      </c>
      <c r="P21" s="117" t="s">
        <v>3305</v>
      </c>
      <c r="Q21" s="72">
        <v>414.129330719</v>
      </c>
      <c r="R21" s="73">
        <v>1.2856960316855133E-4</v>
      </c>
      <c r="S21" s="73">
        <f t="shared" si="0"/>
        <v>9.5757492824857428E-3</v>
      </c>
      <c r="T21" s="73">
        <f>Q21/'סכום נכסי הקרן'!$C$41</f>
        <v>2.2893400080903196E-3</v>
      </c>
    </row>
    <row r="22" spans="1:20">
      <c r="A22" s="69" t="s">
        <v>333</v>
      </c>
      <c r="B22" s="54" t="s">
        <v>334</v>
      </c>
      <c r="C22" s="70" t="s">
        <v>123</v>
      </c>
      <c r="D22" s="70" t="s">
        <v>29</v>
      </c>
      <c r="E22" s="54" t="s">
        <v>335</v>
      </c>
      <c r="F22" s="70" t="s">
        <v>336</v>
      </c>
      <c r="G22" s="54" t="s">
        <v>320</v>
      </c>
      <c r="H22" s="54" t="s">
        <v>133</v>
      </c>
      <c r="I22" s="117" t="s">
        <v>3305</v>
      </c>
      <c r="J22" s="72">
        <v>3.3799999999995047</v>
      </c>
      <c r="K22" s="70" t="s">
        <v>135</v>
      </c>
      <c r="L22" s="71">
        <v>1.34E-2</v>
      </c>
      <c r="M22" s="71">
        <v>2.539999999999806E-2</v>
      </c>
      <c r="N22" s="72">
        <v>786919.739023</v>
      </c>
      <c r="O22" s="80">
        <v>108.45</v>
      </c>
      <c r="P22" s="72">
        <v>74.728335855999987</v>
      </c>
      <c r="Q22" s="72">
        <v>928.14279281699999</v>
      </c>
      <c r="R22" s="73">
        <v>2.9511972319631001E-4</v>
      </c>
      <c r="S22" s="73">
        <f t="shared" si="0"/>
        <v>2.1461079964877599E-2</v>
      </c>
      <c r="T22" s="73">
        <f>Q22/'סכום נכסי הקרן'!$C$41</f>
        <v>5.1308474701068944E-3</v>
      </c>
    </row>
    <row r="23" spans="1:20">
      <c r="A23" s="69" t="s">
        <v>337</v>
      </c>
      <c r="B23" s="54" t="s">
        <v>338</v>
      </c>
      <c r="C23" s="70" t="s">
        <v>123</v>
      </c>
      <c r="D23" s="70" t="s">
        <v>29</v>
      </c>
      <c r="E23" s="54" t="s">
        <v>335</v>
      </c>
      <c r="F23" s="70" t="s">
        <v>336</v>
      </c>
      <c r="G23" s="54" t="s">
        <v>320</v>
      </c>
      <c r="H23" s="54" t="s">
        <v>133</v>
      </c>
      <c r="I23" s="117" t="s">
        <v>3305</v>
      </c>
      <c r="J23" s="72">
        <v>3.1100000000011945</v>
      </c>
      <c r="K23" s="70" t="s">
        <v>135</v>
      </c>
      <c r="L23" s="71">
        <v>1.77E-2</v>
      </c>
      <c r="M23" s="71">
        <v>2.3900000000014798E-2</v>
      </c>
      <c r="N23" s="72">
        <v>512795.05050399998</v>
      </c>
      <c r="O23" s="80">
        <v>109.35</v>
      </c>
      <c r="P23" s="117" t="s">
        <v>3305</v>
      </c>
      <c r="Q23" s="72">
        <v>560.74139110300007</v>
      </c>
      <c r="R23" s="73">
        <v>1.8600541677231891E-4</v>
      </c>
      <c r="S23" s="73">
        <f t="shared" si="0"/>
        <v>1.2965802166661797E-2</v>
      </c>
      <c r="T23" s="73">
        <f>Q23/'סכום נכסי הקרן'!$C$41</f>
        <v>3.0998231847417001E-3</v>
      </c>
    </row>
    <row r="24" spans="1:20">
      <c r="A24" s="69" t="s">
        <v>339</v>
      </c>
      <c r="B24" s="54" t="s">
        <v>340</v>
      </c>
      <c r="C24" s="70" t="s">
        <v>123</v>
      </c>
      <c r="D24" s="70" t="s">
        <v>29</v>
      </c>
      <c r="E24" s="54" t="s">
        <v>335</v>
      </c>
      <c r="F24" s="70" t="s">
        <v>336</v>
      </c>
      <c r="G24" s="54" t="s">
        <v>320</v>
      </c>
      <c r="H24" s="54" t="s">
        <v>133</v>
      </c>
      <c r="I24" s="117" t="s">
        <v>3305</v>
      </c>
      <c r="J24" s="72">
        <v>6.1600000000005339</v>
      </c>
      <c r="K24" s="70" t="s">
        <v>135</v>
      </c>
      <c r="L24" s="71">
        <v>2.4799999999999999E-2</v>
      </c>
      <c r="M24" s="71">
        <v>2.8500000000003328E-2</v>
      </c>
      <c r="N24" s="72">
        <v>964210.76999399986</v>
      </c>
      <c r="O24" s="80">
        <v>109.05</v>
      </c>
      <c r="P24" s="117" t="s">
        <v>3305</v>
      </c>
      <c r="Q24" s="72">
        <v>1051.4718452089999</v>
      </c>
      <c r="R24" s="73">
        <v>2.9267375830371314E-4</v>
      </c>
      <c r="S24" s="73">
        <f t="shared" si="0"/>
        <v>2.4312769032401448E-2</v>
      </c>
      <c r="T24" s="73">
        <f>Q24/'סכום נכסי הקרן'!$C$41</f>
        <v>5.8126203194500646E-3</v>
      </c>
    </row>
    <row r="25" spans="1:20">
      <c r="A25" s="69" t="s">
        <v>341</v>
      </c>
      <c r="B25" s="54" t="s">
        <v>342</v>
      </c>
      <c r="C25" s="70" t="s">
        <v>123</v>
      </c>
      <c r="D25" s="70" t="s">
        <v>29</v>
      </c>
      <c r="E25" s="54" t="s">
        <v>335</v>
      </c>
      <c r="F25" s="70" t="s">
        <v>336</v>
      </c>
      <c r="G25" s="54" t="s">
        <v>343</v>
      </c>
      <c r="H25" s="54" t="s">
        <v>315</v>
      </c>
      <c r="I25" s="117" t="s">
        <v>3305</v>
      </c>
      <c r="J25" s="72">
        <v>7.4900000000010714</v>
      </c>
      <c r="K25" s="70" t="s">
        <v>135</v>
      </c>
      <c r="L25" s="71">
        <v>9.0000000000000011E-3</v>
      </c>
      <c r="M25" s="71">
        <v>3.0400000000013531E-2</v>
      </c>
      <c r="N25" s="72">
        <v>565187.68763199996</v>
      </c>
      <c r="O25" s="80">
        <v>93.65</v>
      </c>
      <c r="P25" s="72">
        <v>2.604169138</v>
      </c>
      <c r="Q25" s="72">
        <v>531.9024129070001</v>
      </c>
      <c r="R25" s="73">
        <v>2.1934453195855802E-4</v>
      </c>
      <c r="S25" s="73">
        <f t="shared" si="0"/>
        <v>1.2298969840903763E-2</v>
      </c>
      <c r="T25" s="73">
        <f>Q25/'סכום נכסי הקרן'!$C$41</f>
        <v>2.9403990105062719E-3</v>
      </c>
    </row>
    <row r="26" spans="1:20">
      <c r="A26" s="69" t="s">
        <v>344</v>
      </c>
      <c r="B26" s="54" t="s">
        <v>345</v>
      </c>
      <c r="C26" s="70" t="s">
        <v>123</v>
      </c>
      <c r="D26" s="70" t="s">
        <v>29</v>
      </c>
      <c r="E26" s="54" t="s">
        <v>335</v>
      </c>
      <c r="F26" s="70" t="s">
        <v>336</v>
      </c>
      <c r="G26" s="54" t="s">
        <v>343</v>
      </c>
      <c r="H26" s="54" t="s">
        <v>315</v>
      </c>
      <c r="I26" s="117" t="s">
        <v>3305</v>
      </c>
      <c r="J26" s="72">
        <v>11.029999999996679</v>
      </c>
      <c r="K26" s="70" t="s">
        <v>135</v>
      </c>
      <c r="L26" s="71">
        <v>1.6899999999999998E-2</v>
      </c>
      <c r="M26" s="71">
        <v>3.3699999999987795E-2</v>
      </c>
      <c r="N26" s="72">
        <v>1144746.101545</v>
      </c>
      <c r="O26" s="80">
        <v>91.53</v>
      </c>
      <c r="P26" s="72">
        <v>9.5655307489999988</v>
      </c>
      <c r="Q26" s="72">
        <v>1057.3516101170001</v>
      </c>
      <c r="R26" s="73">
        <v>2.6237831690985021E-4</v>
      </c>
      <c r="S26" s="73">
        <f t="shared" si="0"/>
        <v>2.4448724518822115E-2</v>
      </c>
      <c r="T26" s="73">
        <f>Q26/'סכום נכסי הקרן'!$C$41</f>
        <v>5.8451241293557285E-3</v>
      </c>
    </row>
    <row r="27" spans="1:20">
      <c r="A27" s="69" t="s">
        <v>346</v>
      </c>
      <c r="B27" s="54" t="s">
        <v>347</v>
      </c>
      <c r="C27" s="70" t="s">
        <v>123</v>
      </c>
      <c r="D27" s="70" t="s">
        <v>29</v>
      </c>
      <c r="E27" s="54" t="s">
        <v>348</v>
      </c>
      <c r="F27" s="70" t="s">
        <v>336</v>
      </c>
      <c r="G27" s="54" t="s">
        <v>349</v>
      </c>
      <c r="H27" s="54" t="s">
        <v>133</v>
      </c>
      <c r="I27" s="117" t="s">
        <v>3305</v>
      </c>
      <c r="J27" s="72">
        <v>2.2800000000000002</v>
      </c>
      <c r="K27" s="70" t="s">
        <v>135</v>
      </c>
      <c r="L27" s="71">
        <v>3.2000000000000001E-2</v>
      </c>
      <c r="M27" s="71">
        <v>2.4500000000014004E-2</v>
      </c>
      <c r="N27" s="72">
        <v>310909.09880099999</v>
      </c>
      <c r="O27" s="80">
        <v>114.84</v>
      </c>
      <c r="P27" s="117" t="s">
        <v>3305</v>
      </c>
      <c r="Q27" s="72">
        <v>357.04802895</v>
      </c>
      <c r="R27" s="73">
        <v>2.2162745408404173E-4</v>
      </c>
      <c r="S27" s="73">
        <f t="shared" si="0"/>
        <v>8.2558808406420596E-3</v>
      </c>
      <c r="T27" s="73">
        <f>Q27/'סכום נכסי הקרן'!$C$41</f>
        <v>1.9737900140177726E-3</v>
      </c>
    </row>
    <row r="28" spans="1:20">
      <c r="A28" s="69" t="s">
        <v>350</v>
      </c>
      <c r="B28" s="54" t="s">
        <v>351</v>
      </c>
      <c r="C28" s="70" t="s">
        <v>123</v>
      </c>
      <c r="D28" s="70" t="s">
        <v>29</v>
      </c>
      <c r="E28" s="54" t="s">
        <v>348</v>
      </c>
      <c r="F28" s="70" t="s">
        <v>336</v>
      </c>
      <c r="G28" s="54" t="s">
        <v>349</v>
      </c>
      <c r="H28" s="54" t="s">
        <v>133</v>
      </c>
      <c r="I28" s="117" t="s">
        <v>3305</v>
      </c>
      <c r="J28" s="72">
        <v>4.0400000000000009</v>
      </c>
      <c r="K28" s="70" t="s">
        <v>135</v>
      </c>
      <c r="L28" s="71">
        <v>1.1399999999999999E-2</v>
      </c>
      <c r="M28" s="71">
        <v>2.6000000000000006E-2</v>
      </c>
      <c r="N28" s="72">
        <v>338728.550017</v>
      </c>
      <c r="O28" s="80">
        <v>103.86</v>
      </c>
      <c r="P28" s="117" t="s">
        <v>3305</v>
      </c>
      <c r="Q28" s="72">
        <v>351.80348294999993</v>
      </c>
      <c r="R28" s="73">
        <v>1.4334785735530049E-4</v>
      </c>
      <c r="S28" s="73">
        <f t="shared" si="0"/>
        <v>8.1346132706554743E-3</v>
      </c>
      <c r="T28" s="73">
        <f>Q28/'סכום נכסי הקרן'!$C$41</f>
        <v>1.9447977449572238E-3</v>
      </c>
    </row>
    <row r="29" spans="1:20">
      <c r="A29" s="69" t="s">
        <v>352</v>
      </c>
      <c r="B29" s="54" t="s">
        <v>353</v>
      </c>
      <c r="C29" s="70" t="s">
        <v>123</v>
      </c>
      <c r="D29" s="70" t="s">
        <v>29</v>
      </c>
      <c r="E29" s="54" t="s">
        <v>348</v>
      </c>
      <c r="F29" s="70" t="s">
        <v>336</v>
      </c>
      <c r="G29" s="54" t="s">
        <v>349</v>
      </c>
      <c r="H29" s="54" t="s">
        <v>133</v>
      </c>
      <c r="I29" s="117" t="s">
        <v>3305</v>
      </c>
      <c r="J29" s="72">
        <v>6.3099999999989747</v>
      </c>
      <c r="K29" s="70" t="s">
        <v>135</v>
      </c>
      <c r="L29" s="71">
        <v>9.1999999999999998E-3</v>
      </c>
      <c r="M29" s="71">
        <v>3.0199999999987862E-2</v>
      </c>
      <c r="N29" s="72">
        <v>482717.30197600002</v>
      </c>
      <c r="O29" s="80">
        <v>97.97</v>
      </c>
      <c r="P29" s="72">
        <v>4.9577432609999992</v>
      </c>
      <c r="Q29" s="72">
        <v>477.87591257899999</v>
      </c>
      <c r="R29" s="73">
        <v>1.985091587601004E-4</v>
      </c>
      <c r="S29" s="73">
        <f t="shared" si="0"/>
        <v>1.1049736368710756E-2</v>
      </c>
      <c r="T29" s="73">
        <f>Q29/'סכום נכסי הקרן'!$C$41</f>
        <v>2.6417362027228749E-3</v>
      </c>
    </row>
    <row r="30" spans="1:20">
      <c r="A30" s="69" t="s">
        <v>354</v>
      </c>
      <c r="B30" s="54" t="s">
        <v>355</v>
      </c>
      <c r="C30" s="70" t="s">
        <v>123</v>
      </c>
      <c r="D30" s="70" t="s">
        <v>29</v>
      </c>
      <c r="E30" s="54" t="s">
        <v>356</v>
      </c>
      <c r="F30" s="70" t="s">
        <v>336</v>
      </c>
      <c r="G30" s="54" t="s">
        <v>357</v>
      </c>
      <c r="H30" s="54" t="s">
        <v>315</v>
      </c>
      <c r="I30" s="117" t="s">
        <v>3305</v>
      </c>
      <c r="J30" s="72">
        <v>2.3700000000036621</v>
      </c>
      <c r="K30" s="70" t="s">
        <v>135</v>
      </c>
      <c r="L30" s="71">
        <v>2.3399999999999997E-2</v>
      </c>
      <c r="M30" s="71">
        <v>2.5300000000029962E-2</v>
      </c>
      <c r="N30" s="72">
        <v>212896.97241799999</v>
      </c>
      <c r="O30" s="80">
        <v>112.87</v>
      </c>
      <c r="P30" s="117" t="s">
        <v>3305</v>
      </c>
      <c r="Q30" s="72">
        <v>240.29681587600001</v>
      </c>
      <c r="R30" s="73">
        <v>8.2231291443470424E-5</v>
      </c>
      <c r="S30" s="73">
        <f t="shared" si="0"/>
        <v>5.5562885589708032E-3</v>
      </c>
      <c r="T30" s="73">
        <f>Q30/'סכום נכסי הקרן'!$C$41</f>
        <v>1.3283799856593948E-3</v>
      </c>
    </row>
    <row r="31" spans="1:20">
      <c r="A31" s="69" t="s">
        <v>358</v>
      </c>
      <c r="B31" s="54" t="s">
        <v>359</v>
      </c>
      <c r="C31" s="70" t="s">
        <v>123</v>
      </c>
      <c r="D31" s="70" t="s">
        <v>29</v>
      </c>
      <c r="E31" s="54" t="s">
        <v>356</v>
      </c>
      <c r="F31" s="70" t="s">
        <v>336</v>
      </c>
      <c r="G31" s="54" t="s">
        <v>357</v>
      </c>
      <c r="H31" s="54" t="s">
        <v>315</v>
      </c>
      <c r="I31" s="117" t="s">
        <v>3305</v>
      </c>
      <c r="J31" s="72">
        <v>5.669999999999253</v>
      </c>
      <c r="K31" s="70" t="s">
        <v>135</v>
      </c>
      <c r="L31" s="71">
        <v>6.5000000000000006E-3</v>
      </c>
      <c r="M31" s="71">
        <v>2.8800000000000003E-2</v>
      </c>
      <c r="N31" s="72">
        <v>684287.12438399997</v>
      </c>
      <c r="O31" s="80">
        <v>97.78</v>
      </c>
      <c r="P31" s="117" t="s">
        <v>3305</v>
      </c>
      <c r="Q31" s="72">
        <v>669.09598495</v>
      </c>
      <c r="R31" s="73">
        <v>3.2055555954759796E-4</v>
      </c>
      <c r="S31" s="73">
        <f t="shared" si="0"/>
        <v>1.5471242731528409E-2</v>
      </c>
      <c r="T31" s="73">
        <f>Q31/'סכום נכסי הקרן'!$C$41</f>
        <v>3.6988160315503003E-3</v>
      </c>
    </row>
    <row r="32" spans="1:20">
      <c r="A32" s="69" t="s">
        <v>360</v>
      </c>
      <c r="B32" s="54" t="s">
        <v>361</v>
      </c>
      <c r="C32" s="70" t="s">
        <v>123</v>
      </c>
      <c r="D32" s="70" t="s">
        <v>29</v>
      </c>
      <c r="E32" s="54" t="s">
        <v>356</v>
      </c>
      <c r="F32" s="70" t="s">
        <v>336</v>
      </c>
      <c r="G32" s="54" t="s">
        <v>357</v>
      </c>
      <c r="H32" s="54" t="s">
        <v>315</v>
      </c>
      <c r="I32" s="117" t="s">
        <v>3305</v>
      </c>
      <c r="J32" s="72">
        <v>8.6700000000548876</v>
      </c>
      <c r="K32" s="70" t="s">
        <v>135</v>
      </c>
      <c r="L32" s="71">
        <v>2.64E-2</v>
      </c>
      <c r="M32" s="71">
        <v>2.9600000000107096E-2</v>
      </c>
      <c r="N32" s="72">
        <v>29966.319350000002</v>
      </c>
      <c r="O32" s="80">
        <v>99.71</v>
      </c>
      <c r="P32" s="117" t="s">
        <v>3305</v>
      </c>
      <c r="Q32" s="72">
        <v>29.879417308000001</v>
      </c>
      <c r="R32" s="73">
        <v>9.9887731166666669E-5</v>
      </c>
      <c r="S32" s="73">
        <f t="shared" si="0"/>
        <v>6.9088998924906665E-4</v>
      </c>
      <c r="T32" s="73">
        <f>Q32/'סכום נכסי הקרן'!$C$41</f>
        <v>1.651758047247447E-4</v>
      </c>
    </row>
    <row r="33" spans="1:20">
      <c r="A33" s="69" t="s">
        <v>362</v>
      </c>
      <c r="B33" s="54" t="s">
        <v>363</v>
      </c>
      <c r="C33" s="70" t="s">
        <v>123</v>
      </c>
      <c r="D33" s="70" t="s">
        <v>29</v>
      </c>
      <c r="E33" s="54" t="s">
        <v>364</v>
      </c>
      <c r="F33" s="70" t="s">
        <v>336</v>
      </c>
      <c r="G33" s="54" t="s">
        <v>349</v>
      </c>
      <c r="H33" s="54" t="s">
        <v>133</v>
      </c>
      <c r="I33" s="117" t="s">
        <v>3305</v>
      </c>
      <c r="J33" s="72">
        <v>2.019999999993134</v>
      </c>
      <c r="K33" s="70" t="s">
        <v>135</v>
      </c>
      <c r="L33" s="71">
        <v>1.34E-2</v>
      </c>
      <c r="M33" s="71">
        <v>2.1899999999899462E-2</v>
      </c>
      <c r="N33" s="72">
        <v>73489.496589999995</v>
      </c>
      <c r="O33" s="80">
        <v>110.98</v>
      </c>
      <c r="P33" s="117" t="s">
        <v>3305</v>
      </c>
      <c r="Q33" s="72">
        <v>81.558637577999988</v>
      </c>
      <c r="R33" s="73">
        <v>1.378316850649595E-4</v>
      </c>
      <c r="S33" s="73">
        <f t="shared" si="0"/>
        <v>1.8858482298564152E-3</v>
      </c>
      <c r="T33" s="73">
        <f>Q33/'סכום נכסי הקרן'!$C$41</f>
        <v>4.5086266091919568E-4</v>
      </c>
    </row>
    <row r="34" spans="1:20">
      <c r="A34" s="69" t="s">
        <v>365</v>
      </c>
      <c r="B34" s="54" t="s">
        <v>366</v>
      </c>
      <c r="C34" s="70" t="s">
        <v>123</v>
      </c>
      <c r="D34" s="70" t="s">
        <v>29</v>
      </c>
      <c r="E34" s="54" t="s">
        <v>364</v>
      </c>
      <c r="F34" s="70" t="s">
        <v>336</v>
      </c>
      <c r="G34" s="54" t="s">
        <v>357</v>
      </c>
      <c r="H34" s="54" t="s">
        <v>315</v>
      </c>
      <c r="I34" s="117" t="s">
        <v>3305</v>
      </c>
      <c r="J34" s="72">
        <v>3.6099999999939301</v>
      </c>
      <c r="K34" s="70" t="s">
        <v>135</v>
      </c>
      <c r="L34" s="71">
        <v>1.8200000000000001E-2</v>
      </c>
      <c r="M34" s="71">
        <v>2.419999999994769E-2</v>
      </c>
      <c r="N34" s="72">
        <v>185284.448752</v>
      </c>
      <c r="O34" s="80">
        <v>109.37</v>
      </c>
      <c r="P34" s="117" t="s">
        <v>3305</v>
      </c>
      <c r="Q34" s="72">
        <v>202.64560794300002</v>
      </c>
      <c r="R34" s="73">
        <v>3.7022690040475111E-4</v>
      </c>
      <c r="S34" s="73">
        <f t="shared" si="0"/>
        <v>4.6856945184009426E-3</v>
      </c>
      <c r="T34" s="73">
        <f>Q34/'סכום נכסי הקרן'!$C$41</f>
        <v>1.1202411017887627E-3</v>
      </c>
    </row>
    <row r="35" spans="1:20">
      <c r="A35" s="69" t="s">
        <v>367</v>
      </c>
      <c r="B35" s="54" t="s">
        <v>368</v>
      </c>
      <c r="C35" s="70" t="s">
        <v>123</v>
      </c>
      <c r="D35" s="70" t="s">
        <v>29</v>
      </c>
      <c r="E35" s="54" t="s">
        <v>364</v>
      </c>
      <c r="F35" s="70" t="s">
        <v>336</v>
      </c>
      <c r="G35" s="54" t="s">
        <v>357</v>
      </c>
      <c r="H35" s="54" t="s">
        <v>315</v>
      </c>
      <c r="I35" s="117" t="s">
        <v>3305</v>
      </c>
      <c r="J35" s="72">
        <v>1.8600000000069707</v>
      </c>
      <c r="K35" s="70" t="s">
        <v>135</v>
      </c>
      <c r="L35" s="71">
        <v>2E-3</v>
      </c>
      <c r="M35" s="71">
        <v>2.0300000000047298E-2</v>
      </c>
      <c r="N35" s="72">
        <v>150622.18528999999</v>
      </c>
      <c r="O35" s="80">
        <v>106.67</v>
      </c>
      <c r="P35" s="117" t="s">
        <v>3305</v>
      </c>
      <c r="Q35" s="72">
        <v>160.668682808</v>
      </c>
      <c r="R35" s="73">
        <v>4.7816566758730159E-4</v>
      </c>
      <c r="S35" s="73">
        <f t="shared" si="0"/>
        <v>3.715078623978393E-3</v>
      </c>
      <c r="T35" s="73">
        <f>Q35/'סכום נכסי הקרן'!$C$41</f>
        <v>8.8818930782062603E-4</v>
      </c>
    </row>
    <row r="36" spans="1:20">
      <c r="A36" s="69" t="s">
        <v>369</v>
      </c>
      <c r="B36" s="54" t="s">
        <v>370</v>
      </c>
      <c r="C36" s="70" t="s">
        <v>123</v>
      </c>
      <c r="D36" s="70" t="s">
        <v>29</v>
      </c>
      <c r="E36" s="54" t="s">
        <v>371</v>
      </c>
      <c r="F36" s="70" t="s">
        <v>336</v>
      </c>
      <c r="G36" s="54" t="s">
        <v>357</v>
      </c>
      <c r="H36" s="54" t="s">
        <v>315</v>
      </c>
      <c r="I36" s="117" t="s">
        <v>3305</v>
      </c>
      <c r="J36" s="72">
        <v>1.2099999999976891</v>
      </c>
      <c r="K36" s="70" t="s">
        <v>135</v>
      </c>
      <c r="L36" s="71">
        <v>4.7500000000000001E-2</v>
      </c>
      <c r="M36" s="71">
        <v>2.4899999999976892E-2</v>
      </c>
      <c r="N36" s="72">
        <v>76983.024963000003</v>
      </c>
      <c r="O36" s="80">
        <v>140.54</v>
      </c>
      <c r="P36" s="117" t="s">
        <v>3305</v>
      </c>
      <c r="Q36" s="72">
        <v>108.19194552500001</v>
      </c>
      <c r="R36" s="73">
        <v>5.3708513701465563E-5</v>
      </c>
      <c r="S36" s="73">
        <f t="shared" si="0"/>
        <v>2.501679711825887E-3</v>
      </c>
      <c r="T36" s="73">
        <f>Q36/'סכום נכסי הקרן'!$C$41</f>
        <v>5.980937138972542E-4</v>
      </c>
    </row>
    <row r="37" spans="1:20">
      <c r="A37" s="69" t="s">
        <v>372</v>
      </c>
      <c r="B37" s="54" t="s">
        <v>373</v>
      </c>
      <c r="C37" s="70" t="s">
        <v>123</v>
      </c>
      <c r="D37" s="70" t="s">
        <v>29</v>
      </c>
      <c r="E37" s="54" t="s">
        <v>371</v>
      </c>
      <c r="F37" s="70" t="s">
        <v>336</v>
      </c>
      <c r="G37" s="54" t="s">
        <v>357</v>
      </c>
      <c r="H37" s="54" t="s">
        <v>315</v>
      </c>
      <c r="I37" s="117" t="s">
        <v>3305</v>
      </c>
      <c r="J37" s="72">
        <v>4.0699999999906709</v>
      </c>
      <c r="K37" s="70" t="s">
        <v>135</v>
      </c>
      <c r="L37" s="71">
        <v>5.0000000000000001E-3</v>
      </c>
      <c r="M37" s="71">
        <v>2.7199999999906712E-2</v>
      </c>
      <c r="N37" s="72">
        <v>168904.73036799996</v>
      </c>
      <c r="O37" s="80">
        <v>101.54</v>
      </c>
      <c r="P37" s="117" t="s">
        <v>3305</v>
      </c>
      <c r="Q37" s="72">
        <v>171.50586257999998</v>
      </c>
      <c r="R37" s="73">
        <v>8.9713388918443742E-5</v>
      </c>
      <c r="S37" s="73">
        <f t="shared" si="0"/>
        <v>3.9656624603024906E-3</v>
      </c>
      <c r="T37" s="73">
        <f>Q37/'סכום נכסי הקרן'!$C$41</f>
        <v>9.4809810293985193E-4</v>
      </c>
    </row>
    <row r="38" spans="1:20">
      <c r="A38" s="69" t="s">
        <v>374</v>
      </c>
      <c r="B38" s="54" t="s">
        <v>375</v>
      </c>
      <c r="C38" s="70" t="s">
        <v>123</v>
      </c>
      <c r="D38" s="70" t="s">
        <v>29</v>
      </c>
      <c r="E38" s="54" t="s">
        <v>371</v>
      </c>
      <c r="F38" s="70" t="s">
        <v>336</v>
      </c>
      <c r="G38" s="54" t="s">
        <v>357</v>
      </c>
      <c r="H38" s="54" t="s">
        <v>315</v>
      </c>
      <c r="I38" s="117" t="s">
        <v>3305</v>
      </c>
      <c r="J38" s="72">
        <v>5.8900000000057116</v>
      </c>
      <c r="K38" s="70" t="s">
        <v>135</v>
      </c>
      <c r="L38" s="71">
        <v>5.8999999999999999E-3</v>
      </c>
      <c r="M38" s="71">
        <v>3.0300000000020422E-2</v>
      </c>
      <c r="N38" s="72">
        <v>511600.70250399999</v>
      </c>
      <c r="O38" s="80">
        <v>93.79</v>
      </c>
      <c r="P38" s="117" t="s">
        <v>3305</v>
      </c>
      <c r="Q38" s="72">
        <v>479.83030043399998</v>
      </c>
      <c r="R38" s="73">
        <v>4.6534748884977643E-4</v>
      </c>
      <c r="S38" s="73">
        <f t="shared" si="0"/>
        <v>1.1094926908747423E-2</v>
      </c>
      <c r="T38" s="73">
        <f>Q38/'סכום נכסי הקרן'!$C$41</f>
        <v>2.6525402148415271E-3</v>
      </c>
    </row>
    <row r="39" spans="1:20">
      <c r="A39" s="69" t="s">
        <v>376</v>
      </c>
      <c r="B39" s="54" t="s">
        <v>377</v>
      </c>
      <c r="C39" s="70" t="s">
        <v>123</v>
      </c>
      <c r="D39" s="70" t="s">
        <v>29</v>
      </c>
      <c r="E39" s="54" t="s">
        <v>378</v>
      </c>
      <c r="F39" s="70" t="s">
        <v>379</v>
      </c>
      <c r="G39" s="54" t="s">
        <v>349</v>
      </c>
      <c r="H39" s="54" t="s">
        <v>133</v>
      </c>
      <c r="I39" s="117" t="s">
        <v>3305</v>
      </c>
      <c r="J39" s="72">
        <v>5.0400000000053202</v>
      </c>
      <c r="K39" s="70" t="s">
        <v>135</v>
      </c>
      <c r="L39" s="71">
        <v>4.4000000000000003E-3</v>
      </c>
      <c r="M39" s="71">
        <v>2.4700000000031353E-2</v>
      </c>
      <c r="N39" s="72">
        <v>104651.96952300001</v>
      </c>
      <c r="O39" s="80">
        <v>100.57</v>
      </c>
      <c r="P39" s="117" t="s">
        <v>3305</v>
      </c>
      <c r="Q39" s="72">
        <v>105.248485661</v>
      </c>
      <c r="R39" s="73">
        <v>1.1735326343695931E-4</v>
      </c>
      <c r="S39" s="73">
        <f t="shared" si="0"/>
        <v>2.4336192495741835E-3</v>
      </c>
      <c r="T39" s="73">
        <f>Q39/'סכום נכסי הקרן'!$C$41</f>
        <v>5.8182203273628944E-4</v>
      </c>
    </row>
    <row r="40" spans="1:20">
      <c r="A40" s="69" t="s">
        <v>380</v>
      </c>
      <c r="B40" s="54" t="s">
        <v>381</v>
      </c>
      <c r="C40" s="70" t="s">
        <v>123</v>
      </c>
      <c r="D40" s="70" t="s">
        <v>29</v>
      </c>
      <c r="E40" s="54" t="s">
        <v>382</v>
      </c>
      <c r="F40" s="70" t="s">
        <v>336</v>
      </c>
      <c r="G40" s="54" t="s">
        <v>349</v>
      </c>
      <c r="H40" s="54" t="s">
        <v>133</v>
      </c>
      <c r="I40" s="117" t="s">
        <v>3305</v>
      </c>
      <c r="J40" s="72">
        <v>2.8400000000023775</v>
      </c>
      <c r="K40" s="70" t="s">
        <v>135</v>
      </c>
      <c r="L40" s="71">
        <v>1.5800000000000002E-2</v>
      </c>
      <c r="M40" s="71">
        <v>2.2000000000027428E-2</v>
      </c>
      <c r="N40" s="72">
        <v>197346.302841</v>
      </c>
      <c r="O40" s="80">
        <v>110.84</v>
      </c>
      <c r="P40" s="117" t="s">
        <v>3305</v>
      </c>
      <c r="Q40" s="72">
        <v>218.73864807200002</v>
      </c>
      <c r="R40" s="73">
        <v>4.2426204531695842E-4</v>
      </c>
      <c r="S40" s="73">
        <f t="shared" si="0"/>
        <v>5.0578075421289087E-3</v>
      </c>
      <c r="T40" s="73">
        <f>Q40/'סכום נכסי הקרן'!$C$41</f>
        <v>1.2092047126374748E-3</v>
      </c>
    </row>
    <row r="41" spans="1:20">
      <c r="A41" s="69" t="s">
        <v>383</v>
      </c>
      <c r="B41" s="54" t="s">
        <v>384</v>
      </c>
      <c r="C41" s="70" t="s">
        <v>123</v>
      </c>
      <c r="D41" s="70" t="s">
        <v>29</v>
      </c>
      <c r="E41" s="54" t="s">
        <v>382</v>
      </c>
      <c r="F41" s="70" t="s">
        <v>336</v>
      </c>
      <c r="G41" s="54" t="s">
        <v>349</v>
      </c>
      <c r="H41" s="54" t="s">
        <v>133</v>
      </c>
      <c r="I41" s="117" t="s">
        <v>3305</v>
      </c>
      <c r="J41" s="72">
        <v>5.4799999999984514</v>
      </c>
      <c r="K41" s="70" t="s">
        <v>135</v>
      </c>
      <c r="L41" s="71">
        <v>8.3999999999999995E-3</v>
      </c>
      <c r="M41" s="71">
        <v>2.5500000000022574E-2</v>
      </c>
      <c r="N41" s="72">
        <v>153588.73485499999</v>
      </c>
      <c r="O41" s="80">
        <v>100.94</v>
      </c>
      <c r="P41" s="117" t="s">
        <v>3305</v>
      </c>
      <c r="Q41" s="72">
        <v>155.032457163</v>
      </c>
      <c r="R41" s="73">
        <v>1.9347632400995969E-4</v>
      </c>
      <c r="S41" s="73">
        <f t="shared" si="0"/>
        <v>3.5847543999435166E-3</v>
      </c>
      <c r="T41" s="73">
        <f>Q41/'סכום נכסי הקרן'!$C$41</f>
        <v>8.5703180240723036E-4</v>
      </c>
    </row>
    <row r="42" spans="1:20">
      <c r="A42" s="69" t="s">
        <v>385</v>
      </c>
      <c r="B42" s="54" t="s">
        <v>386</v>
      </c>
      <c r="C42" s="70" t="s">
        <v>123</v>
      </c>
      <c r="D42" s="70" t="s">
        <v>29</v>
      </c>
      <c r="E42" s="54" t="s">
        <v>387</v>
      </c>
      <c r="F42" s="70" t="s">
        <v>307</v>
      </c>
      <c r="G42" s="54" t="s">
        <v>357</v>
      </c>
      <c r="H42" s="54" t="s">
        <v>315</v>
      </c>
      <c r="I42" s="117" t="s">
        <v>3305</v>
      </c>
      <c r="J42" s="72">
        <v>4.2999999999739336</v>
      </c>
      <c r="K42" s="70" t="s">
        <v>135</v>
      </c>
      <c r="L42" s="71">
        <v>2.7799999999999998E-2</v>
      </c>
      <c r="M42" s="71">
        <v>3.0999999999913111E-2</v>
      </c>
      <c r="N42" s="72">
        <v>1.0405949999999999</v>
      </c>
      <c r="O42" s="80">
        <v>5529999</v>
      </c>
      <c r="P42" s="117" t="s">
        <v>3305</v>
      </c>
      <c r="Q42" s="72">
        <v>57.544910904999995</v>
      </c>
      <c r="R42" s="73">
        <v>2.488271162123386E-4</v>
      </c>
      <c r="S42" s="73">
        <f t="shared" si="0"/>
        <v>1.3305882931608989E-3</v>
      </c>
      <c r="T42" s="73">
        <f>Q42/'סכום נכסי הקרן'!$C$41</f>
        <v>3.1811286239515145E-4</v>
      </c>
    </row>
    <row r="43" spans="1:20">
      <c r="A43" s="69" t="s">
        <v>388</v>
      </c>
      <c r="B43" s="54" t="s">
        <v>389</v>
      </c>
      <c r="C43" s="70" t="s">
        <v>123</v>
      </c>
      <c r="D43" s="70" t="s">
        <v>29</v>
      </c>
      <c r="E43" s="54" t="s">
        <v>387</v>
      </c>
      <c r="F43" s="70" t="s">
        <v>307</v>
      </c>
      <c r="G43" s="54" t="s">
        <v>357</v>
      </c>
      <c r="H43" s="54" t="s">
        <v>315</v>
      </c>
      <c r="I43" s="117" t="s">
        <v>3305</v>
      </c>
      <c r="J43" s="72">
        <v>1.1399999999978658</v>
      </c>
      <c r="K43" s="70" t="s">
        <v>135</v>
      </c>
      <c r="L43" s="71">
        <v>2.4199999999999999E-2</v>
      </c>
      <c r="M43" s="71">
        <v>3.3299999999952867E-2</v>
      </c>
      <c r="N43" s="72">
        <v>3.997484</v>
      </c>
      <c r="O43" s="80">
        <v>5626366</v>
      </c>
      <c r="P43" s="117" t="s">
        <v>3305</v>
      </c>
      <c r="Q43" s="72">
        <v>224.91305688200001</v>
      </c>
      <c r="R43" s="73">
        <v>1.3869076778961248E-4</v>
      </c>
      <c r="S43" s="73">
        <f t="shared" si="0"/>
        <v>5.2005759633597373E-3</v>
      </c>
      <c r="T43" s="73">
        <f>Q43/'סכום נכסי הקרן'!$C$41</f>
        <v>1.2433373375604594E-3</v>
      </c>
    </row>
    <row r="44" spans="1:20">
      <c r="A44" s="69" t="s">
        <v>390</v>
      </c>
      <c r="B44" s="54" t="s">
        <v>391</v>
      </c>
      <c r="C44" s="70" t="s">
        <v>123</v>
      </c>
      <c r="D44" s="70" t="s">
        <v>29</v>
      </c>
      <c r="E44" s="54" t="s">
        <v>387</v>
      </c>
      <c r="F44" s="70" t="s">
        <v>307</v>
      </c>
      <c r="G44" s="54" t="s">
        <v>357</v>
      </c>
      <c r="H44" s="54" t="s">
        <v>315</v>
      </c>
      <c r="I44" s="117" t="s">
        <v>3305</v>
      </c>
      <c r="J44" s="72">
        <v>0.74999999999068079</v>
      </c>
      <c r="K44" s="70" t="s">
        <v>135</v>
      </c>
      <c r="L44" s="71">
        <v>1.95E-2</v>
      </c>
      <c r="M44" s="71">
        <v>3.4099999999973901E-2</v>
      </c>
      <c r="N44" s="72">
        <v>0.98324</v>
      </c>
      <c r="O44" s="80">
        <v>5456707</v>
      </c>
      <c r="P44" s="117" t="s">
        <v>3305</v>
      </c>
      <c r="Q44" s="72">
        <v>53.652509653999999</v>
      </c>
      <c r="R44" s="73">
        <v>3.96164229018091E-5</v>
      </c>
      <c r="S44" s="73">
        <f t="shared" si="0"/>
        <v>1.2405858332489241E-3</v>
      </c>
      <c r="T44" s="73">
        <f>Q44/'סכום נכסי הקרן'!$C$41</f>
        <v>2.9659535747468611E-4</v>
      </c>
    </row>
    <row r="45" spans="1:20">
      <c r="A45" s="69" t="s">
        <v>392</v>
      </c>
      <c r="B45" s="54" t="s">
        <v>393</v>
      </c>
      <c r="C45" s="70" t="s">
        <v>123</v>
      </c>
      <c r="D45" s="70" t="s">
        <v>29</v>
      </c>
      <c r="E45" s="54" t="s">
        <v>387</v>
      </c>
      <c r="F45" s="70" t="s">
        <v>307</v>
      </c>
      <c r="G45" s="54" t="s">
        <v>349</v>
      </c>
      <c r="H45" s="54" t="s">
        <v>133</v>
      </c>
      <c r="I45" s="117" t="s">
        <v>3305</v>
      </c>
      <c r="J45" s="72">
        <v>4.0899999999976862</v>
      </c>
      <c r="K45" s="70" t="s">
        <v>135</v>
      </c>
      <c r="L45" s="71">
        <v>1.4999999999999999E-2</v>
      </c>
      <c r="M45" s="71">
        <v>3.0300000000011568E-2</v>
      </c>
      <c r="N45" s="72">
        <v>3.3798860000000004</v>
      </c>
      <c r="O45" s="80">
        <v>5115050</v>
      </c>
      <c r="P45" s="117" t="s">
        <v>3305</v>
      </c>
      <c r="Q45" s="72">
        <v>172.88288636000001</v>
      </c>
      <c r="R45" s="73">
        <v>1.2037488425101504E-4</v>
      </c>
      <c r="S45" s="73">
        <f t="shared" si="0"/>
        <v>3.9975028384046834E-3</v>
      </c>
      <c r="T45" s="73">
        <f>Q45/'סכום נכסי הקרן'!$C$41</f>
        <v>9.5571040034987253E-4</v>
      </c>
    </row>
    <row r="46" spans="1:20">
      <c r="A46" s="69" t="s">
        <v>394</v>
      </c>
      <c r="B46" s="54" t="s">
        <v>395</v>
      </c>
      <c r="C46" s="70" t="s">
        <v>123</v>
      </c>
      <c r="D46" s="70" t="s">
        <v>29</v>
      </c>
      <c r="E46" s="54" t="s">
        <v>396</v>
      </c>
      <c r="F46" s="70" t="s">
        <v>336</v>
      </c>
      <c r="G46" s="54" t="s">
        <v>349</v>
      </c>
      <c r="H46" s="54" t="s">
        <v>133</v>
      </c>
      <c r="I46" s="117" t="s">
        <v>3305</v>
      </c>
      <c r="J46" s="72">
        <v>2.3999999999110462</v>
      </c>
      <c r="K46" s="70" t="s">
        <v>135</v>
      </c>
      <c r="L46" s="71">
        <v>3.7000000000000005E-2</v>
      </c>
      <c r="M46" s="71">
        <v>2.3599999999135878E-2</v>
      </c>
      <c r="N46" s="72">
        <v>13669.073654</v>
      </c>
      <c r="O46" s="80">
        <v>115.14</v>
      </c>
      <c r="P46" s="117" t="s">
        <v>3305</v>
      </c>
      <c r="Q46" s="72">
        <v>15.738571476000001</v>
      </c>
      <c r="R46" s="73">
        <v>3.6360597070931214E-5</v>
      </c>
      <c r="S46" s="73">
        <f t="shared" si="0"/>
        <v>3.6391678478073843E-4</v>
      </c>
      <c r="T46" s="73">
        <f>Q46/'סכום נכסי הקרן'!$C$41</f>
        <v>8.7004079830906895E-5</v>
      </c>
    </row>
    <row r="47" spans="1:20">
      <c r="A47" s="69" t="s">
        <v>397</v>
      </c>
      <c r="B47" s="54" t="s">
        <v>398</v>
      </c>
      <c r="C47" s="70" t="s">
        <v>123</v>
      </c>
      <c r="D47" s="70" t="s">
        <v>29</v>
      </c>
      <c r="E47" s="54" t="s">
        <v>396</v>
      </c>
      <c r="F47" s="70" t="s">
        <v>336</v>
      </c>
      <c r="G47" s="54" t="s">
        <v>349</v>
      </c>
      <c r="H47" s="54" t="s">
        <v>133</v>
      </c>
      <c r="I47" s="117" t="s">
        <v>3305</v>
      </c>
      <c r="J47" s="72">
        <v>4.1500000000417669</v>
      </c>
      <c r="K47" s="70" t="s">
        <v>135</v>
      </c>
      <c r="L47" s="71">
        <v>2.81E-2</v>
      </c>
      <c r="M47" s="71">
        <v>2.5900000000232831E-2</v>
      </c>
      <c r="N47" s="72">
        <v>49428.241514000001</v>
      </c>
      <c r="O47" s="80">
        <v>113.83</v>
      </c>
      <c r="P47" s="117" t="s">
        <v>3305</v>
      </c>
      <c r="Q47" s="72">
        <v>56.264167190999999</v>
      </c>
      <c r="R47" s="73">
        <v>3.9493735510999344E-5</v>
      </c>
      <c r="S47" s="73">
        <f t="shared" si="0"/>
        <v>1.3009741610754198E-3</v>
      </c>
      <c r="T47" s="73">
        <f>Q47/'סכום נכסי הקרן'!$C$41</f>
        <v>3.1103280887786057E-4</v>
      </c>
    </row>
    <row r="48" spans="1:20">
      <c r="A48" s="69" t="s">
        <v>399</v>
      </c>
      <c r="B48" s="54" t="s">
        <v>400</v>
      </c>
      <c r="C48" s="70" t="s">
        <v>123</v>
      </c>
      <c r="D48" s="70" t="s">
        <v>29</v>
      </c>
      <c r="E48" s="54" t="s">
        <v>396</v>
      </c>
      <c r="F48" s="70" t="s">
        <v>336</v>
      </c>
      <c r="G48" s="54" t="s">
        <v>357</v>
      </c>
      <c r="H48" s="54" t="s">
        <v>315</v>
      </c>
      <c r="I48" s="117" t="s">
        <v>3305</v>
      </c>
      <c r="J48" s="72">
        <v>2.4599999999585211</v>
      </c>
      <c r="K48" s="70" t="s">
        <v>135</v>
      </c>
      <c r="L48" s="71">
        <v>2.4E-2</v>
      </c>
      <c r="M48" s="71">
        <v>2.329999999910129E-2</v>
      </c>
      <c r="N48" s="72">
        <v>11522.964792999999</v>
      </c>
      <c r="O48" s="80">
        <v>112.98</v>
      </c>
      <c r="P48" s="117" t="s">
        <v>3305</v>
      </c>
      <c r="Q48" s="72">
        <v>13.018645549</v>
      </c>
      <c r="R48" s="73">
        <v>1.997033773259687E-5</v>
      </c>
      <c r="S48" s="73">
        <f t="shared" si="0"/>
        <v>3.0102500964695252E-4</v>
      </c>
      <c r="T48" s="73">
        <f>Q48/'סכום נכסי הקרן'!$C$41</f>
        <v>7.1968112122673355E-5</v>
      </c>
    </row>
    <row r="49" spans="1:20">
      <c r="A49" s="69" t="s">
        <v>401</v>
      </c>
      <c r="B49" s="54" t="s">
        <v>402</v>
      </c>
      <c r="C49" s="70" t="s">
        <v>123</v>
      </c>
      <c r="D49" s="70" t="s">
        <v>29</v>
      </c>
      <c r="E49" s="54" t="s">
        <v>396</v>
      </c>
      <c r="F49" s="70" t="s">
        <v>336</v>
      </c>
      <c r="G49" s="54" t="s">
        <v>349</v>
      </c>
      <c r="H49" s="54" t="s">
        <v>133</v>
      </c>
      <c r="I49" s="117" t="s">
        <v>3305</v>
      </c>
      <c r="J49" s="72">
        <v>3.670000000001441</v>
      </c>
      <c r="K49" s="70" t="s">
        <v>135</v>
      </c>
      <c r="L49" s="71">
        <v>2.6000000000000002E-2</v>
      </c>
      <c r="M49" s="71">
        <v>2.2700000000014417E-2</v>
      </c>
      <c r="N49" s="72">
        <v>183571.386038</v>
      </c>
      <c r="O49" s="80">
        <v>113.37</v>
      </c>
      <c r="P49" s="117" t="s">
        <v>3305</v>
      </c>
      <c r="Q49" s="72">
        <v>208.11487971</v>
      </c>
      <c r="R49" s="73">
        <v>3.7444596620078003E-4</v>
      </c>
      <c r="S49" s="73">
        <f t="shared" si="0"/>
        <v>4.8121583337207658E-3</v>
      </c>
      <c r="T49" s="73">
        <f>Q49/'סכום נכסי הקרן'!$C$41</f>
        <v>1.1504756728334487E-3</v>
      </c>
    </row>
    <row r="50" spans="1:20">
      <c r="A50" s="69" t="s">
        <v>403</v>
      </c>
      <c r="B50" s="54" t="s">
        <v>404</v>
      </c>
      <c r="C50" s="70" t="s">
        <v>123</v>
      </c>
      <c r="D50" s="70" t="s">
        <v>29</v>
      </c>
      <c r="E50" s="54" t="s">
        <v>396</v>
      </c>
      <c r="F50" s="70" t="s">
        <v>336</v>
      </c>
      <c r="G50" s="54" t="s">
        <v>349</v>
      </c>
      <c r="H50" s="54" t="s">
        <v>133</v>
      </c>
      <c r="I50" s="117" t="s">
        <v>3305</v>
      </c>
      <c r="J50" s="72">
        <v>6.5699999999976209</v>
      </c>
      <c r="K50" s="70" t="s">
        <v>135</v>
      </c>
      <c r="L50" s="71">
        <v>3.4999999999999996E-3</v>
      </c>
      <c r="M50" s="71">
        <v>3.0699999999987543E-2</v>
      </c>
      <c r="N50" s="72">
        <v>968323.718628</v>
      </c>
      <c r="O50" s="80">
        <v>91.16</v>
      </c>
      <c r="P50" s="117" t="s">
        <v>3305</v>
      </c>
      <c r="Q50" s="72">
        <v>882.72396673000003</v>
      </c>
      <c r="R50" s="73">
        <v>3.3249177808731298E-4</v>
      </c>
      <c r="S50" s="73">
        <f t="shared" si="0"/>
        <v>2.0410878351389276E-2</v>
      </c>
      <c r="T50" s="73">
        <f>Q50/'סכום נכסי הקרן'!$C$41</f>
        <v>4.8797685728432317E-3</v>
      </c>
    </row>
    <row r="51" spans="1:20">
      <c r="A51" s="69" t="s">
        <v>405</v>
      </c>
      <c r="B51" s="54" t="s">
        <v>406</v>
      </c>
      <c r="C51" s="70" t="s">
        <v>123</v>
      </c>
      <c r="D51" s="70" t="s">
        <v>29</v>
      </c>
      <c r="E51" s="54" t="s">
        <v>407</v>
      </c>
      <c r="F51" s="70" t="s">
        <v>336</v>
      </c>
      <c r="G51" s="54" t="s">
        <v>357</v>
      </c>
      <c r="H51" s="54" t="s">
        <v>315</v>
      </c>
      <c r="I51" s="117" t="s">
        <v>3305</v>
      </c>
      <c r="J51" s="72">
        <v>3.0100000000016092</v>
      </c>
      <c r="K51" s="70" t="s">
        <v>135</v>
      </c>
      <c r="L51" s="71">
        <v>2.35E-2</v>
      </c>
      <c r="M51" s="71">
        <v>2.2700000000005362E-2</v>
      </c>
      <c r="N51" s="72">
        <v>327791.99911199999</v>
      </c>
      <c r="O51" s="80">
        <v>113.73</v>
      </c>
      <c r="P51" s="117" t="s">
        <v>3305</v>
      </c>
      <c r="Q51" s="72">
        <v>372.79785054000007</v>
      </c>
      <c r="R51" s="73">
        <v>3.4498216945078139E-4</v>
      </c>
      <c r="S51" s="73">
        <f t="shared" si="0"/>
        <v>8.6200577573745159E-3</v>
      </c>
      <c r="T51" s="73">
        <f>Q51/'סכום נכסי הקרן'!$C$41</f>
        <v>2.0608562853771839E-3</v>
      </c>
    </row>
    <row r="52" spans="1:20">
      <c r="A52" s="69" t="s">
        <v>408</v>
      </c>
      <c r="B52" s="54" t="s">
        <v>409</v>
      </c>
      <c r="C52" s="70" t="s">
        <v>123</v>
      </c>
      <c r="D52" s="70" t="s">
        <v>29</v>
      </c>
      <c r="E52" s="54" t="s">
        <v>407</v>
      </c>
      <c r="F52" s="70" t="s">
        <v>336</v>
      </c>
      <c r="G52" s="54" t="s">
        <v>357</v>
      </c>
      <c r="H52" s="54" t="s">
        <v>315</v>
      </c>
      <c r="I52" s="117" t="s">
        <v>3305</v>
      </c>
      <c r="J52" s="72">
        <v>1.4899999999978413</v>
      </c>
      <c r="K52" s="70" t="s">
        <v>135</v>
      </c>
      <c r="L52" s="71">
        <v>1.7600000000000001E-2</v>
      </c>
      <c r="M52" s="71">
        <v>2.1299999999945654E-2</v>
      </c>
      <c r="N52" s="72">
        <v>116870.474145</v>
      </c>
      <c r="O52" s="80">
        <v>112.57</v>
      </c>
      <c r="P52" s="72">
        <v>2.7724084649999998</v>
      </c>
      <c r="Q52" s="72">
        <v>134.33350122100001</v>
      </c>
      <c r="R52" s="73">
        <v>8.9625923285235426E-5</v>
      </c>
      <c r="S52" s="73">
        <f t="shared" si="0"/>
        <v>3.1061406003227866E-3</v>
      </c>
      <c r="T52" s="73">
        <f>Q52/'סכום נכסי הקרן'!$C$41</f>
        <v>7.4260632116578454E-4</v>
      </c>
    </row>
    <row r="53" spans="1:20">
      <c r="A53" s="69" t="s">
        <v>410</v>
      </c>
      <c r="B53" s="54" t="s">
        <v>411</v>
      </c>
      <c r="C53" s="70" t="s">
        <v>123</v>
      </c>
      <c r="D53" s="70" t="s">
        <v>29</v>
      </c>
      <c r="E53" s="54" t="s">
        <v>407</v>
      </c>
      <c r="F53" s="70" t="s">
        <v>336</v>
      </c>
      <c r="G53" s="54" t="s">
        <v>357</v>
      </c>
      <c r="H53" s="54" t="s">
        <v>315</v>
      </c>
      <c r="I53" s="117" t="s">
        <v>3305</v>
      </c>
      <c r="J53" s="72">
        <v>2.2099999999952118</v>
      </c>
      <c r="K53" s="70" t="s">
        <v>135</v>
      </c>
      <c r="L53" s="71">
        <v>2.1499999999999998E-2</v>
      </c>
      <c r="M53" s="71">
        <v>2.2499999999986552E-2</v>
      </c>
      <c r="N53" s="72">
        <v>163548.52619</v>
      </c>
      <c r="O53" s="80">
        <v>113.66</v>
      </c>
      <c r="P53" s="117" t="s">
        <v>3305</v>
      </c>
      <c r="Q53" s="72">
        <v>185.889255209</v>
      </c>
      <c r="R53" s="73">
        <v>1.3548965881621133E-4</v>
      </c>
      <c r="S53" s="73">
        <f t="shared" si="0"/>
        <v>4.2982439787564754E-3</v>
      </c>
      <c r="T53" s="73">
        <f>Q53/'סכום נכסי הקרן'!$C$41</f>
        <v>1.0276106458946617E-3</v>
      </c>
    </row>
    <row r="54" spans="1:20">
      <c r="A54" s="69" t="s">
        <v>412</v>
      </c>
      <c r="B54" s="54" t="s">
        <v>413</v>
      </c>
      <c r="C54" s="70" t="s">
        <v>123</v>
      </c>
      <c r="D54" s="70" t="s">
        <v>29</v>
      </c>
      <c r="E54" s="54" t="s">
        <v>407</v>
      </c>
      <c r="F54" s="70" t="s">
        <v>336</v>
      </c>
      <c r="G54" s="54" t="s">
        <v>357</v>
      </c>
      <c r="H54" s="54" t="s">
        <v>315</v>
      </c>
      <c r="I54" s="117" t="s">
        <v>3305</v>
      </c>
      <c r="J54" s="72">
        <v>4.3200000000015182</v>
      </c>
      <c r="K54" s="70" t="s">
        <v>135</v>
      </c>
      <c r="L54" s="71">
        <v>2.2499999999999999E-2</v>
      </c>
      <c r="M54" s="71">
        <v>2.610000000000285E-2</v>
      </c>
      <c r="N54" s="72">
        <v>437610.44588199997</v>
      </c>
      <c r="O54" s="80">
        <v>111.23</v>
      </c>
      <c r="P54" s="72">
        <v>40.241236641</v>
      </c>
      <c r="Q54" s="72">
        <v>526.99533558500002</v>
      </c>
      <c r="R54" s="73">
        <v>3.701854609201164E-4</v>
      </c>
      <c r="S54" s="73">
        <f t="shared" si="0"/>
        <v>1.2185505426143129E-2</v>
      </c>
      <c r="T54" s="73">
        <f>Q54/'סכום נכסי הקרן'!$C$41</f>
        <v>2.9132722952442945E-3</v>
      </c>
    </row>
    <row r="55" spans="1:20">
      <c r="A55" s="69" t="s">
        <v>414</v>
      </c>
      <c r="B55" s="54" t="s">
        <v>415</v>
      </c>
      <c r="C55" s="70" t="s">
        <v>123</v>
      </c>
      <c r="D55" s="70" t="s">
        <v>29</v>
      </c>
      <c r="E55" s="54" t="s">
        <v>407</v>
      </c>
      <c r="F55" s="70" t="s">
        <v>336</v>
      </c>
      <c r="G55" s="54" t="s">
        <v>357</v>
      </c>
      <c r="H55" s="54" t="s">
        <v>315</v>
      </c>
      <c r="I55" s="117" t="s">
        <v>3305</v>
      </c>
      <c r="J55" s="72">
        <v>4.2400000000083304</v>
      </c>
      <c r="K55" s="70" t="s">
        <v>135</v>
      </c>
      <c r="L55" s="71">
        <v>6.5000000000000006E-3</v>
      </c>
      <c r="M55" s="71">
        <v>2.3300000000027764E-2</v>
      </c>
      <c r="N55" s="72">
        <v>164303.694422</v>
      </c>
      <c r="O55" s="80">
        <v>103.63</v>
      </c>
      <c r="P55" s="72">
        <v>2.5859484079999997</v>
      </c>
      <c r="Q55" s="72">
        <v>172.853866944</v>
      </c>
      <c r="R55" s="73">
        <v>3.3338293399881347E-4</v>
      </c>
      <c r="S55" s="73">
        <f t="shared" si="0"/>
        <v>3.9968318338867038E-3</v>
      </c>
      <c r="T55" s="73">
        <f>Q55/'סכום נכסי הקרן'!$C$41</f>
        <v>9.5554997870104879E-4</v>
      </c>
    </row>
    <row r="56" spans="1:20">
      <c r="A56" s="69" t="s">
        <v>416</v>
      </c>
      <c r="B56" s="54" t="s">
        <v>417</v>
      </c>
      <c r="C56" s="70" t="s">
        <v>123</v>
      </c>
      <c r="D56" s="70" t="s">
        <v>29</v>
      </c>
      <c r="E56" s="54" t="s">
        <v>407</v>
      </c>
      <c r="F56" s="70" t="s">
        <v>336</v>
      </c>
      <c r="G56" s="54" t="s">
        <v>357</v>
      </c>
      <c r="H56" s="54" t="s">
        <v>315</v>
      </c>
      <c r="I56" s="117" t="s">
        <v>3305</v>
      </c>
      <c r="J56" s="72">
        <v>5.0100000004753147</v>
      </c>
      <c r="K56" s="70" t="s">
        <v>135</v>
      </c>
      <c r="L56" s="71">
        <v>1.43E-2</v>
      </c>
      <c r="M56" s="71">
        <v>2.6900000001631678E-2</v>
      </c>
      <c r="N56" s="72">
        <v>2641.3432929999999</v>
      </c>
      <c r="O56" s="80">
        <v>104.73</v>
      </c>
      <c r="P56" s="72">
        <v>5.2909741999999996E-2</v>
      </c>
      <c r="Q56" s="72">
        <v>2.8191885659999998</v>
      </c>
      <c r="R56" s="73">
        <v>6.7072274796502869E-6</v>
      </c>
      <c r="S56" s="73">
        <f t="shared" si="0"/>
        <v>6.5186986010377644E-5</v>
      </c>
      <c r="T56" s="73">
        <f>Q56/'סכום נכסי הקרן'!$C$41</f>
        <v>1.558469950266304E-5</v>
      </c>
    </row>
    <row r="57" spans="1:20">
      <c r="A57" s="69" t="s">
        <v>418</v>
      </c>
      <c r="B57" s="54" t="s">
        <v>419</v>
      </c>
      <c r="C57" s="70" t="s">
        <v>123</v>
      </c>
      <c r="D57" s="70" t="s">
        <v>29</v>
      </c>
      <c r="E57" s="54" t="s">
        <v>407</v>
      </c>
      <c r="F57" s="70" t="s">
        <v>336</v>
      </c>
      <c r="G57" s="54" t="s">
        <v>357</v>
      </c>
      <c r="H57" s="54" t="s">
        <v>315</v>
      </c>
      <c r="I57" s="117" t="s">
        <v>3305</v>
      </c>
      <c r="J57" s="72">
        <v>5.9099999999991368</v>
      </c>
      <c r="K57" s="70" t="s">
        <v>135</v>
      </c>
      <c r="L57" s="71">
        <v>2.5000000000000001E-3</v>
      </c>
      <c r="M57" s="71">
        <v>2.6900000000003223E-2</v>
      </c>
      <c r="N57" s="72">
        <v>381407.51096799993</v>
      </c>
      <c r="O57" s="80">
        <v>94.78</v>
      </c>
      <c r="P57" s="72">
        <v>9.7995918890000002</v>
      </c>
      <c r="Q57" s="72">
        <v>371.29763075200009</v>
      </c>
      <c r="R57" s="73">
        <v>3.0713789607204818E-4</v>
      </c>
      <c r="S57" s="73">
        <f t="shared" si="0"/>
        <v>8.5853687665378361E-3</v>
      </c>
      <c r="T57" s="73">
        <f>Q57/'סכום נכסי הקרן'!$C$41</f>
        <v>2.0525629505978426E-3</v>
      </c>
    </row>
    <row r="58" spans="1:20">
      <c r="A58" s="69" t="s">
        <v>420</v>
      </c>
      <c r="B58" s="54" t="s">
        <v>421</v>
      </c>
      <c r="C58" s="70" t="s">
        <v>123</v>
      </c>
      <c r="D58" s="70" t="s">
        <v>29</v>
      </c>
      <c r="E58" s="54" t="s">
        <v>407</v>
      </c>
      <c r="F58" s="70" t="s">
        <v>336</v>
      </c>
      <c r="G58" s="54" t="s">
        <v>357</v>
      </c>
      <c r="H58" s="54" t="s">
        <v>315</v>
      </c>
      <c r="I58" s="117" t="s">
        <v>3305</v>
      </c>
      <c r="J58" s="72">
        <v>6.67000000000907</v>
      </c>
      <c r="K58" s="70" t="s">
        <v>135</v>
      </c>
      <c r="L58" s="71">
        <v>3.61E-2</v>
      </c>
      <c r="M58" s="71">
        <v>3.2700000000053679E-2</v>
      </c>
      <c r="N58" s="72">
        <v>250998.97748</v>
      </c>
      <c r="O58" s="80">
        <v>104.73</v>
      </c>
      <c r="P58" s="72">
        <v>7.2707501420000007</v>
      </c>
      <c r="Q58" s="72">
        <v>270.14197926499997</v>
      </c>
      <c r="R58" s="73">
        <v>5.5741593098713441E-4</v>
      </c>
      <c r="S58" s="73">
        <f t="shared" si="0"/>
        <v>6.246386508352234E-3</v>
      </c>
      <c r="T58" s="73">
        <f>Q58/'סכום נכסי הקרן'!$C$41</f>
        <v>1.4933664319847608E-3</v>
      </c>
    </row>
    <row r="59" spans="1:20">
      <c r="A59" s="69" t="s">
        <v>422</v>
      </c>
      <c r="B59" s="54" t="s">
        <v>423</v>
      </c>
      <c r="C59" s="70" t="s">
        <v>123</v>
      </c>
      <c r="D59" s="70" t="s">
        <v>29</v>
      </c>
      <c r="E59" s="54" t="s">
        <v>424</v>
      </c>
      <c r="F59" s="70" t="s">
        <v>307</v>
      </c>
      <c r="G59" s="54" t="s">
        <v>349</v>
      </c>
      <c r="H59" s="54" t="s">
        <v>133</v>
      </c>
      <c r="I59" s="117" t="s">
        <v>3305</v>
      </c>
      <c r="J59" s="72">
        <v>5.4300000000202511</v>
      </c>
      <c r="K59" s="70" t="s">
        <v>135</v>
      </c>
      <c r="L59" s="71">
        <v>3.7100000000000001E-2</v>
      </c>
      <c r="M59" s="71">
        <v>3.3400000000114241E-2</v>
      </c>
      <c r="N59" s="72">
        <v>1.889664</v>
      </c>
      <c r="O59" s="80">
        <v>5095555</v>
      </c>
      <c r="P59" s="117" t="s">
        <v>3305</v>
      </c>
      <c r="Q59" s="72">
        <v>96.288849835000008</v>
      </c>
      <c r="R59" s="73">
        <v>2.4595392424834049E-4</v>
      </c>
      <c r="S59" s="73">
        <f t="shared" si="0"/>
        <v>2.2264491218674655E-3</v>
      </c>
      <c r="T59" s="73">
        <f>Q59/'סכום נכסי הקרן'!$C$41</f>
        <v>5.3229245047084256E-4</v>
      </c>
    </row>
    <row r="60" spans="1:20">
      <c r="A60" s="69" t="s">
        <v>425</v>
      </c>
      <c r="B60" s="54" t="s">
        <v>426</v>
      </c>
      <c r="C60" s="70" t="s">
        <v>123</v>
      </c>
      <c r="D60" s="70" t="s">
        <v>29</v>
      </c>
      <c r="E60" s="54" t="s">
        <v>424</v>
      </c>
      <c r="F60" s="70" t="s">
        <v>307</v>
      </c>
      <c r="G60" s="54" t="s">
        <v>349</v>
      </c>
      <c r="H60" s="54" t="s">
        <v>133</v>
      </c>
      <c r="I60" s="117" t="s">
        <v>3305</v>
      </c>
      <c r="J60" s="72">
        <v>1.229999999995546</v>
      </c>
      <c r="K60" s="70" t="s">
        <v>135</v>
      </c>
      <c r="L60" s="71">
        <v>2.0199999999999999E-2</v>
      </c>
      <c r="M60" s="71">
        <v>2.039999999997584E-2</v>
      </c>
      <c r="N60" s="72">
        <v>2.343388</v>
      </c>
      <c r="O60" s="80">
        <v>5652776</v>
      </c>
      <c r="P60" s="117" t="s">
        <v>3305</v>
      </c>
      <c r="Q60" s="72">
        <v>132.46646473300001</v>
      </c>
      <c r="R60" s="73">
        <v>1.1135129484438109E-4</v>
      </c>
      <c r="S60" s="73">
        <f t="shared" si="0"/>
        <v>3.0629698515151592E-3</v>
      </c>
      <c r="T60" s="73">
        <f>Q60/'סכום נכסי הקרן'!$C$41</f>
        <v>7.3228519437884109E-4</v>
      </c>
    </row>
    <row r="61" spans="1:20">
      <c r="A61" s="69" t="s">
        <v>427</v>
      </c>
      <c r="B61" s="54" t="s">
        <v>428</v>
      </c>
      <c r="C61" s="70" t="s">
        <v>123</v>
      </c>
      <c r="D61" s="70" t="s">
        <v>29</v>
      </c>
      <c r="E61" s="54" t="s">
        <v>424</v>
      </c>
      <c r="F61" s="70" t="s">
        <v>307</v>
      </c>
      <c r="G61" s="54" t="s">
        <v>349</v>
      </c>
      <c r="H61" s="54" t="s">
        <v>133</v>
      </c>
      <c r="I61" s="117" t="s">
        <v>3305</v>
      </c>
      <c r="J61" s="72">
        <v>2.2999999999958827</v>
      </c>
      <c r="K61" s="70" t="s">
        <v>135</v>
      </c>
      <c r="L61" s="71">
        <v>2.5899999999999999E-2</v>
      </c>
      <c r="M61" s="71">
        <v>2.7499999999965691E-2</v>
      </c>
      <c r="N61" s="72">
        <v>5.1773709999999991</v>
      </c>
      <c r="O61" s="80">
        <v>5628861</v>
      </c>
      <c r="P61" s="117" t="s">
        <v>3305</v>
      </c>
      <c r="Q61" s="72">
        <v>291.42704106399998</v>
      </c>
      <c r="R61" s="73">
        <v>2.4510585617573254E-4</v>
      </c>
      <c r="S61" s="73">
        <f t="shared" si="0"/>
        <v>6.738552602686995E-3</v>
      </c>
      <c r="T61" s="73">
        <f>Q61/'סכום נכסי הקרן'!$C$41</f>
        <v>1.6110319532037581E-3</v>
      </c>
    </row>
    <row r="62" spans="1:20">
      <c r="A62" s="69" t="s">
        <v>429</v>
      </c>
      <c r="B62" s="54" t="s">
        <v>430</v>
      </c>
      <c r="C62" s="70" t="s">
        <v>123</v>
      </c>
      <c r="D62" s="70" t="s">
        <v>29</v>
      </c>
      <c r="E62" s="54" t="s">
        <v>424</v>
      </c>
      <c r="F62" s="70" t="s">
        <v>307</v>
      </c>
      <c r="G62" s="54" t="s">
        <v>349</v>
      </c>
      <c r="H62" s="54" t="s">
        <v>133</v>
      </c>
      <c r="I62" s="117" t="s">
        <v>3305</v>
      </c>
      <c r="J62" s="72">
        <v>2.5399999999902536</v>
      </c>
      <c r="K62" s="70" t="s">
        <v>135</v>
      </c>
      <c r="L62" s="71">
        <v>2.9700000000000001E-2</v>
      </c>
      <c r="M62" s="71">
        <v>3.0899999999867731E-2</v>
      </c>
      <c r="N62" s="72">
        <v>2.0463680000000002</v>
      </c>
      <c r="O62" s="80">
        <v>5615315</v>
      </c>
      <c r="P62" s="117" t="s">
        <v>3305</v>
      </c>
      <c r="Q62" s="72">
        <v>114.90998412799999</v>
      </c>
      <c r="R62" s="73">
        <v>1.4616914285714287E-4</v>
      </c>
      <c r="S62" s="73">
        <f t="shared" si="0"/>
        <v>2.6570182704850867E-3</v>
      </c>
      <c r="T62" s="73">
        <f>Q62/'סכום נכסי הקרן'!$C$41</f>
        <v>6.3523156772432056E-4</v>
      </c>
    </row>
    <row r="63" spans="1:20">
      <c r="A63" s="69" t="s">
        <v>431</v>
      </c>
      <c r="B63" s="54" t="s">
        <v>432</v>
      </c>
      <c r="C63" s="70" t="s">
        <v>123</v>
      </c>
      <c r="D63" s="70" t="s">
        <v>29</v>
      </c>
      <c r="E63" s="54" t="s">
        <v>424</v>
      </c>
      <c r="F63" s="70" t="s">
        <v>307</v>
      </c>
      <c r="G63" s="54" t="s">
        <v>349</v>
      </c>
      <c r="H63" s="54" t="s">
        <v>133</v>
      </c>
      <c r="I63" s="117" t="s">
        <v>3305</v>
      </c>
      <c r="J63" s="72">
        <v>4.1100000000200341</v>
      </c>
      <c r="K63" s="70" t="s">
        <v>135</v>
      </c>
      <c r="L63" s="71">
        <v>8.3999999999999995E-3</v>
      </c>
      <c r="M63" s="71">
        <v>2.9100000000260594E-2</v>
      </c>
      <c r="N63" s="72">
        <v>1.3243009999999997</v>
      </c>
      <c r="O63" s="80">
        <v>5012995</v>
      </c>
      <c r="P63" s="117" t="s">
        <v>3305</v>
      </c>
      <c r="Q63" s="72">
        <v>66.387140097</v>
      </c>
      <c r="R63" s="73">
        <v>1.6651590594744117E-4</v>
      </c>
      <c r="S63" s="73">
        <f t="shared" si="0"/>
        <v>1.5350436735462128E-3</v>
      </c>
      <c r="T63" s="73">
        <f>Q63/'סכום נכסי הקרן'!$C$41</f>
        <v>3.6699341141302623E-4</v>
      </c>
    </row>
    <row r="64" spans="1:20">
      <c r="A64" s="69" t="s">
        <v>433</v>
      </c>
      <c r="B64" s="54" t="s">
        <v>434</v>
      </c>
      <c r="C64" s="70" t="s">
        <v>123</v>
      </c>
      <c r="D64" s="70" t="s">
        <v>29</v>
      </c>
      <c r="E64" s="54" t="s">
        <v>424</v>
      </c>
      <c r="F64" s="70" t="s">
        <v>307</v>
      </c>
      <c r="G64" s="54" t="s">
        <v>349</v>
      </c>
      <c r="H64" s="54" t="s">
        <v>133</v>
      </c>
      <c r="I64" s="117" t="s">
        <v>3305</v>
      </c>
      <c r="J64" s="72">
        <v>4.6200000000060193</v>
      </c>
      <c r="K64" s="70" t="s">
        <v>135</v>
      </c>
      <c r="L64" s="71">
        <v>3.0899999999999997E-2</v>
      </c>
      <c r="M64" s="71">
        <v>3.1600000000039305E-2</v>
      </c>
      <c r="N64" s="72">
        <v>3.1504639999999999</v>
      </c>
      <c r="O64" s="80">
        <v>5168240</v>
      </c>
      <c r="P64" s="117" t="s">
        <v>3305</v>
      </c>
      <c r="Q64" s="72">
        <v>162.82353962100001</v>
      </c>
      <c r="R64" s="73">
        <v>1.658138947368421E-4</v>
      </c>
      <c r="S64" s="73">
        <f t="shared" si="0"/>
        <v>3.7649045287147698E-3</v>
      </c>
      <c r="T64" s="73">
        <f>Q64/'סכום נכסי הקרן'!$C$41</f>
        <v>9.0010152834637831E-4</v>
      </c>
    </row>
    <row r="65" spans="1:20">
      <c r="A65" s="69" t="s">
        <v>435</v>
      </c>
      <c r="B65" s="54" t="s">
        <v>436</v>
      </c>
      <c r="C65" s="70" t="s">
        <v>123</v>
      </c>
      <c r="D65" s="70" t="s">
        <v>29</v>
      </c>
      <c r="E65" s="54" t="s">
        <v>437</v>
      </c>
      <c r="F65" s="70" t="s">
        <v>336</v>
      </c>
      <c r="G65" s="54" t="s">
        <v>357</v>
      </c>
      <c r="H65" s="54" t="s">
        <v>315</v>
      </c>
      <c r="I65" s="117" t="s">
        <v>3305</v>
      </c>
      <c r="J65" s="72">
        <v>2.969999999998798</v>
      </c>
      <c r="K65" s="70" t="s">
        <v>135</v>
      </c>
      <c r="L65" s="71">
        <v>1.4199999999999999E-2</v>
      </c>
      <c r="M65" s="71">
        <v>2.4899999999980577E-2</v>
      </c>
      <c r="N65" s="72">
        <v>199783.145097</v>
      </c>
      <c r="O65" s="80">
        <v>108.25</v>
      </c>
      <c r="P65" s="117" t="s">
        <v>3305</v>
      </c>
      <c r="Q65" s="72">
        <v>216.26524415799997</v>
      </c>
      <c r="R65" s="73">
        <v>1.6921402788142517E-4</v>
      </c>
      <c r="S65" s="73">
        <f t="shared" si="0"/>
        <v>5.0006159983334896E-3</v>
      </c>
      <c r="T65" s="73">
        <f>Q65/'סכום נכסי הקרן'!$C$41</f>
        <v>1.1955315383016785E-3</v>
      </c>
    </row>
    <row r="66" spans="1:20">
      <c r="A66" s="69" t="s">
        <v>438</v>
      </c>
      <c r="B66" s="54" t="s">
        <v>439</v>
      </c>
      <c r="C66" s="70" t="s">
        <v>123</v>
      </c>
      <c r="D66" s="70" t="s">
        <v>29</v>
      </c>
      <c r="E66" s="54" t="s">
        <v>440</v>
      </c>
      <c r="F66" s="70" t="s">
        <v>336</v>
      </c>
      <c r="G66" s="54" t="s">
        <v>357</v>
      </c>
      <c r="H66" s="54" t="s">
        <v>315</v>
      </c>
      <c r="I66" s="117" t="s">
        <v>3305</v>
      </c>
      <c r="J66" s="72">
        <v>0.70999999993380425</v>
      </c>
      <c r="K66" s="70" t="s">
        <v>135</v>
      </c>
      <c r="L66" s="71">
        <v>0.04</v>
      </c>
      <c r="M66" s="71">
        <v>2.5899999998455433E-2</v>
      </c>
      <c r="N66" s="72">
        <v>1995.5997170000001</v>
      </c>
      <c r="O66" s="80">
        <v>113.55</v>
      </c>
      <c r="P66" s="117" t="s">
        <v>3305</v>
      </c>
      <c r="Q66" s="72">
        <v>2.2660034649999998</v>
      </c>
      <c r="R66" s="73">
        <v>2.4512680412849807E-5</v>
      </c>
      <c r="S66" s="73">
        <f t="shared" si="0"/>
        <v>5.239590496140734E-5</v>
      </c>
      <c r="T66" s="73">
        <f>Q66/'סכום נכסי הקרן'!$C$41</f>
        <v>1.2526648092974078E-5</v>
      </c>
    </row>
    <row r="67" spans="1:20">
      <c r="A67" s="69" t="s">
        <v>441</v>
      </c>
      <c r="B67" s="54" t="s">
        <v>442</v>
      </c>
      <c r="C67" s="70" t="s">
        <v>123</v>
      </c>
      <c r="D67" s="70" t="s">
        <v>29</v>
      </c>
      <c r="E67" s="54" t="s">
        <v>440</v>
      </c>
      <c r="F67" s="70" t="s">
        <v>336</v>
      </c>
      <c r="G67" s="54" t="s">
        <v>357</v>
      </c>
      <c r="H67" s="54" t="s">
        <v>315</v>
      </c>
      <c r="I67" s="117" t="s">
        <v>3305</v>
      </c>
      <c r="J67" s="72">
        <v>2.6800000000013577</v>
      </c>
      <c r="K67" s="70" t="s">
        <v>135</v>
      </c>
      <c r="L67" s="71">
        <v>0.04</v>
      </c>
      <c r="M67" s="71">
        <v>2.3899999999997094E-2</v>
      </c>
      <c r="N67" s="72">
        <v>348860.23408199998</v>
      </c>
      <c r="O67" s="80">
        <v>118.24</v>
      </c>
      <c r="P67" s="117" t="s">
        <v>3305</v>
      </c>
      <c r="Q67" s="72">
        <v>412.49236210799995</v>
      </c>
      <c r="R67" s="73">
        <v>3.4229710403009561E-4</v>
      </c>
      <c r="S67" s="73">
        <f t="shared" si="0"/>
        <v>9.5378983025152572E-3</v>
      </c>
      <c r="T67" s="73">
        <f>Q67/'סכום נכסי הקרן'!$C$41</f>
        <v>2.2802907148981567E-3</v>
      </c>
    </row>
    <row r="68" spans="1:20">
      <c r="A68" s="69" t="s">
        <v>443</v>
      </c>
      <c r="B68" s="54" t="s">
        <v>444</v>
      </c>
      <c r="C68" s="70" t="s">
        <v>123</v>
      </c>
      <c r="D68" s="70" t="s">
        <v>29</v>
      </c>
      <c r="E68" s="54" t="s">
        <v>440</v>
      </c>
      <c r="F68" s="70" t="s">
        <v>336</v>
      </c>
      <c r="G68" s="54" t="s">
        <v>357</v>
      </c>
      <c r="H68" s="54" t="s">
        <v>315</v>
      </c>
      <c r="I68" s="117" t="s">
        <v>3305</v>
      </c>
      <c r="J68" s="72">
        <v>4.0300000000114116</v>
      </c>
      <c r="K68" s="70" t="s">
        <v>135</v>
      </c>
      <c r="L68" s="71">
        <v>3.5000000000000003E-2</v>
      </c>
      <c r="M68" s="71">
        <v>2.6100000000069096E-2</v>
      </c>
      <c r="N68" s="72">
        <v>108716.522788</v>
      </c>
      <c r="O68" s="80">
        <v>118.48</v>
      </c>
      <c r="P68" s="117" t="s">
        <v>3305</v>
      </c>
      <c r="Q68" s="72">
        <v>128.80734665100002</v>
      </c>
      <c r="R68" s="73">
        <v>1.2331559894025002E-4</v>
      </c>
      <c r="S68" s="73">
        <f t="shared" si="0"/>
        <v>2.9783615063699153E-3</v>
      </c>
      <c r="T68" s="73">
        <f>Q68/'סכום נכסי הקרן'!$C$41</f>
        <v>7.1205729744407088E-4</v>
      </c>
    </row>
    <row r="69" spans="1:20">
      <c r="A69" s="69" t="s">
        <v>445</v>
      </c>
      <c r="B69" s="54" t="s">
        <v>446</v>
      </c>
      <c r="C69" s="70" t="s">
        <v>123</v>
      </c>
      <c r="D69" s="70" t="s">
        <v>29</v>
      </c>
      <c r="E69" s="54" t="s">
        <v>440</v>
      </c>
      <c r="F69" s="70" t="s">
        <v>336</v>
      </c>
      <c r="G69" s="54" t="s">
        <v>357</v>
      </c>
      <c r="H69" s="54" t="s">
        <v>315</v>
      </c>
      <c r="I69" s="117" t="s">
        <v>3305</v>
      </c>
      <c r="J69" s="72">
        <v>6.5900000000112993</v>
      </c>
      <c r="K69" s="70" t="s">
        <v>135</v>
      </c>
      <c r="L69" s="71">
        <v>2.5000000000000001E-2</v>
      </c>
      <c r="M69" s="71">
        <v>2.9000000000072124E-2</v>
      </c>
      <c r="N69" s="72">
        <v>189984.217963</v>
      </c>
      <c r="O69" s="80">
        <v>109.47</v>
      </c>
      <c r="P69" s="117" t="s">
        <v>3305</v>
      </c>
      <c r="Q69" s="72">
        <v>207.97572583499999</v>
      </c>
      <c r="R69" s="73">
        <v>2.5498172977689651E-4</v>
      </c>
      <c r="S69" s="73">
        <f t="shared" si="0"/>
        <v>4.8089407335175326E-3</v>
      </c>
      <c r="T69" s="73">
        <f>Q69/'סכום נכסי הקרן'!$C$41</f>
        <v>1.1497064191011298E-3</v>
      </c>
    </row>
    <row r="70" spans="1:20">
      <c r="A70" s="69" t="s">
        <v>447</v>
      </c>
      <c r="B70" s="54" t="s">
        <v>448</v>
      </c>
      <c r="C70" s="70" t="s">
        <v>123</v>
      </c>
      <c r="D70" s="70" t="s">
        <v>29</v>
      </c>
      <c r="E70" s="54" t="s">
        <v>449</v>
      </c>
      <c r="F70" s="70" t="s">
        <v>131</v>
      </c>
      <c r="G70" s="54" t="s">
        <v>357</v>
      </c>
      <c r="H70" s="54" t="s">
        <v>315</v>
      </c>
      <c r="I70" s="117" t="s">
        <v>3305</v>
      </c>
      <c r="J70" s="72">
        <v>1.3199999999964747</v>
      </c>
      <c r="K70" s="70" t="s">
        <v>135</v>
      </c>
      <c r="L70" s="71">
        <v>1.8000000000000002E-2</v>
      </c>
      <c r="M70" s="71">
        <v>2.0899999999951527E-2</v>
      </c>
      <c r="N70" s="72">
        <v>101638.762115</v>
      </c>
      <c r="O70" s="80">
        <v>111.63</v>
      </c>
      <c r="P70" s="117" t="s">
        <v>3305</v>
      </c>
      <c r="Q70" s="72">
        <v>113.459353695</v>
      </c>
      <c r="R70" s="73">
        <v>1.2513792008556681E-4</v>
      </c>
      <c r="S70" s="73">
        <f t="shared" si="0"/>
        <v>2.6234759147581101E-3</v>
      </c>
      <c r="T70" s="73">
        <f>Q70/'סכום נכסי הקרן'!$C$41</f>
        <v>6.2721236685908742E-4</v>
      </c>
    </row>
    <row r="71" spans="1:20">
      <c r="A71" s="69" t="s">
        <v>450</v>
      </c>
      <c r="B71" s="54" t="s">
        <v>451</v>
      </c>
      <c r="C71" s="70" t="s">
        <v>123</v>
      </c>
      <c r="D71" s="70" t="s">
        <v>29</v>
      </c>
      <c r="E71" s="54" t="s">
        <v>449</v>
      </c>
      <c r="F71" s="70" t="s">
        <v>131</v>
      </c>
      <c r="G71" s="54" t="s">
        <v>357</v>
      </c>
      <c r="H71" s="54" t="s">
        <v>315</v>
      </c>
      <c r="I71" s="117" t="s">
        <v>3305</v>
      </c>
      <c r="J71" s="72">
        <v>3.8400000000042351</v>
      </c>
      <c r="K71" s="70" t="s">
        <v>135</v>
      </c>
      <c r="L71" s="71">
        <v>2.2000000000000002E-2</v>
      </c>
      <c r="M71" s="71">
        <v>2.7900000000018819E-2</v>
      </c>
      <c r="N71" s="72">
        <v>84226.838321000003</v>
      </c>
      <c r="O71" s="80">
        <v>100.93</v>
      </c>
      <c r="P71" s="117" t="s">
        <v>3305</v>
      </c>
      <c r="Q71" s="72">
        <v>85.010147296</v>
      </c>
      <c r="R71" s="73">
        <v>1.6577261002794565E-4</v>
      </c>
      <c r="S71" s="73">
        <f t="shared" si="0"/>
        <v>1.9656561286310547E-3</v>
      </c>
      <c r="T71" s="73">
        <f>Q71/'סכום נכסי הקרן'!$C$41</f>
        <v>4.6994288224042226E-4</v>
      </c>
    </row>
    <row r="72" spans="1:20">
      <c r="A72" s="69" t="s">
        <v>452</v>
      </c>
      <c r="B72" s="54" t="s">
        <v>453</v>
      </c>
      <c r="C72" s="70" t="s">
        <v>123</v>
      </c>
      <c r="D72" s="70" t="s">
        <v>29</v>
      </c>
      <c r="E72" s="54" t="s">
        <v>454</v>
      </c>
      <c r="F72" s="70" t="s">
        <v>455</v>
      </c>
      <c r="G72" s="54" t="s">
        <v>456</v>
      </c>
      <c r="H72" s="54" t="s">
        <v>315</v>
      </c>
      <c r="I72" s="117" t="s">
        <v>3305</v>
      </c>
      <c r="J72" s="72">
        <v>5.9199999999993667</v>
      </c>
      <c r="K72" s="70" t="s">
        <v>135</v>
      </c>
      <c r="L72" s="71">
        <v>5.1500000000000004E-2</v>
      </c>
      <c r="M72" s="71">
        <v>2.9499999999989434E-2</v>
      </c>
      <c r="N72" s="72">
        <v>494696.16726900003</v>
      </c>
      <c r="O72" s="80">
        <v>153</v>
      </c>
      <c r="P72" s="117" t="s">
        <v>3305</v>
      </c>
      <c r="Q72" s="72">
        <v>756.88509594399989</v>
      </c>
      <c r="R72" s="73">
        <v>1.70350694766418E-4</v>
      </c>
      <c r="S72" s="73">
        <f t="shared" si="0"/>
        <v>1.7501155742401964E-2</v>
      </c>
      <c r="T72" s="73">
        <f>Q72/'סכום נכסי הקרן'!$C$41</f>
        <v>4.1841212470111596E-3</v>
      </c>
    </row>
    <row r="73" spans="1:20">
      <c r="A73" s="69" t="s">
        <v>457</v>
      </c>
      <c r="B73" s="54" t="s">
        <v>458</v>
      </c>
      <c r="C73" s="70" t="s">
        <v>123</v>
      </c>
      <c r="D73" s="70" t="s">
        <v>29</v>
      </c>
      <c r="E73" s="54" t="s">
        <v>459</v>
      </c>
      <c r="F73" s="70" t="s">
        <v>158</v>
      </c>
      <c r="G73" s="54" t="s">
        <v>460</v>
      </c>
      <c r="H73" s="54" t="s">
        <v>133</v>
      </c>
      <c r="I73" s="117" t="s">
        <v>3305</v>
      </c>
      <c r="J73" s="72">
        <v>1.3999999998935369</v>
      </c>
      <c r="K73" s="70" t="s">
        <v>135</v>
      </c>
      <c r="L73" s="71">
        <v>2.2000000000000002E-2</v>
      </c>
      <c r="M73" s="71">
        <v>1.7099999995581781E-2</v>
      </c>
      <c r="N73" s="72">
        <v>1668.5186679999999</v>
      </c>
      <c r="O73" s="80">
        <v>112.59</v>
      </c>
      <c r="P73" s="117" t="s">
        <v>3305</v>
      </c>
      <c r="Q73" s="72">
        <v>1.8785851730000003</v>
      </c>
      <c r="R73" s="73">
        <v>3.1540382455022367E-6</v>
      </c>
      <c r="S73" s="73">
        <f t="shared" si="0"/>
        <v>4.3437784498893958E-5</v>
      </c>
      <c r="T73" s="73">
        <f>Q73/'סכום נכסי הקרן'!$C$41</f>
        <v>1.0384968839776171E-5</v>
      </c>
    </row>
    <row r="74" spans="1:20">
      <c r="A74" s="69" t="s">
        <v>461</v>
      </c>
      <c r="B74" s="54" t="s">
        <v>462</v>
      </c>
      <c r="C74" s="70" t="s">
        <v>123</v>
      </c>
      <c r="D74" s="70" t="s">
        <v>29</v>
      </c>
      <c r="E74" s="54" t="s">
        <v>459</v>
      </c>
      <c r="F74" s="70" t="s">
        <v>158</v>
      </c>
      <c r="G74" s="54" t="s">
        <v>460</v>
      </c>
      <c r="H74" s="54" t="s">
        <v>133</v>
      </c>
      <c r="I74" s="117" t="s">
        <v>3305</v>
      </c>
      <c r="J74" s="72">
        <v>4.2399999996545938</v>
      </c>
      <c r="K74" s="70" t="s">
        <v>135</v>
      </c>
      <c r="L74" s="71">
        <v>1.7000000000000001E-2</v>
      </c>
      <c r="M74" s="71">
        <v>2.2299999997016949E-2</v>
      </c>
      <c r="N74" s="72">
        <v>2368.8789999999999</v>
      </c>
      <c r="O74" s="80">
        <v>107.55</v>
      </c>
      <c r="P74" s="117" t="s">
        <v>3305</v>
      </c>
      <c r="Q74" s="72">
        <v>2.5477294120000002</v>
      </c>
      <c r="R74" s="73">
        <v>1.8663759415083042E-6</v>
      </c>
      <c r="S74" s="73">
        <f t="shared" ref="S74:S137" si="1">IFERROR(Q74/$Q$9,0)</f>
        <v>5.8910142989800871E-5</v>
      </c>
      <c r="T74" s="73">
        <f>Q74/'סכום נכסי הקרן'!$C$41</f>
        <v>1.4084051623567916E-5</v>
      </c>
    </row>
    <row r="75" spans="1:20">
      <c r="A75" s="69" t="s">
        <v>463</v>
      </c>
      <c r="B75" s="54" t="s">
        <v>464</v>
      </c>
      <c r="C75" s="70" t="s">
        <v>123</v>
      </c>
      <c r="D75" s="70" t="s">
        <v>29</v>
      </c>
      <c r="E75" s="54" t="s">
        <v>459</v>
      </c>
      <c r="F75" s="70" t="s">
        <v>158</v>
      </c>
      <c r="G75" s="54" t="s">
        <v>460</v>
      </c>
      <c r="H75" s="54" t="s">
        <v>133</v>
      </c>
      <c r="I75" s="117" t="s">
        <v>3305</v>
      </c>
      <c r="J75" s="72">
        <v>9.1000000000780084</v>
      </c>
      <c r="K75" s="70" t="s">
        <v>135</v>
      </c>
      <c r="L75" s="71">
        <v>5.7999999999999996E-3</v>
      </c>
      <c r="M75" s="71">
        <v>2.8100000000329643E-2</v>
      </c>
      <c r="N75" s="72">
        <v>44601.25381200001</v>
      </c>
      <c r="O75" s="80">
        <v>89.1</v>
      </c>
      <c r="P75" s="117" t="s">
        <v>3305</v>
      </c>
      <c r="Q75" s="72">
        <v>39.739718449000001</v>
      </c>
      <c r="R75" s="73">
        <v>9.3237256669098588E-5</v>
      </c>
      <c r="S75" s="73">
        <f t="shared" si="1"/>
        <v>9.1888584603152417E-4</v>
      </c>
      <c r="T75" s="73">
        <f>Q75/'סכום נכסי הקרן'!$C$41</f>
        <v>2.1968433676887279E-4</v>
      </c>
    </row>
    <row r="76" spans="1:20">
      <c r="A76" s="69" t="s">
        <v>465</v>
      </c>
      <c r="B76" s="54" t="s">
        <v>466</v>
      </c>
      <c r="C76" s="70" t="s">
        <v>123</v>
      </c>
      <c r="D76" s="70" t="s">
        <v>29</v>
      </c>
      <c r="E76" s="54" t="s">
        <v>364</v>
      </c>
      <c r="F76" s="70" t="s">
        <v>336</v>
      </c>
      <c r="G76" s="54" t="s">
        <v>460</v>
      </c>
      <c r="H76" s="54" t="s">
        <v>133</v>
      </c>
      <c r="I76" s="117" t="s">
        <v>3305</v>
      </c>
      <c r="J76" s="72">
        <v>1.93</v>
      </c>
      <c r="K76" s="70" t="s">
        <v>135</v>
      </c>
      <c r="L76" s="71">
        <v>1.95E-2</v>
      </c>
      <c r="M76" s="71">
        <v>2.5100000000000001E-2</v>
      </c>
      <c r="N76" s="72">
        <v>104934.509961</v>
      </c>
      <c r="O76" s="80">
        <v>111.32</v>
      </c>
      <c r="P76" s="117" t="s">
        <v>3305</v>
      </c>
      <c r="Q76" s="72">
        <v>116.81309619999999</v>
      </c>
      <c r="R76" s="73">
        <v>2.077679169970671E-4</v>
      </c>
      <c r="S76" s="73">
        <f t="shared" si="1"/>
        <v>2.7010231808021236E-3</v>
      </c>
      <c r="T76" s="73">
        <f>Q76/'סכום נכסי הקרן'!$C$41</f>
        <v>6.4575212322022079E-4</v>
      </c>
    </row>
    <row r="77" spans="1:20">
      <c r="A77" s="69" t="s">
        <v>467</v>
      </c>
      <c r="B77" s="54" t="s">
        <v>468</v>
      </c>
      <c r="C77" s="70" t="s">
        <v>123</v>
      </c>
      <c r="D77" s="70" t="s">
        <v>29</v>
      </c>
      <c r="E77" s="54" t="s">
        <v>364</v>
      </c>
      <c r="F77" s="70" t="s">
        <v>336</v>
      </c>
      <c r="G77" s="54" t="s">
        <v>460</v>
      </c>
      <c r="H77" s="54" t="s">
        <v>133</v>
      </c>
      <c r="I77" s="117" t="s">
        <v>3305</v>
      </c>
      <c r="J77" s="72">
        <v>4.9000000000127386</v>
      </c>
      <c r="K77" s="70" t="s">
        <v>135</v>
      </c>
      <c r="L77" s="71">
        <v>1.1699999999999999E-2</v>
      </c>
      <c r="M77" s="71">
        <v>3.3900000000140124E-2</v>
      </c>
      <c r="N77" s="72">
        <v>31391.699784</v>
      </c>
      <c r="O77" s="80">
        <v>100.03</v>
      </c>
      <c r="P77" s="117" t="s">
        <v>3305</v>
      </c>
      <c r="Q77" s="72">
        <v>31.401117404000001</v>
      </c>
      <c r="R77" s="73">
        <v>4.3517344921951939E-5</v>
      </c>
      <c r="S77" s="73">
        <f t="shared" si="1"/>
        <v>7.2607566078102979E-4</v>
      </c>
      <c r="T77" s="73">
        <f>Q77/'סכום נכסי הקרן'!$C$41</f>
        <v>1.7358788436189427E-4</v>
      </c>
    </row>
    <row r="78" spans="1:20">
      <c r="A78" s="69" t="s">
        <v>469</v>
      </c>
      <c r="B78" s="54" t="s">
        <v>470</v>
      </c>
      <c r="C78" s="70" t="s">
        <v>123</v>
      </c>
      <c r="D78" s="70" t="s">
        <v>29</v>
      </c>
      <c r="E78" s="54" t="s">
        <v>364</v>
      </c>
      <c r="F78" s="70" t="s">
        <v>336</v>
      </c>
      <c r="G78" s="54" t="s">
        <v>460</v>
      </c>
      <c r="H78" s="54" t="s">
        <v>133</v>
      </c>
      <c r="I78" s="117" t="s">
        <v>3305</v>
      </c>
      <c r="J78" s="72">
        <v>3.2500000000040452</v>
      </c>
      <c r="K78" s="70" t="s">
        <v>135</v>
      </c>
      <c r="L78" s="71">
        <v>3.3500000000000002E-2</v>
      </c>
      <c r="M78" s="71">
        <v>2.8100000000059858E-2</v>
      </c>
      <c r="N78" s="72">
        <v>108053.81503</v>
      </c>
      <c r="O78" s="80">
        <v>114.41</v>
      </c>
      <c r="P78" s="117" t="s">
        <v>3305</v>
      </c>
      <c r="Q78" s="72">
        <v>123.62437224599999</v>
      </c>
      <c r="R78" s="73">
        <v>1.6213836922079276E-4</v>
      </c>
      <c r="S78" s="73">
        <f t="shared" si="1"/>
        <v>2.8585176321056774E-3</v>
      </c>
      <c r="T78" s="73">
        <f>Q78/'סכום נכסי הקרן'!$C$41</f>
        <v>6.8340540107712203E-4</v>
      </c>
    </row>
    <row r="79" spans="1:20">
      <c r="A79" s="69" t="s">
        <v>471</v>
      </c>
      <c r="B79" s="54" t="s">
        <v>472</v>
      </c>
      <c r="C79" s="70" t="s">
        <v>123</v>
      </c>
      <c r="D79" s="70" t="s">
        <v>29</v>
      </c>
      <c r="E79" s="54" t="s">
        <v>364</v>
      </c>
      <c r="F79" s="70" t="s">
        <v>336</v>
      </c>
      <c r="G79" s="54" t="s">
        <v>460</v>
      </c>
      <c r="H79" s="54" t="s">
        <v>133</v>
      </c>
      <c r="I79" s="117" t="s">
        <v>3305</v>
      </c>
      <c r="J79" s="72">
        <v>4.9299999999981177</v>
      </c>
      <c r="K79" s="70" t="s">
        <v>135</v>
      </c>
      <c r="L79" s="71">
        <v>1.3300000000000001E-2</v>
      </c>
      <c r="M79" s="71">
        <v>3.3799999999978063E-2</v>
      </c>
      <c r="N79" s="72">
        <v>478063.68027999997</v>
      </c>
      <c r="O79" s="80">
        <v>101.09</v>
      </c>
      <c r="P79" s="117" t="s">
        <v>3305</v>
      </c>
      <c r="Q79" s="72">
        <v>483.27455228700001</v>
      </c>
      <c r="R79" s="73">
        <v>4.0257994128842104E-4</v>
      </c>
      <c r="S79" s="73">
        <f t="shared" si="1"/>
        <v>1.1174566986770402E-2</v>
      </c>
      <c r="T79" s="73">
        <f>Q79/'סכום נכסי הקרן'!$C$41</f>
        <v>2.6715803141054992E-3</v>
      </c>
    </row>
    <row r="80" spans="1:20">
      <c r="A80" s="69" t="s">
        <v>473</v>
      </c>
      <c r="B80" s="54" t="s">
        <v>474</v>
      </c>
      <c r="C80" s="70" t="s">
        <v>123</v>
      </c>
      <c r="D80" s="70" t="s">
        <v>29</v>
      </c>
      <c r="E80" s="54" t="s">
        <v>364</v>
      </c>
      <c r="F80" s="70" t="s">
        <v>336</v>
      </c>
      <c r="G80" s="54" t="s">
        <v>456</v>
      </c>
      <c r="H80" s="54" t="s">
        <v>315</v>
      </c>
      <c r="I80" s="117" t="s">
        <v>3305</v>
      </c>
      <c r="J80" s="72">
        <v>5.6000000000078201</v>
      </c>
      <c r="K80" s="70" t="s">
        <v>135</v>
      </c>
      <c r="L80" s="71">
        <v>1.8700000000000001E-2</v>
      </c>
      <c r="M80" s="71">
        <v>3.5200000000023456E-2</v>
      </c>
      <c r="N80" s="72">
        <v>261028.21989399998</v>
      </c>
      <c r="O80" s="80">
        <v>97.98</v>
      </c>
      <c r="P80" s="117" t="s">
        <v>3305</v>
      </c>
      <c r="Q80" s="72">
        <v>255.75544834500002</v>
      </c>
      <c r="R80" s="73">
        <v>4.6683466109410991E-4</v>
      </c>
      <c r="S80" s="73">
        <f t="shared" si="1"/>
        <v>5.9137324244324342E-3</v>
      </c>
      <c r="T80" s="73">
        <f>Q80/'סכום נכסי הקרן'!$C$41</f>
        <v>1.4138365403067133E-3</v>
      </c>
    </row>
    <row r="81" spans="1:20">
      <c r="A81" s="69" t="s">
        <v>475</v>
      </c>
      <c r="B81" s="54" t="s">
        <v>476</v>
      </c>
      <c r="C81" s="70" t="s">
        <v>123</v>
      </c>
      <c r="D81" s="70" t="s">
        <v>29</v>
      </c>
      <c r="E81" s="54" t="s">
        <v>477</v>
      </c>
      <c r="F81" s="70" t="s">
        <v>307</v>
      </c>
      <c r="G81" s="54" t="s">
        <v>460</v>
      </c>
      <c r="H81" s="54" t="s">
        <v>133</v>
      </c>
      <c r="I81" s="117" t="s">
        <v>3305</v>
      </c>
      <c r="J81" s="72">
        <v>4.1399999999925567</v>
      </c>
      <c r="K81" s="70" t="s">
        <v>135</v>
      </c>
      <c r="L81" s="71">
        <v>1.09E-2</v>
      </c>
      <c r="M81" s="71">
        <v>3.4599999999937306E-2</v>
      </c>
      <c r="N81" s="72">
        <v>4.145994</v>
      </c>
      <c r="O81" s="80">
        <v>4925250</v>
      </c>
      <c r="P81" s="117" t="s">
        <v>3305</v>
      </c>
      <c r="Q81" s="72">
        <v>204.200571268</v>
      </c>
      <c r="R81" s="73">
        <v>2.2831620683958368E-4</v>
      </c>
      <c r="S81" s="73">
        <f t="shared" si="1"/>
        <v>4.7216493224661576E-3</v>
      </c>
      <c r="T81" s="73">
        <f>Q81/'סכום נכסי הקרן'!$C$41</f>
        <v>1.1288370632118647E-3</v>
      </c>
    </row>
    <row r="82" spans="1:20">
      <c r="A82" s="69" t="s">
        <v>478</v>
      </c>
      <c r="B82" s="54" t="s">
        <v>479</v>
      </c>
      <c r="C82" s="70" t="s">
        <v>123</v>
      </c>
      <c r="D82" s="70" t="s">
        <v>29</v>
      </c>
      <c r="E82" s="54" t="s">
        <v>477</v>
      </c>
      <c r="F82" s="70" t="s">
        <v>307</v>
      </c>
      <c r="G82" s="54" t="s">
        <v>460</v>
      </c>
      <c r="H82" s="54" t="s">
        <v>133</v>
      </c>
      <c r="I82" s="117" t="s">
        <v>3305</v>
      </c>
      <c r="J82" s="72">
        <v>4.7699999999941891</v>
      </c>
      <c r="K82" s="70" t="s">
        <v>135</v>
      </c>
      <c r="L82" s="71">
        <v>2.9900000000000003E-2</v>
      </c>
      <c r="M82" s="71">
        <v>3.4399999999934552E-2</v>
      </c>
      <c r="N82" s="72">
        <v>3.4024190000000001</v>
      </c>
      <c r="O82" s="80">
        <v>5209470</v>
      </c>
      <c r="P82" s="117" t="s">
        <v>3305</v>
      </c>
      <c r="Q82" s="72">
        <v>177.24800173899999</v>
      </c>
      <c r="R82" s="73">
        <v>2.1265118750000002E-4</v>
      </c>
      <c r="S82" s="73">
        <f t="shared" si="1"/>
        <v>4.0984356807750987E-3</v>
      </c>
      <c r="T82" s="73">
        <f>Q82/'סכום נכסי הקרן'!$C$41</f>
        <v>9.7984110671574384E-4</v>
      </c>
    </row>
    <row r="83" spans="1:20">
      <c r="A83" s="69" t="s">
        <v>480</v>
      </c>
      <c r="B83" s="54" t="s">
        <v>481</v>
      </c>
      <c r="C83" s="70" t="s">
        <v>123</v>
      </c>
      <c r="D83" s="70" t="s">
        <v>29</v>
      </c>
      <c r="E83" s="54" t="s">
        <v>477</v>
      </c>
      <c r="F83" s="70" t="s">
        <v>307</v>
      </c>
      <c r="G83" s="54" t="s">
        <v>460</v>
      </c>
      <c r="H83" s="54" t="s">
        <v>133</v>
      </c>
      <c r="I83" s="117" t="s">
        <v>3305</v>
      </c>
      <c r="J83" s="72">
        <v>2.4099999999519639</v>
      </c>
      <c r="K83" s="70" t="s">
        <v>135</v>
      </c>
      <c r="L83" s="71">
        <v>2.3199999999999998E-2</v>
      </c>
      <c r="M83" s="71">
        <v>2.5499999999781652E-2</v>
      </c>
      <c r="N83" s="72">
        <v>0.48957099999999998</v>
      </c>
      <c r="O83" s="80">
        <v>5612952</v>
      </c>
      <c r="P83" s="117" t="s">
        <v>3305</v>
      </c>
      <c r="Q83" s="72">
        <v>27.479408052</v>
      </c>
      <c r="R83" s="73">
        <v>8.1595166666666668E-5</v>
      </c>
      <c r="S83" s="73">
        <f t="shared" si="1"/>
        <v>6.3539552120160756E-4</v>
      </c>
      <c r="T83" s="73">
        <f>Q83/'סכום נכסי הקרן'!$C$41</f>
        <v>1.5190836191887391E-4</v>
      </c>
    </row>
    <row r="84" spans="1:20">
      <c r="A84" s="69" t="s">
        <v>482</v>
      </c>
      <c r="B84" s="54" t="s">
        <v>483</v>
      </c>
      <c r="C84" s="70" t="s">
        <v>123</v>
      </c>
      <c r="D84" s="70" t="s">
        <v>29</v>
      </c>
      <c r="E84" s="54" t="s">
        <v>484</v>
      </c>
      <c r="F84" s="70" t="s">
        <v>307</v>
      </c>
      <c r="G84" s="54" t="s">
        <v>460</v>
      </c>
      <c r="H84" s="54" t="s">
        <v>133</v>
      </c>
      <c r="I84" s="117" t="s">
        <v>3305</v>
      </c>
      <c r="J84" s="72">
        <v>1.8099999999963037</v>
      </c>
      <c r="K84" s="70" t="s">
        <v>135</v>
      </c>
      <c r="L84" s="71">
        <v>1.46E-2</v>
      </c>
      <c r="M84" s="71">
        <v>2.4399999999977977E-2</v>
      </c>
      <c r="N84" s="72">
        <v>4.6621949999999996</v>
      </c>
      <c r="O84" s="80">
        <v>5454999</v>
      </c>
      <c r="P84" s="117" t="s">
        <v>3305</v>
      </c>
      <c r="Q84" s="72">
        <v>254.32268367400002</v>
      </c>
      <c r="R84" s="73">
        <v>1.7505331731310778E-4</v>
      </c>
      <c r="S84" s="73">
        <f t="shared" si="1"/>
        <v>5.8806031716782782E-3</v>
      </c>
      <c r="T84" s="73">
        <f>Q84/'סכום נכסי הקרן'!$C$41</f>
        <v>1.405916102800382E-3</v>
      </c>
    </row>
    <row r="85" spans="1:20">
      <c r="A85" s="69" t="s">
        <v>485</v>
      </c>
      <c r="B85" s="54" t="s">
        <v>486</v>
      </c>
      <c r="C85" s="70" t="s">
        <v>123</v>
      </c>
      <c r="D85" s="70" t="s">
        <v>29</v>
      </c>
      <c r="E85" s="54" t="s">
        <v>484</v>
      </c>
      <c r="F85" s="70" t="s">
        <v>307</v>
      </c>
      <c r="G85" s="54" t="s">
        <v>460</v>
      </c>
      <c r="H85" s="54" t="s">
        <v>133</v>
      </c>
      <c r="I85" s="117" t="s">
        <v>3305</v>
      </c>
      <c r="J85" s="72">
        <v>2.430000000002861</v>
      </c>
      <c r="K85" s="70" t="s">
        <v>135</v>
      </c>
      <c r="L85" s="71">
        <v>2.4199999999999999E-2</v>
      </c>
      <c r="M85" s="71">
        <v>2.8600000000020064E-2</v>
      </c>
      <c r="N85" s="72">
        <v>4.818899</v>
      </c>
      <c r="O85" s="80">
        <v>5585000</v>
      </c>
      <c r="P85" s="117" t="s">
        <v>3305</v>
      </c>
      <c r="Q85" s="72">
        <v>269.135493161</v>
      </c>
      <c r="R85" s="73">
        <v>1.5912359661867653E-4</v>
      </c>
      <c r="S85" s="73">
        <f t="shared" si="1"/>
        <v>6.22311392688239E-3</v>
      </c>
      <c r="T85" s="73">
        <f>Q85/'סכום נכסי הקרן'!$C$41</f>
        <v>1.4878024964347875E-3</v>
      </c>
    </row>
    <row r="86" spans="1:20">
      <c r="A86" s="69" t="s">
        <v>487</v>
      </c>
      <c r="B86" s="54" t="s">
        <v>488</v>
      </c>
      <c r="C86" s="70" t="s">
        <v>123</v>
      </c>
      <c r="D86" s="70" t="s">
        <v>29</v>
      </c>
      <c r="E86" s="54" t="s">
        <v>484</v>
      </c>
      <c r="F86" s="70" t="s">
        <v>307</v>
      </c>
      <c r="G86" s="54" t="s">
        <v>460</v>
      </c>
      <c r="H86" s="54" t="s">
        <v>133</v>
      </c>
      <c r="I86" s="117" t="s">
        <v>3305</v>
      </c>
      <c r="J86" s="72">
        <v>3.8200000000088283</v>
      </c>
      <c r="K86" s="70" t="s">
        <v>135</v>
      </c>
      <c r="L86" s="71">
        <v>2E-3</v>
      </c>
      <c r="M86" s="71">
        <v>3.0600000000065505E-2</v>
      </c>
      <c r="N86" s="72">
        <v>2.8769999999999998</v>
      </c>
      <c r="O86" s="80">
        <v>4882000</v>
      </c>
      <c r="P86" s="117" t="s">
        <v>3305</v>
      </c>
      <c r="Q86" s="72">
        <v>140.455154518</v>
      </c>
      <c r="R86" s="73">
        <v>2.5100331530273945E-4</v>
      </c>
      <c r="S86" s="73">
        <f t="shared" si="1"/>
        <v>3.247689176620439E-3</v>
      </c>
      <c r="T86" s="73">
        <f>Q86/'סכום נכסי הקרן'!$C$41</f>
        <v>7.7644730940042237E-4</v>
      </c>
    </row>
    <row r="87" spans="1:20">
      <c r="A87" s="69" t="s">
        <v>489</v>
      </c>
      <c r="B87" s="54" t="s">
        <v>490</v>
      </c>
      <c r="C87" s="70" t="s">
        <v>123</v>
      </c>
      <c r="D87" s="70" t="s">
        <v>29</v>
      </c>
      <c r="E87" s="54" t="s">
        <v>484</v>
      </c>
      <c r="F87" s="70" t="s">
        <v>307</v>
      </c>
      <c r="G87" s="54" t="s">
        <v>460</v>
      </c>
      <c r="H87" s="54" t="s">
        <v>133</v>
      </c>
      <c r="I87" s="117" t="s">
        <v>3305</v>
      </c>
      <c r="J87" s="72">
        <v>4.6200000000066632</v>
      </c>
      <c r="K87" s="70" t="s">
        <v>135</v>
      </c>
      <c r="L87" s="71">
        <v>3.1699999999999999E-2</v>
      </c>
      <c r="M87" s="71">
        <v>3.3200000000011942E-2</v>
      </c>
      <c r="N87" s="72">
        <v>3.9042810000000001</v>
      </c>
      <c r="O87" s="80">
        <v>5151111</v>
      </c>
      <c r="P87" s="117" t="s">
        <v>3305</v>
      </c>
      <c r="Q87" s="72">
        <v>201.11383629299996</v>
      </c>
      <c r="R87" s="73">
        <v>2.3115932504440498E-4</v>
      </c>
      <c r="S87" s="73">
        <f t="shared" si="1"/>
        <v>4.650275966295604E-3</v>
      </c>
      <c r="T87" s="73">
        <f>Q87/'סכום נכסי הקרן'!$C$41</f>
        <v>1.1117733457968958E-3</v>
      </c>
    </row>
    <row r="88" spans="1:20">
      <c r="A88" s="69" t="s">
        <v>491</v>
      </c>
      <c r="B88" s="54" t="s">
        <v>492</v>
      </c>
      <c r="C88" s="70" t="s">
        <v>123</v>
      </c>
      <c r="D88" s="70" t="s">
        <v>29</v>
      </c>
      <c r="E88" s="54" t="s">
        <v>493</v>
      </c>
      <c r="F88" s="70" t="s">
        <v>379</v>
      </c>
      <c r="G88" s="54" t="s">
        <v>456</v>
      </c>
      <c r="H88" s="54" t="s">
        <v>315</v>
      </c>
      <c r="I88" s="117" t="s">
        <v>3305</v>
      </c>
      <c r="J88" s="72">
        <v>0.40999999999903186</v>
      </c>
      <c r="K88" s="70" t="s">
        <v>135</v>
      </c>
      <c r="L88" s="71">
        <v>3.85E-2</v>
      </c>
      <c r="M88" s="71">
        <v>3.4400000000154904E-2</v>
      </c>
      <c r="N88" s="72">
        <v>71455.606478000002</v>
      </c>
      <c r="O88" s="80">
        <v>115.64</v>
      </c>
      <c r="P88" s="117" t="s">
        <v>3305</v>
      </c>
      <c r="Q88" s="72">
        <v>82.631263288</v>
      </c>
      <c r="R88" s="73">
        <v>2.8582242591199998E-4</v>
      </c>
      <c r="S88" s="73">
        <f t="shared" si="1"/>
        <v>1.9106501313664477E-3</v>
      </c>
      <c r="T88" s="73">
        <f>Q88/'סכום נכסי הקרן'!$C$41</f>
        <v>4.5679222149232863E-4</v>
      </c>
    </row>
    <row r="89" spans="1:20">
      <c r="A89" s="69" t="s">
        <v>494</v>
      </c>
      <c r="B89" s="54" t="s">
        <v>495</v>
      </c>
      <c r="C89" s="70" t="s">
        <v>123</v>
      </c>
      <c r="D89" s="70" t="s">
        <v>29</v>
      </c>
      <c r="E89" s="54" t="s">
        <v>382</v>
      </c>
      <c r="F89" s="70" t="s">
        <v>336</v>
      </c>
      <c r="G89" s="54" t="s">
        <v>460</v>
      </c>
      <c r="H89" s="54" t="s">
        <v>133</v>
      </c>
      <c r="I89" s="117" t="s">
        <v>3305</v>
      </c>
      <c r="J89" s="72">
        <v>3.900000000003188</v>
      </c>
      <c r="K89" s="70" t="s">
        <v>135</v>
      </c>
      <c r="L89" s="71">
        <v>2.4E-2</v>
      </c>
      <c r="M89" s="71">
        <v>2.5600000000012751E-2</v>
      </c>
      <c r="N89" s="72">
        <v>222276.07864299999</v>
      </c>
      <c r="O89" s="80">
        <v>112.91</v>
      </c>
      <c r="P89" s="117" t="s">
        <v>3305</v>
      </c>
      <c r="Q89" s="72">
        <v>250.97191817799998</v>
      </c>
      <c r="R89" s="73">
        <v>2.0624071688663646E-4</v>
      </c>
      <c r="S89" s="73">
        <f t="shared" si="1"/>
        <v>5.8031247418399634E-3</v>
      </c>
      <c r="T89" s="73">
        <f>Q89/'סכום נכסי הקרן'!$C$41</f>
        <v>1.387392803582712E-3</v>
      </c>
    </row>
    <row r="90" spans="1:20">
      <c r="A90" s="69" t="s">
        <v>496</v>
      </c>
      <c r="B90" s="54" t="s">
        <v>497</v>
      </c>
      <c r="C90" s="70" t="s">
        <v>123</v>
      </c>
      <c r="D90" s="70" t="s">
        <v>29</v>
      </c>
      <c r="E90" s="54" t="s">
        <v>382</v>
      </c>
      <c r="F90" s="70" t="s">
        <v>336</v>
      </c>
      <c r="G90" s="54" t="s">
        <v>460</v>
      </c>
      <c r="H90" s="54" t="s">
        <v>133</v>
      </c>
      <c r="I90" s="117" t="s">
        <v>3305</v>
      </c>
      <c r="J90" s="72">
        <v>6.0600000000193184</v>
      </c>
      <c r="K90" s="70" t="s">
        <v>135</v>
      </c>
      <c r="L90" s="71">
        <v>1.4999999999999999E-2</v>
      </c>
      <c r="M90" s="71">
        <v>3.0800000000130813E-2</v>
      </c>
      <c r="N90" s="72">
        <v>133920.86223200001</v>
      </c>
      <c r="O90" s="80">
        <v>98.18</v>
      </c>
      <c r="P90" s="117" t="s">
        <v>3305</v>
      </c>
      <c r="Q90" s="72">
        <v>131.483507941</v>
      </c>
      <c r="R90" s="73">
        <v>5.1158591081913968E-4</v>
      </c>
      <c r="S90" s="73">
        <f t="shared" si="1"/>
        <v>3.0402413290524619E-3</v>
      </c>
      <c r="T90" s="73">
        <f>Q90/'סכום נכסי הקרן'!$C$41</f>
        <v>7.2685133074439925E-4</v>
      </c>
    </row>
    <row r="91" spans="1:20">
      <c r="A91" s="69" t="s">
        <v>498</v>
      </c>
      <c r="B91" s="54" t="s">
        <v>499</v>
      </c>
      <c r="C91" s="70" t="s">
        <v>123</v>
      </c>
      <c r="D91" s="70" t="s">
        <v>29</v>
      </c>
      <c r="E91" s="54" t="s">
        <v>500</v>
      </c>
      <c r="F91" s="70" t="s">
        <v>379</v>
      </c>
      <c r="G91" s="54" t="s">
        <v>460</v>
      </c>
      <c r="H91" s="54" t="s">
        <v>133</v>
      </c>
      <c r="I91" s="117" t="s">
        <v>3305</v>
      </c>
      <c r="J91" s="72">
        <v>1.5400000000046006</v>
      </c>
      <c r="K91" s="70" t="s">
        <v>135</v>
      </c>
      <c r="L91" s="71">
        <v>2.4799999999999999E-2</v>
      </c>
      <c r="M91" s="71">
        <v>1.8300000000067013E-2</v>
      </c>
      <c r="N91" s="72">
        <v>87765.491137999998</v>
      </c>
      <c r="O91" s="80">
        <v>113.92</v>
      </c>
      <c r="P91" s="117" t="s">
        <v>3305</v>
      </c>
      <c r="Q91" s="72">
        <v>99.982449451000008</v>
      </c>
      <c r="R91" s="73">
        <v>2.072452156842481E-4</v>
      </c>
      <c r="S91" s="73">
        <f t="shared" si="1"/>
        <v>2.3118547699322741E-3</v>
      </c>
      <c r="T91" s="73">
        <f>Q91/'סכום נכסי הקרן'!$C$41</f>
        <v>5.5271096407888604E-4</v>
      </c>
    </row>
    <row r="92" spans="1:20">
      <c r="A92" s="69" t="s">
        <v>501</v>
      </c>
      <c r="B92" s="54" t="s">
        <v>502</v>
      </c>
      <c r="C92" s="70" t="s">
        <v>123</v>
      </c>
      <c r="D92" s="70" t="s">
        <v>29</v>
      </c>
      <c r="E92" s="54" t="s">
        <v>503</v>
      </c>
      <c r="F92" s="70" t="s">
        <v>336</v>
      </c>
      <c r="G92" s="54" t="s">
        <v>456</v>
      </c>
      <c r="H92" s="54" t="s">
        <v>315</v>
      </c>
      <c r="I92" s="117" t="s">
        <v>3305</v>
      </c>
      <c r="J92" s="72">
        <v>1.9899999999907172</v>
      </c>
      <c r="K92" s="70" t="s">
        <v>135</v>
      </c>
      <c r="L92" s="71">
        <v>1.3999999999999999E-2</v>
      </c>
      <c r="M92" s="71">
        <v>2.6099999999895922E-2</v>
      </c>
      <c r="N92" s="72">
        <v>129582.03293099999</v>
      </c>
      <c r="O92" s="80">
        <v>109.74</v>
      </c>
      <c r="P92" s="117" t="s">
        <v>3305</v>
      </c>
      <c r="Q92" s="72">
        <v>142.20331726800001</v>
      </c>
      <c r="R92" s="73">
        <v>1.2847712961629981E-4</v>
      </c>
      <c r="S92" s="73">
        <f t="shared" si="1"/>
        <v>3.2881112548391379E-3</v>
      </c>
      <c r="T92" s="73">
        <f>Q92/'סכום נכסי הקרן'!$C$41</f>
        <v>7.8611129267173476E-4</v>
      </c>
    </row>
    <row r="93" spans="1:20">
      <c r="A93" s="69" t="s">
        <v>504</v>
      </c>
      <c r="B93" s="54" t="s">
        <v>505</v>
      </c>
      <c r="C93" s="70" t="s">
        <v>123</v>
      </c>
      <c r="D93" s="70" t="s">
        <v>29</v>
      </c>
      <c r="E93" s="54" t="s">
        <v>306</v>
      </c>
      <c r="F93" s="70" t="s">
        <v>307</v>
      </c>
      <c r="G93" s="54" t="s">
        <v>460</v>
      </c>
      <c r="H93" s="54" t="s">
        <v>133</v>
      </c>
      <c r="I93" s="117" t="s">
        <v>3305</v>
      </c>
      <c r="J93" s="72">
        <v>2.4199999999948156</v>
      </c>
      <c r="K93" s="70" t="s">
        <v>135</v>
      </c>
      <c r="L93" s="71">
        <v>1.89E-2</v>
      </c>
      <c r="M93" s="71">
        <v>2.759999999993705E-2</v>
      </c>
      <c r="N93" s="72">
        <v>1.960334</v>
      </c>
      <c r="O93" s="80">
        <v>5510000</v>
      </c>
      <c r="P93" s="117" t="s">
        <v>3305</v>
      </c>
      <c r="Q93" s="72">
        <v>108.014406468</v>
      </c>
      <c r="R93" s="73">
        <v>2.4504175000000003E-4</v>
      </c>
      <c r="S93" s="73">
        <f t="shared" si="1"/>
        <v>2.497574546189033E-3</v>
      </c>
      <c r="T93" s="73">
        <f>Q93/'סכום נכסי הקרן'!$C$41</f>
        <v>5.971122638138151E-4</v>
      </c>
    </row>
    <row r="94" spans="1:20">
      <c r="A94" s="69" t="s">
        <v>506</v>
      </c>
      <c r="B94" s="54" t="s">
        <v>507</v>
      </c>
      <c r="C94" s="70" t="s">
        <v>123</v>
      </c>
      <c r="D94" s="70" t="s">
        <v>29</v>
      </c>
      <c r="E94" s="54" t="s">
        <v>306</v>
      </c>
      <c r="F94" s="70" t="s">
        <v>307</v>
      </c>
      <c r="G94" s="54" t="s">
        <v>460</v>
      </c>
      <c r="H94" s="54" t="s">
        <v>133</v>
      </c>
      <c r="I94" s="117" t="s">
        <v>3305</v>
      </c>
      <c r="J94" s="72">
        <v>4.1300000000018118</v>
      </c>
      <c r="K94" s="70" t="s">
        <v>135</v>
      </c>
      <c r="L94" s="71">
        <v>3.3099999999999997E-2</v>
      </c>
      <c r="M94" s="71">
        <v>3.5999999999974129E-2</v>
      </c>
      <c r="N94" s="72">
        <v>2.9691789999999996</v>
      </c>
      <c r="O94" s="80">
        <v>5205991</v>
      </c>
      <c r="P94" s="117" t="s">
        <v>3305</v>
      </c>
      <c r="Q94" s="72">
        <v>154.575181644</v>
      </c>
      <c r="R94" s="73">
        <v>2.1164580511796988E-4</v>
      </c>
      <c r="S94" s="73">
        <f t="shared" si="1"/>
        <v>3.5741809983557554E-3</v>
      </c>
      <c r="T94" s="73">
        <f>Q94/'סכום נכסי הקרן'!$C$41</f>
        <v>8.5450394682513614E-4</v>
      </c>
    </row>
    <row r="95" spans="1:20">
      <c r="A95" s="69" t="s">
        <v>508</v>
      </c>
      <c r="B95" s="54" t="s">
        <v>509</v>
      </c>
      <c r="C95" s="70" t="s">
        <v>123</v>
      </c>
      <c r="D95" s="70" t="s">
        <v>29</v>
      </c>
      <c r="E95" s="54" t="s">
        <v>306</v>
      </c>
      <c r="F95" s="70" t="s">
        <v>307</v>
      </c>
      <c r="G95" s="54" t="s">
        <v>460</v>
      </c>
      <c r="H95" s="54" t="s">
        <v>133</v>
      </c>
      <c r="I95" s="117" t="s">
        <v>3305</v>
      </c>
      <c r="J95" s="72">
        <v>5.0900000000232435</v>
      </c>
      <c r="K95" s="70" t="s">
        <v>135</v>
      </c>
      <c r="L95" s="71">
        <v>3.3599999999999998E-2</v>
      </c>
      <c r="M95" s="71">
        <v>3.3700000000184131E-2</v>
      </c>
      <c r="N95" s="72">
        <v>1.9879880000000001</v>
      </c>
      <c r="O95" s="80">
        <v>4999400</v>
      </c>
      <c r="P95" s="117" t="s">
        <v>3305</v>
      </c>
      <c r="Q95" s="72">
        <v>99.387461340999991</v>
      </c>
      <c r="R95" s="73">
        <v>1.7929184704184705E-4</v>
      </c>
      <c r="S95" s="73">
        <f t="shared" si="1"/>
        <v>2.2980970943831201E-3</v>
      </c>
      <c r="T95" s="73">
        <f>Q95/'סכום נכסי הקרן'!$C$41</f>
        <v>5.4942182229751027E-4</v>
      </c>
    </row>
    <row r="96" spans="1:20">
      <c r="A96" s="69" t="s">
        <v>510</v>
      </c>
      <c r="B96" s="54" t="s">
        <v>511</v>
      </c>
      <c r="C96" s="70" t="s">
        <v>123</v>
      </c>
      <c r="D96" s="70" t="s">
        <v>29</v>
      </c>
      <c r="E96" s="54" t="s">
        <v>306</v>
      </c>
      <c r="F96" s="70" t="s">
        <v>307</v>
      </c>
      <c r="G96" s="54" t="s">
        <v>460</v>
      </c>
      <c r="H96" s="54" t="s">
        <v>133</v>
      </c>
      <c r="I96" s="117" t="s">
        <v>3305</v>
      </c>
      <c r="J96" s="72">
        <v>0.98000000000038734</v>
      </c>
      <c r="K96" s="70" t="s">
        <v>135</v>
      </c>
      <c r="L96" s="71">
        <v>1.89E-2</v>
      </c>
      <c r="M96" s="71">
        <v>2.1799999999965139E-2</v>
      </c>
      <c r="N96" s="72">
        <v>2.8288619999999995</v>
      </c>
      <c r="O96" s="80">
        <v>5475488</v>
      </c>
      <c r="P96" s="117" t="s">
        <v>3305</v>
      </c>
      <c r="Q96" s="72">
        <v>154.894026403</v>
      </c>
      <c r="R96" s="73">
        <v>1.2977621800165152E-4</v>
      </c>
      <c r="S96" s="73">
        <f t="shared" si="1"/>
        <v>3.5815535200434075E-3</v>
      </c>
      <c r="T96" s="73">
        <f>Q96/'סכום נכסי הקרן'!$C$41</f>
        <v>8.5626654611237164E-4</v>
      </c>
    </row>
    <row r="97" spans="1:20">
      <c r="A97" s="69" t="s">
        <v>512</v>
      </c>
      <c r="B97" s="54" t="s">
        <v>513</v>
      </c>
      <c r="C97" s="70" t="s">
        <v>123</v>
      </c>
      <c r="D97" s="70" t="s">
        <v>29</v>
      </c>
      <c r="E97" s="54" t="s">
        <v>514</v>
      </c>
      <c r="F97" s="70" t="s">
        <v>336</v>
      </c>
      <c r="G97" s="54" t="s">
        <v>460</v>
      </c>
      <c r="H97" s="54" t="s">
        <v>133</v>
      </c>
      <c r="I97" s="117" t="s">
        <v>3305</v>
      </c>
      <c r="J97" s="72">
        <v>0.51999999997763136</v>
      </c>
      <c r="K97" s="70" t="s">
        <v>135</v>
      </c>
      <c r="L97" s="71">
        <v>2.75E-2</v>
      </c>
      <c r="M97" s="71">
        <v>3.1799999999277323E-2</v>
      </c>
      <c r="N97" s="72">
        <v>20413.400489</v>
      </c>
      <c r="O97" s="80">
        <v>113.88</v>
      </c>
      <c r="P97" s="117" t="s">
        <v>3305</v>
      </c>
      <c r="Q97" s="72">
        <v>23.246782075999999</v>
      </c>
      <c r="R97" s="73">
        <v>7.3832529223298764E-5</v>
      </c>
      <c r="S97" s="73">
        <f t="shared" si="1"/>
        <v>5.3752617907521329E-4</v>
      </c>
      <c r="T97" s="73">
        <f>Q97/'סכום נכסי הקרן'!$C$41</f>
        <v>1.2851006755195291E-4</v>
      </c>
    </row>
    <row r="98" spans="1:20">
      <c r="A98" s="69" t="s">
        <v>515</v>
      </c>
      <c r="B98" s="54" t="s">
        <v>516</v>
      </c>
      <c r="C98" s="70" t="s">
        <v>123</v>
      </c>
      <c r="D98" s="70" t="s">
        <v>29</v>
      </c>
      <c r="E98" s="54" t="s">
        <v>514</v>
      </c>
      <c r="F98" s="70" t="s">
        <v>336</v>
      </c>
      <c r="G98" s="54" t="s">
        <v>460</v>
      </c>
      <c r="H98" s="54" t="s">
        <v>133</v>
      </c>
      <c r="I98" s="117" t="s">
        <v>3305</v>
      </c>
      <c r="J98" s="72">
        <v>3.630000000003347</v>
      </c>
      <c r="K98" s="70" t="s">
        <v>135</v>
      </c>
      <c r="L98" s="71">
        <v>1.9599999999999999E-2</v>
      </c>
      <c r="M98" s="71">
        <v>2.6500000000047819E-2</v>
      </c>
      <c r="N98" s="72">
        <v>152320.89444500001</v>
      </c>
      <c r="O98" s="80">
        <v>109.84</v>
      </c>
      <c r="P98" s="117" t="s">
        <v>3305</v>
      </c>
      <c r="Q98" s="72">
        <v>167.309267288</v>
      </c>
      <c r="R98" s="73">
        <v>1.4492376063556073E-4</v>
      </c>
      <c r="S98" s="73">
        <f t="shared" si="1"/>
        <v>3.8686262414805031E-3</v>
      </c>
      <c r="T98" s="73">
        <f>Q98/'סכום נכסי הקרן'!$C$41</f>
        <v>9.2489898907110253E-4</v>
      </c>
    </row>
    <row r="99" spans="1:20">
      <c r="A99" s="69" t="s">
        <v>517</v>
      </c>
      <c r="B99" s="54" t="s">
        <v>518</v>
      </c>
      <c r="C99" s="70" t="s">
        <v>123</v>
      </c>
      <c r="D99" s="70" t="s">
        <v>29</v>
      </c>
      <c r="E99" s="54" t="s">
        <v>514</v>
      </c>
      <c r="F99" s="70" t="s">
        <v>336</v>
      </c>
      <c r="G99" s="54" t="s">
        <v>460</v>
      </c>
      <c r="H99" s="54" t="s">
        <v>133</v>
      </c>
      <c r="I99" s="117" t="s">
        <v>3305</v>
      </c>
      <c r="J99" s="72">
        <v>5.830000000001335</v>
      </c>
      <c r="K99" s="70" t="s">
        <v>135</v>
      </c>
      <c r="L99" s="71">
        <v>1.5800000000000002E-2</v>
      </c>
      <c r="M99" s="71">
        <v>3.0600000000010005E-2</v>
      </c>
      <c r="N99" s="72">
        <v>349653.90886899998</v>
      </c>
      <c r="O99" s="80">
        <v>102.86</v>
      </c>
      <c r="P99" s="117" t="s">
        <v>3305</v>
      </c>
      <c r="Q99" s="72">
        <v>359.65399604400005</v>
      </c>
      <c r="R99" s="73">
        <v>2.9448264236296571E-4</v>
      </c>
      <c r="S99" s="73">
        <f t="shared" si="1"/>
        <v>8.3161375905979919E-3</v>
      </c>
      <c r="T99" s="73">
        <f>Q99/'סכום נכסי הקרן'!$C$41</f>
        <v>1.9881960081976663E-3</v>
      </c>
    </row>
    <row r="100" spans="1:20">
      <c r="A100" s="69" t="s">
        <v>519</v>
      </c>
      <c r="B100" s="54" t="s">
        <v>520</v>
      </c>
      <c r="C100" s="70" t="s">
        <v>123</v>
      </c>
      <c r="D100" s="70" t="s">
        <v>29</v>
      </c>
      <c r="E100" s="54" t="s">
        <v>521</v>
      </c>
      <c r="F100" s="70" t="s">
        <v>379</v>
      </c>
      <c r="G100" s="54" t="s">
        <v>460</v>
      </c>
      <c r="H100" s="54" t="s">
        <v>133</v>
      </c>
      <c r="I100" s="117" t="s">
        <v>3305</v>
      </c>
      <c r="J100" s="72">
        <v>2.7499999999950928</v>
      </c>
      <c r="K100" s="70" t="s">
        <v>135</v>
      </c>
      <c r="L100" s="71">
        <v>2.2499999999999999E-2</v>
      </c>
      <c r="M100" s="71">
        <v>2.0600000000066735E-2</v>
      </c>
      <c r="N100" s="72">
        <v>44730.450104000003</v>
      </c>
      <c r="O100" s="80">
        <v>113.9</v>
      </c>
      <c r="P100" s="117" t="s">
        <v>3305</v>
      </c>
      <c r="Q100" s="72">
        <v>50.947985011</v>
      </c>
      <c r="R100" s="73">
        <v>1.0933435833323954E-4</v>
      </c>
      <c r="S100" s="73">
        <f t="shared" si="1"/>
        <v>1.1780501759345553E-3</v>
      </c>
      <c r="T100" s="73">
        <f>Q100/'סכום נכסי הקרן'!$C$41</f>
        <v>2.8164452929418406E-4</v>
      </c>
    </row>
    <row r="101" spans="1:20">
      <c r="A101" s="69" t="s">
        <v>522</v>
      </c>
      <c r="B101" s="54" t="s">
        <v>523</v>
      </c>
      <c r="C101" s="70" t="s">
        <v>123</v>
      </c>
      <c r="D101" s="70" t="s">
        <v>29</v>
      </c>
      <c r="E101" s="54" t="s">
        <v>437</v>
      </c>
      <c r="F101" s="70" t="s">
        <v>336</v>
      </c>
      <c r="G101" s="54" t="s">
        <v>456</v>
      </c>
      <c r="H101" s="54" t="s">
        <v>315</v>
      </c>
      <c r="I101" s="117" t="s">
        <v>3305</v>
      </c>
      <c r="J101" s="72">
        <v>1.9400000000019055</v>
      </c>
      <c r="K101" s="70" t="s">
        <v>135</v>
      </c>
      <c r="L101" s="71">
        <v>2.1499999999999998E-2</v>
      </c>
      <c r="M101" s="71">
        <v>2.7000000000025563E-2</v>
      </c>
      <c r="N101" s="72">
        <v>384061.047402</v>
      </c>
      <c r="O101" s="80">
        <v>112.03</v>
      </c>
      <c r="P101" s="117" t="s">
        <v>3305</v>
      </c>
      <c r="Q101" s="72">
        <v>430.26358159699998</v>
      </c>
      <c r="R101" s="73">
        <v>1.958197134848166E-4</v>
      </c>
      <c r="S101" s="73">
        <f t="shared" si="1"/>
        <v>9.948815206119354E-3</v>
      </c>
      <c r="T101" s="73">
        <f>Q101/'סכום נכסי הקרן'!$C$41</f>
        <v>2.3785314352501473E-3</v>
      </c>
    </row>
    <row r="102" spans="1:20">
      <c r="A102" s="69" t="s">
        <v>524</v>
      </c>
      <c r="B102" s="54" t="s">
        <v>525</v>
      </c>
      <c r="C102" s="70" t="s">
        <v>123</v>
      </c>
      <c r="D102" s="70" t="s">
        <v>29</v>
      </c>
      <c r="E102" s="54" t="s">
        <v>437</v>
      </c>
      <c r="F102" s="70" t="s">
        <v>336</v>
      </c>
      <c r="G102" s="54" t="s">
        <v>456</v>
      </c>
      <c r="H102" s="54" t="s">
        <v>315</v>
      </c>
      <c r="I102" s="117" t="s">
        <v>3305</v>
      </c>
      <c r="J102" s="72">
        <v>6.9999999999914388</v>
      </c>
      <c r="K102" s="70" t="s">
        <v>135</v>
      </c>
      <c r="L102" s="71">
        <v>1.15E-2</v>
      </c>
      <c r="M102" s="71">
        <v>3.4999999999978604E-2</v>
      </c>
      <c r="N102" s="72">
        <v>246830.83602700001</v>
      </c>
      <c r="O102" s="80">
        <v>94.63</v>
      </c>
      <c r="P102" s="117" t="s">
        <v>3305</v>
      </c>
      <c r="Q102" s="72">
        <v>233.57601985099996</v>
      </c>
      <c r="R102" s="73">
        <v>5.3686645647534113E-4</v>
      </c>
      <c r="S102" s="73">
        <f t="shared" si="1"/>
        <v>5.4008862415295513E-3</v>
      </c>
      <c r="T102" s="73">
        <f>Q102/'סכום נכסי הקרן'!$C$41</f>
        <v>1.291226888583334E-3</v>
      </c>
    </row>
    <row r="103" spans="1:20">
      <c r="A103" s="69" t="s">
        <v>526</v>
      </c>
      <c r="B103" s="54" t="s">
        <v>527</v>
      </c>
      <c r="C103" s="70" t="s">
        <v>123</v>
      </c>
      <c r="D103" s="70" t="s">
        <v>29</v>
      </c>
      <c r="E103" s="54" t="s">
        <v>528</v>
      </c>
      <c r="F103" s="70" t="s">
        <v>131</v>
      </c>
      <c r="G103" s="54" t="s">
        <v>529</v>
      </c>
      <c r="H103" s="54" t="s">
        <v>315</v>
      </c>
      <c r="I103" s="117" t="s">
        <v>3305</v>
      </c>
      <c r="J103" s="72">
        <v>1.5099999999909743</v>
      </c>
      <c r="K103" s="70" t="s">
        <v>135</v>
      </c>
      <c r="L103" s="71">
        <v>1.8500000000000003E-2</v>
      </c>
      <c r="M103" s="71">
        <v>2.9699999999626091E-2</v>
      </c>
      <c r="N103" s="72">
        <v>21470.515112000001</v>
      </c>
      <c r="O103" s="80">
        <v>108.37</v>
      </c>
      <c r="P103" s="117" t="s">
        <v>3305</v>
      </c>
      <c r="Q103" s="72">
        <v>23.267597771000002</v>
      </c>
      <c r="R103" s="73">
        <v>2.9840537442009447E-5</v>
      </c>
      <c r="S103" s="73">
        <f t="shared" si="1"/>
        <v>5.3800749218605869E-4</v>
      </c>
      <c r="T103" s="73">
        <f>Q103/'סכום נכסי הקרן'!$C$41</f>
        <v>1.2862513837602851E-4</v>
      </c>
    </row>
    <row r="104" spans="1:20">
      <c r="A104" s="69" t="s">
        <v>530</v>
      </c>
      <c r="B104" s="54" t="s">
        <v>531</v>
      </c>
      <c r="C104" s="70" t="s">
        <v>123</v>
      </c>
      <c r="D104" s="70" t="s">
        <v>29</v>
      </c>
      <c r="E104" s="54" t="s">
        <v>528</v>
      </c>
      <c r="F104" s="70" t="s">
        <v>131</v>
      </c>
      <c r="G104" s="54" t="s">
        <v>529</v>
      </c>
      <c r="H104" s="54" t="s">
        <v>315</v>
      </c>
      <c r="I104" s="117" t="s">
        <v>3305</v>
      </c>
      <c r="J104" s="72">
        <v>2.1499999999989874</v>
      </c>
      <c r="K104" s="70" t="s">
        <v>135</v>
      </c>
      <c r="L104" s="71">
        <v>3.2000000000000001E-2</v>
      </c>
      <c r="M104" s="71">
        <v>3.2099999999952063E-2</v>
      </c>
      <c r="N104" s="72">
        <v>285050.39708899998</v>
      </c>
      <c r="O104" s="80">
        <v>103.92</v>
      </c>
      <c r="P104" s="117" t="s">
        <v>3305</v>
      </c>
      <c r="Q104" s="72">
        <v>296.22438000200003</v>
      </c>
      <c r="R104" s="73">
        <v>5.2084833401671161E-4</v>
      </c>
      <c r="S104" s="73">
        <f t="shared" si="1"/>
        <v>6.8494795800484835E-3</v>
      </c>
      <c r="T104" s="73">
        <f>Q104/'סכום נכסי הקרן'!$C$41</f>
        <v>1.6375520259164663E-3</v>
      </c>
    </row>
    <row r="105" spans="1:20">
      <c r="A105" s="69" t="s">
        <v>532</v>
      </c>
      <c r="B105" s="54" t="s">
        <v>533</v>
      </c>
      <c r="C105" s="70" t="s">
        <v>123</v>
      </c>
      <c r="D105" s="70" t="s">
        <v>29</v>
      </c>
      <c r="E105" s="54" t="s">
        <v>534</v>
      </c>
      <c r="F105" s="70" t="s">
        <v>131</v>
      </c>
      <c r="G105" s="54" t="s">
        <v>529</v>
      </c>
      <c r="H105" s="54" t="s">
        <v>315</v>
      </c>
      <c r="I105" s="117" t="s">
        <v>3305</v>
      </c>
      <c r="J105" s="72">
        <v>0.24999999999707118</v>
      </c>
      <c r="K105" s="70" t="s">
        <v>135</v>
      </c>
      <c r="L105" s="71">
        <v>3.15E-2</v>
      </c>
      <c r="M105" s="71">
        <v>6.4800000000131211E-2</v>
      </c>
      <c r="N105" s="72">
        <v>76753.803205000004</v>
      </c>
      <c r="O105" s="80">
        <v>111.21</v>
      </c>
      <c r="P105" s="117" t="s">
        <v>3305</v>
      </c>
      <c r="Q105" s="72">
        <v>85.357901480999999</v>
      </c>
      <c r="R105" s="73">
        <v>5.6606034372578466E-4</v>
      </c>
      <c r="S105" s="73">
        <f t="shared" si="1"/>
        <v>1.9736971115812689E-3</v>
      </c>
      <c r="T105" s="73">
        <f>Q105/'סכום נכסי הקרן'!$C$41</f>
        <v>4.7186529514297887E-4</v>
      </c>
    </row>
    <row r="106" spans="1:20">
      <c r="A106" s="69" t="s">
        <v>535</v>
      </c>
      <c r="B106" s="54" t="s">
        <v>536</v>
      </c>
      <c r="C106" s="70" t="s">
        <v>123</v>
      </c>
      <c r="D106" s="70" t="s">
        <v>29</v>
      </c>
      <c r="E106" s="54" t="s">
        <v>534</v>
      </c>
      <c r="F106" s="70" t="s">
        <v>131</v>
      </c>
      <c r="G106" s="54" t="s">
        <v>529</v>
      </c>
      <c r="H106" s="54" t="s">
        <v>315</v>
      </c>
      <c r="I106" s="117" t="s">
        <v>3305</v>
      </c>
      <c r="J106" s="72">
        <v>2.5799999999940972</v>
      </c>
      <c r="K106" s="70" t="s">
        <v>135</v>
      </c>
      <c r="L106" s="71">
        <v>0.01</v>
      </c>
      <c r="M106" s="71">
        <v>3.6299999999889886E-2</v>
      </c>
      <c r="N106" s="72">
        <v>174024.47851599997</v>
      </c>
      <c r="O106" s="80">
        <v>101.24</v>
      </c>
      <c r="P106" s="117" t="s">
        <v>3305</v>
      </c>
      <c r="Q106" s="72">
        <v>176.18237773800001</v>
      </c>
      <c r="R106" s="73">
        <v>4.7126367153751156E-4</v>
      </c>
      <c r="S106" s="73">
        <f t="shared" si="1"/>
        <v>4.0737956770225056E-3</v>
      </c>
      <c r="T106" s="73">
        <f>Q106/'סכום נכסי הקרן'!$C$41</f>
        <v>9.7395025214904363E-4</v>
      </c>
    </row>
    <row r="107" spans="1:20">
      <c r="A107" s="69" t="s">
        <v>537</v>
      </c>
      <c r="B107" s="54" t="s">
        <v>538</v>
      </c>
      <c r="C107" s="70" t="s">
        <v>123</v>
      </c>
      <c r="D107" s="70" t="s">
        <v>29</v>
      </c>
      <c r="E107" s="54" t="s">
        <v>534</v>
      </c>
      <c r="F107" s="70" t="s">
        <v>131</v>
      </c>
      <c r="G107" s="54" t="s">
        <v>529</v>
      </c>
      <c r="H107" s="54" t="s">
        <v>315</v>
      </c>
      <c r="I107" s="117" t="s">
        <v>3305</v>
      </c>
      <c r="J107" s="72">
        <v>3.1699999999921604</v>
      </c>
      <c r="K107" s="70" t="s">
        <v>135</v>
      </c>
      <c r="L107" s="71">
        <v>3.2300000000000002E-2</v>
      </c>
      <c r="M107" s="71">
        <v>3.7499999999923643E-2</v>
      </c>
      <c r="N107" s="72">
        <v>191499.420319</v>
      </c>
      <c r="O107" s="80">
        <v>102.58</v>
      </c>
      <c r="P107" s="117" t="s">
        <v>3305</v>
      </c>
      <c r="Q107" s="72">
        <v>196.44010656200001</v>
      </c>
      <c r="R107" s="73">
        <v>4.2449472853313684E-4</v>
      </c>
      <c r="S107" s="73">
        <f t="shared" si="1"/>
        <v>4.542207155906218E-3</v>
      </c>
      <c r="T107" s="73">
        <f>Q107/'סכום נכסי הקרן'!$C$41</f>
        <v>1.0859365946505745E-3</v>
      </c>
    </row>
    <row r="108" spans="1:20">
      <c r="A108" s="69" t="s">
        <v>539</v>
      </c>
      <c r="B108" s="54" t="s">
        <v>540</v>
      </c>
      <c r="C108" s="70" t="s">
        <v>123</v>
      </c>
      <c r="D108" s="70" t="s">
        <v>29</v>
      </c>
      <c r="E108" s="54" t="s">
        <v>541</v>
      </c>
      <c r="F108" s="70" t="s">
        <v>542</v>
      </c>
      <c r="G108" s="54" t="s">
        <v>529</v>
      </c>
      <c r="H108" s="54" t="s">
        <v>315</v>
      </c>
      <c r="I108" s="117" t="s">
        <v>3305</v>
      </c>
      <c r="J108" s="72">
        <v>4.6799999999978574</v>
      </c>
      <c r="K108" s="70" t="s">
        <v>135</v>
      </c>
      <c r="L108" s="71">
        <v>0.03</v>
      </c>
      <c r="M108" s="71">
        <v>3.8399999999989283E-2</v>
      </c>
      <c r="N108" s="72">
        <v>115269.65213999999</v>
      </c>
      <c r="O108" s="80">
        <v>97.18</v>
      </c>
      <c r="P108" s="117" t="s">
        <v>3305</v>
      </c>
      <c r="Q108" s="72">
        <v>112.01905439300002</v>
      </c>
      <c r="R108" s="73">
        <v>4.1175968100763005E-4</v>
      </c>
      <c r="S108" s="73">
        <f t="shared" si="1"/>
        <v>2.5901724417011643E-3</v>
      </c>
      <c r="T108" s="73">
        <f>Q108/'סכום נכסי הקרן'!$C$41</f>
        <v>6.1925027731095426E-4</v>
      </c>
    </row>
    <row r="109" spans="1:20">
      <c r="A109" s="69" t="s">
        <v>543</v>
      </c>
      <c r="B109" s="54" t="s">
        <v>544</v>
      </c>
      <c r="C109" s="70" t="s">
        <v>123</v>
      </c>
      <c r="D109" s="70" t="s">
        <v>29</v>
      </c>
      <c r="E109" s="54" t="s">
        <v>545</v>
      </c>
      <c r="F109" s="70" t="s">
        <v>336</v>
      </c>
      <c r="G109" s="54" t="s">
        <v>546</v>
      </c>
      <c r="H109" s="54" t="s">
        <v>133</v>
      </c>
      <c r="I109" s="117" t="s">
        <v>3305</v>
      </c>
      <c r="J109" s="72">
        <v>1.8900000000010577</v>
      </c>
      <c r="K109" s="70" t="s">
        <v>135</v>
      </c>
      <c r="L109" s="71">
        <v>2.5000000000000001E-2</v>
      </c>
      <c r="M109" s="71">
        <v>2.6400000000063442E-2</v>
      </c>
      <c r="N109" s="72">
        <v>84079.690023999996</v>
      </c>
      <c r="O109" s="80">
        <v>112.49</v>
      </c>
      <c r="P109" s="117" t="s">
        <v>3305</v>
      </c>
      <c r="Q109" s="72">
        <v>94.581243109999974</v>
      </c>
      <c r="R109" s="73">
        <v>2.5457963449884079E-4</v>
      </c>
      <c r="S109" s="73">
        <f t="shared" si="1"/>
        <v>2.1869648046294239E-3</v>
      </c>
      <c r="T109" s="73">
        <f>Q109/'סכום נכסי הקרן'!$C$41</f>
        <v>5.2285266414409429E-4</v>
      </c>
    </row>
    <row r="110" spans="1:20">
      <c r="A110" s="69" t="s">
        <v>547</v>
      </c>
      <c r="B110" s="54" t="s">
        <v>548</v>
      </c>
      <c r="C110" s="70" t="s">
        <v>123</v>
      </c>
      <c r="D110" s="70" t="s">
        <v>29</v>
      </c>
      <c r="E110" s="54" t="s">
        <v>545</v>
      </c>
      <c r="F110" s="70" t="s">
        <v>336</v>
      </c>
      <c r="G110" s="54" t="s">
        <v>546</v>
      </c>
      <c r="H110" s="54" t="s">
        <v>133</v>
      </c>
      <c r="I110" s="117" t="s">
        <v>3305</v>
      </c>
      <c r="J110" s="72">
        <v>5.2899999999696501</v>
      </c>
      <c r="K110" s="70" t="s">
        <v>135</v>
      </c>
      <c r="L110" s="71">
        <v>1.9E-2</v>
      </c>
      <c r="M110" s="71">
        <v>3.4499999999871057E-2</v>
      </c>
      <c r="N110" s="72">
        <v>97499.270571000001</v>
      </c>
      <c r="O110" s="80">
        <v>103.41</v>
      </c>
      <c r="P110" s="117" t="s">
        <v>3305</v>
      </c>
      <c r="Q110" s="72">
        <v>100.823995114</v>
      </c>
      <c r="R110" s="73">
        <v>3.5482835374232131E-4</v>
      </c>
      <c r="S110" s="73">
        <f t="shared" si="1"/>
        <v>2.3313134985972067E-3</v>
      </c>
      <c r="T110" s="73">
        <f>Q110/'סכום נכסי הקרן'!$C$41</f>
        <v>5.5736309570065721E-4</v>
      </c>
    </row>
    <row r="111" spans="1:20">
      <c r="A111" s="69" t="s">
        <v>549</v>
      </c>
      <c r="B111" s="54" t="s">
        <v>550</v>
      </c>
      <c r="C111" s="70" t="s">
        <v>123</v>
      </c>
      <c r="D111" s="70" t="s">
        <v>29</v>
      </c>
      <c r="E111" s="54" t="s">
        <v>545</v>
      </c>
      <c r="F111" s="70" t="s">
        <v>336</v>
      </c>
      <c r="G111" s="54" t="s">
        <v>546</v>
      </c>
      <c r="H111" s="54" t="s">
        <v>133</v>
      </c>
      <c r="I111" s="117" t="s">
        <v>3305</v>
      </c>
      <c r="J111" s="72">
        <v>7.119999999994616</v>
      </c>
      <c r="K111" s="70" t="s">
        <v>135</v>
      </c>
      <c r="L111" s="71">
        <v>3.9000000000000003E-3</v>
      </c>
      <c r="M111" s="71">
        <v>3.7500000000028046E-2</v>
      </c>
      <c r="N111" s="72">
        <v>104602.58626</v>
      </c>
      <c r="O111" s="80">
        <v>85.22</v>
      </c>
      <c r="P111" s="117" t="s">
        <v>3305</v>
      </c>
      <c r="Q111" s="72">
        <v>89.142324428999999</v>
      </c>
      <c r="R111" s="73">
        <v>4.7546630118181816E-4</v>
      </c>
      <c r="S111" s="73">
        <f t="shared" si="1"/>
        <v>2.0612028317533154E-3</v>
      </c>
      <c r="T111" s="73">
        <f>Q111/'סכום נכסי הקרן'!$C$41</f>
        <v>4.9278588738248437E-4</v>
      </c>
    </row>
    <row r="112" spans="1:20">
      <c r="A112" s="69" t="s">
        <v>551</v>
      </c>
      <c r="B112" s="54" t="s">
        <v>552</v>
      </c>
      <c r="C112" s="70" t="s">
        <v>123</v>
      </c>
      <c r="D112" s="70" t="s">
        <v>29</v>
      </c>
      <c r="E112" s="54" t="s">
        <v>553</v>
      </c>
      <c r="F112" s="70" t="s">
        <v>542</v>
      </c>
      <c r="G112" s="54" t="s">
        <v>529</v>
      </c>
      <c r="H112" s="54" t="s">
        <v>315</v>
      </c>
      <c r="I112" s="117" t="s">
        <v>3305</v>
      </c>
      <c r="J112" s="72">
        <v>4.8399999999917611</v>
      </c>
      <c r="K112" s="70" t="s">
        <v>135</v>
      </c>
      <c r="L112" s="71">
        <v>7.4999999999999997E-3</v>
      </c>
      <c r="M112" s="71">
        <v>4.1699999999918157E-2</v>
      </c>
      <c r="N112" s="72">
        <v>200807.93982500001</v>
      </c>
      <c r="O112" s="80">
        <v>91.87</v>
      </c>
      <c r="P112" s="117" t="s">
        <v>3305</v>
      </c>
      <c r="Q112" s="72">
        <v>184.482244603</v>
      </c>
      <c r="R112" s="73">
        <v>1.916547028706029E-4</v>
      </c>
      <c r="S112" s="73">
        <f t="shared" si="1"/>
        <v>4.2657102270961846E-3</v>
      </c>
      <c r="T112" s="73">
        <f>Q112/'סכום נכסי הקרן'!$C$41</f>
        <v>1.0198325789160907E-3</v>
      </c>
    </row>
    <row r="113" spans="1:20">
      <c r="A113" s="69" t="s">
        <v>554</v>
      </c>
      <c r="B113" s="54" t="s">
        <v>555</v>
      </c>
      <c r="C113" s="70" t="s">
        <v>123</v>
      </c>
      <c r="D113" s="70" t="s">
        <v>29</v>
      </c>
      <c r="E113" s="54" t="s">
        <v>503</v>
      </c>
      <c r="F113" s="70" t="s">
        <v>336</v>
      </c>
      <c r="G113" s="54" t="s">
        <v>529</v>
      </c>
      <c r="H113" s="54" t="s">
        <v>315</v>
      </c>
      <c r="I113" s="117" t="s">
        <v>3305</v>
      </c>
      <c r="J113" s="72">
        <v>1.4699999999736095</v>
      </c>
      <c r="K113" s="70" t="s">
        <v>135</v>
      </c>
      <c r="L113" s="71">
        <v>2.0499999999999997E-2</v>
      </c>
      <c r="M113" s="71">
        <v>2.8299999999857897E-2</v>
      </c>
      <c r="N113" s="72">
        <v>17651.366719000001</v>
      </c>
      <c r="O113" s="80">
        <v>111.63</v>
      </c>
      <c r="P113" s="117" t="s">
        <v>3305</v>
      </c>
      <c r="Q113" s="72">
        <v>19.704221816</v>
      </c>
      <c r="R113" s="73">
        <v>4.7706834924969582E-5</v>
      </c>
      <c r="S113" s="73">
        <f t="shared" si="1"/>
        <v>4.5561295450606266E-4</v>
      </c>
      <c r="T113" s="73">
        <f>Q113/'סכום נכסי הקרן'!$C$41</f>
        <v>1.0892651156424186E-4</v>
      </c>
    </row>
    <row r="114" spans="1:20">
      <c r="A114" s="69" t="s">
        <v>556</v>
      </c>
      <c r="B114" s="54" t="s">
        <v>557</v>
      </c>
      <c r="C114" s="70" t="s">
        <v>123</v>
      </c>
      <c r="D114" s="70" t="s">
        <v>29</v>
      </c>
      <c r="E114" s="54" t="s">
        <v>503</v>
      </c>
      <c r="F114" s="70" t="s">
        <v>336</v>
      </c>
      <c r="G114" s="54" t="s">
        <v>529</v>
      </c>
      <c r="H114" s="54" t="s">
        <v>315</v>
      </c>
      <c r="I114" s="117" t="s">
        <v>3305</v>
      </c>
      <c r="J114" s="72">
        <v>2.3000000000063259</v>
      </c>
      <c r="K114" s="70" t="s">
        <v>135</v>
      </c>
      <c r="L114" s="71">
        <v>2.0499999999999997E-2</v>
      </c>
      <c r="M114" s="71">
        <v>2.9900000000082239E-2</v>
      </c>
      <c r="N114" s="72">
        <v>99420.430231999999</v>
      </c>
      <c r="O114" s="80">
        <v>111.3</v>
      </c>
      <c r="P114" s="117" t="s">
        <v>3305</v>
      </c>
      <c r="Q114" s="72">
        <v>110.654945891</v>
      </c>
      <c r="R114" s="73">
        <v>1.1282658976706503E-4</v>
      </c>
      <c r="S114" s="73">
        <f t="shared" si="1"/>
        <v>2.5586306984815262E-3</v>
      </c>
      <c r="T114" s="73">
        <f>Q114/'סכום נכסי הקרן'!$C$41</f>
        <v>6.1170937658899165E-4</v>
      </c>
    </row>
    <row r="115" spans="1:20">
      <c r="A115" s="69" t="s">
        <v>558</v>
      </c>
      <c r="B115" s="54" t="s">
        <v>559</v>
      </c>
      <c r="C115" s="70" t="s">
        <v>123</v>
      </c>
      <c r="D115" s="70" t="s">
        <v>29</v>
      </c>
      <c r="E115" s="54" t="s">
        <v>503</v>
      </c>
      <c r="F115" s="70" t="s">
        <v>336</v>
      </c>
      <c r="G115" s="54" t="s">
        <v>529</v>
      </c>
      <c r="H115" s="54" t="s">
        <v>315</v>
      </c>
      <c r="I115" s="117" t="s">
        <v>3305</v>
      </c>
      <c r="J115" s="72">
        <v>5.0200000000088938</v>
      </c>
      <c r="K115" s="70" t="s">
        <v>135</v>
      </c>
      <c r="L115" s="71">
        <v>8.3999999999999995E-3</v>
      </c>
      <c r="M115" s="71">
        <v>3.400000000007411E-2</v>
      </c>
      <c r="N115" s="72">
        <v>274500.23422699998</v>
      </c>
      <c r="O115" s="80">
        <v>98.31</v>
      </c>
      <c r="P115" s="117" t="s">
        <v>3305</v>
      </c>
      <c r="Q115" s="72">
        <v>269.86118712999996</v>
      </c>
      <c r="R115" s="73">
        <v>4.0531652303363845E-4</v>
      </c>
      <c r="S115" s="73">
        <f t="shared" si="1"/>
        <v>6.2398938624906482E-3</v>
      </c>
      <c r="T115" s="73">
        <f>Q115/'סכום נכסי הקרן'!$C$41</f>
        <v>1.491814190641467E-3</v>
      </c>
    </row>
    <row r="116" spans="1:20">
      <c r="A116" s="69" t="s">
        <v>560</v>
      </c>
      <c r="B116" s="54" t="s">
        <v>561</v>
      </c>
      <c r="C116" s="70" t="s">
        <v>123</v>
      </c>
      <c r="D116" s="70" t="s">
        <v>29</v>
      </c>
      <c r="E116" s="54" t="s">
        <v>503</v>
      </c>
      <c r="F116" s="70" t="s">
        <v>336</v>
      </c>
      <c r="G116" s="54" t="s">
        <v>529</v>
      </c>
      <c r="H116" s="54" t="s">
        <v>315</v>
      </c>
      <c r="I116" s="117" t="s">
        <v>3305</v>
      </c>
      <c r="J116" s="72">
        <v>6.0299999999134775</v>
      </c>
      <c r="K116" s="70" t="s">
        <v>135</v>
      </c>
      <c r="L116" s="71">
        <v>5.0000000000000001E-3</v>
      </c>
      <c r="M116" s="71">
        <v>3.4499999999645904E-2</v>
      </c>
      <c r="N116" s="72">
        <v>35255.047099000003</v>
      </c>
      <c r="O116" s="80">
        <v>92.12</v>
      </c>
      <c r="P116" s="117" t="s">
        <v>3305</v>
      </c>
      <c r="Q116" s="72">
        <v>32.476948326999995</v>
      </c>
      <c r="R116" s="73">
        <v>2.0115579325057743E-4</v>
      </c>
      <c r="S116" s="73">
        <f t="shared" si="1"/>
        <v>7.5095167516790588E-4</v>
      </c>
      <c r="T116" s="73">
        <f>Q116/'סכום נכסי הקרן'!$C$41</f>
        <v>1.7953516360842464E-4</v>
      </c>
    </row>
    <row r="117" spans="1:20">
      <c r="A117" s="69" t="s">
        <v>562</v>
      </c>
      <c r="B117" s="54" t="s">
        <v>563</v>
      </c>
      <c r="C117" s="70" t="s">
        <v>123</v>
      </c>
      <c r="D117" s="70" t="s">
        <v>29</v>
      </c>
      <c r="E117" s="54" t="s">
        <v>503</v>
      </c>
      <c r="F117" s="70" t="s">
        <v>336</v>
      </c>
      <c r="G117" s="54" t="s">
        <v>529</v>
      </c>
      <c r="H117" s="54" t="s">
        <v>315</v>
      </c>
      <c r="I117" s="117" t="s">
        <v>3305</v>
      </c>
      <c r="J117" s="72">
        <v>5.9299999999996693</v>
      </c>
      <c r="K117" s="70" t="s">
        <v>135</v>
      </c>
      <c r="L117" s="71">
        <v>9.7000000000000003E-3</v>
      </c>
      <c r="M117" s="71">
        <v>3.8399999999973532E-2</v>
      </c>
      <c r="N117" s="72">
        <v>162429.57458700001</v>
      </c>
      <c r="O117" s="80">
        <v>93.04</v>
      </c>
      <c r="P117" s="117" t="s">
        <v>3305</v>
      </c>
      <c r="Q117" s="72">
        <v>151.124478485</v>
      </c>
      <c r="R117" s="73">
        <v>4.0028679019820941E-4</v>
      </c>
      <c r="S117" s="73">
        <f t="shared" si="1"/>
        <v>3.4943917493269628E-3</v>
      </c>
      <c r="T117" s="73">
        <f>Q117/'סכום נכסי הקרן'!$C$41</f>
        <v>8.3542818422646463E-4</v>
      </c>
    </row>
    <row r="118" spans="1:20">
      <c r="A118" s="69" t="s">
        <v>564</v>
      </c>
      <c r="B118" s="54" t="s">
        <v>565</v>
      </c>
      <c r="C118" s="70" t="s">
        <v>123</v>
      </c>
      <c r="D118" s="70" t="s">
        <v>29</v>
      </c>
      <c r="E118" s="54" t="s">
        <v>566</v>
      </c>
      <c r="F118" s="70" t="s">
        <v>567</v>
      </c>
      <c r="G118" s="54" t="s">
        <v>546</v>
      </c>
      <c r="H118" s="54" t="s">
        <v>133</v>
      </c>
      <c r="I118" s="117" t="s">
        <v>3305</v>
      </c>
      <c r="J118" s="72">
        <v>1.290000000000701</v>
      </c>
      <c r="K118" s="70" t="s">
        <v>135</v>
      </c>
      <c r="L118" s="71">
        <v>1.8500000000000003E-2</v>
      </c>
      <c r="M118" s="71">
        <v>2.0500000000003894E-2</v>
      </c>
      <c r="N118" s="72">
        <v>115491.02684400002</v>
      </c>
      <c r="O118" s="80">
        <v>111.15</v>
      </c>
      <c r="P118" s="117" t="s">
        <v>3305</v>
      </c>
      <c r="Q118" s="72">
        <v>128.36827717900002</v>
      </c>
      <c r="R118" s="73">
        <v>2.4088734115634911E-4</v>
      </c>
      <c r="S118" s="73">
        <f t="shared" si="1"/>
        <v>2.9682090760309054E-3</v>
      </c>
      <c r="T118" s="73">
        <f>Q118/'סכום נכסי הקרן'!$C$41</f>
        <v>7.0963008634353014E-4</v>
      </c>
    </row>
    <row r="119" spans="1:20">
      <c r="A119" s="69" t="s">
        <v>568</v>
      </c>
      <c r="B119" s="54" t="s">
        <v>569</v>
      </c>
      <c r="C119" s="70" t="s">
        <v>123</v>
      </c>
      <c r="D119" s="70" t="s">
        <v>29</v>
      </c>
      <c r="E119" s="54" t="s">
        <v>566</v>
      </c>
      <c r="F119" s="70" t="s">
        <v>567</v>
      </c>
      <c r="G119" s="54" t="s">
        <v>546</v>
      </c>
      <c r="H119" s="54" t="s">
        <v>133</v>
      </c>
      <c r="I119" s="117" t="s">
        <v>3305</v>
      </c>
      <c r="J119" s="72">
        <v>0.88999999999798884</v>
      </c>
      <c r="K119" s="70" t="s">
        <v>135</v>
      </c>
      <c r="L119" s="71">
        <v>0.01</v>
      </c>
      <c r="M119" s="71">
        <v>2.949999999997989E-2</v>
      </c>
      <c r="N119" s="72">
        <v>228317.66861600001</v>
      </c>
      <c r="O119" s="80">
        <v>108.89</v>
      </c>
      <c r="P119" s="117" t="s">
        <v>3305</v>
      </c>
      <c r="Q119" s="72">
        <v>248.61510214999998</v>
      </c>
      <c r="R119" s="73">
        <v>2.9648287086485022E-4</v>
      </c>
      <c r="S119" s="73">
        <f t="shared" si="1"/>
        <v>5.7486290137786613E-3</v>
      </c>
      <c r="T119" s="73">
        <f>Q119/'סכום נכסי הקרן'!$C$41</f>
        <v>1.3743641363901679E-3</v>
      </c>
    </row>
    <row r="120" spans="1:20">
      <c r="A120" s="69" t="s">
        <v>570</v>
      </c>
      <c r="B120" s="54" t="s">
        <v>571</v>
      </c>
      <c r="C120" s="70" t="s">
        <v>123</v>
      </c>
      <c r="D120" s="70" t="s">
        <v>29</v>
      </c>
      <c r="E120" s="54" t="s">
        <v>566</v>
      </c>
      <c r="F120" s="70" t="s">
        <v>567</v>
      </c>
      <c r="G120" s="54" t="s">
        <v>546</v>
      </c>
      <c r="H120" s="54" t="s">
        <v>133</v>
      </c>
      <c r="I120" s="117" t="s">
        <v>3305</v>
      </c>
      <c r="J120" s="72">
        <v>3.6799999999973965</v>
      </c>
      <c r="K120" s="70" t="s">
        <v>135</v>
      </c>
      <c r="L120" s="71">
        <v>0.01</v>
      </c>
      <c r="M120" s="71">
        <v>4.0999999999981017E-2</v>
      </c>
      <c r="N120" s="72">
        <v>378361.03748699999</v>
      </c>
      <c r="O120" s="80">
        <v>97.46</v>
      </c>
      <c r="P120" s="117" t="s">
        <v>3305</v>
      </c>
      <c r="Q120" s="72">
        <v>368.75064374700003</v>
      </c>
      <c r="R120" s="73">
        <v>3.1954603362926477E-4</v>
      </c>
      <c r="S120" s="73">
        <f t="shared" si="1"/>
        <v>8.5264757899324705E-3</v>
      </c>
      <c r="T120" s="73">
        <f>Q120/'סכום נכסי הקרן'!$C$41</f>
        <v>2.0384830030594509E-3</v>
      </c>
    </row>
    <row r="121" spans="1:20">
      <c r="A121" s="69" t="s">
        <v>572</v>
      </c>
      <c r="B121" s="54" t="s">
        <v>573</v>
      </c>
      <c r="C121" s="70" t="s">
        <v>123</v>
      </c>
      <c r="D121" s="70" t="s">
        <v>29</v>
      </c>
      <c r="E121" s="54" t="s">
        <v>566</v>
      </c>
      <c r="F121" s="70" t="s">
        <v>567</v>
      </c>
      <c r="G121" s="54" t="s">
        <v>546</v>
      </c>
      <c r="H121" s="54" t="s">
        <v>133</v>
      </c>
      <c r="I121" s="117" t="s">
        <v>3305</v>
      </c>
      <c r="J121" s="72">
        <v>2.3399999999986383</v>
      </c>
      <c r="K121" s="70" t="s">
        <v>135</v>
      </c>
      <c r="L121" s="71">
        <v>3.5400000000000001E-2</v>
      </c>
      <c r="M121" s="71">
        <v>3.7299999999975381E-2</v>
      </c>
      <c r="N121" s="72">
        <v>367176.245</v>
      </c>
      <c r="O121" s="80">
        <v>103.99</v>
      </c>
      <c r="P121" s="117" t="s">
        <v>3305</v>
      </c>
      <c r="Q121" s="72">
        <v>381.82657577800001</v>
      </c>
      <c r="R121" s="73">
        <v>3.2871348063132826E-4</v>
      </c>
      <c r="S121" s="73">
        <f t="shared" si="1"/>
        <v>8.8288254123228757E-3</v>
      </c>
      <c r="T121" s="73">
        <f>Q121/'סכום נכסי הקרן'!$C$41</f>
        <v>2.1107677994288972E-3</v>
      </c>
    </row>
    <row r="122" spans="1:20">
      <c r="A122" s="69" t="s">
        <v>574</v>
      </c>
      <c r="B122" s="54" t="s">
        <v>575</v>
      </c>
      <c r="C122" s="70" t="s">
        <v>123</v>
      </c>
      <c r="D122" s="70" t="s">
        <v>29</v>
      </c>
      <c r="E122" s="54" t="s">
        <v>576</v>
      </c>
      <c r="F122" s="70" t="s">
        <v>336</v>
      </c>
      <c r="G122" s="54" t="s">
        <v>546</v>
      </c>
      <c r="H122" s="54" t="s">
        <v>133</v>
      </c>
      <c r="I122" s="117" t="s">
        <v>3305</v>
      </c>
      <c r="J122" s="72">
        <v>3.4899999999964129</v>
      </c>
      <c r="K122" s="70" t="s">
        <v>135</v>
      </c>
      <c r="L122" s="71">
        <v>2.75E-2</v>
      </c>
      <c r="M122" s="71">
        <v>2.5599999999952171E-2</v>
      </c>
      <c r="N122" s="72">
        <v>187459.69972800001</v>
      </c>
      <c r="O122" s="80">
        <v>111.53</v>
      </c>
      <c r="P122" s="117" t="s">
        <v>3305</v>
      </c>
      <c r="Q122" s="72">
        <v>209.07380517499999</v>
      </c>
      <c r="R122" s="73">
        <v>3.8860098549210232E-4</v>
      </c>
      <c r="S122" s="73">
        <f t="shared" si="1"/>
        <v>4.8343311892813431E-3</v>
      </c>
      <c r="T122" s="73">
        <f>Q122/'סכום נכסי הקרן'!$C$41</f>
        <v>1.1557766893733534E-3</v>
      </c>
    </row>
    <row r="123" spans="1:20">
      <c r="A123" s="69" t="s">
        <v>577</v>
      </c>
      <c r="B123" s="54" t="s">
        <v>578</v>
      </c>
      <c r="C123" s="70" t="s">
        <v>123</v>
      </c>
      <c r="D123" s="70" t="s">
        <v>29</v>
      </c>
      <c r="E123" s="54" t="s">
        <v>576</v>
      </c>
      <c r="F123" s="70" t="s">
        <v>336</v>
      </c>
      <c r="G123" s="54" t="s">
        <v>546</v>
      </c>
      <c r="H123" s="54" t="s">
        <v>133</v>
      </c>
      <c r="I123" s="117" t="s">
        <v>3305</v>
      </c>
      <c r="J123" s="72">
        <v>4.9499999999864359</v>
      </c>
      <c r="K123" s="70" t="s">
        <v>135</v>
      </c>
      <c r="L123" s="71">
        <v>8.5000000000000006E-3</v>
      </c>
      <c r="M123" s="71">
        <v>2.9899999999919939E-2</v>
      </c>
      <c r="N123" s="72">
        <v>152702.91261699999</v>
      </c>
      <c r="O123" s="80">
        <v>98.97</v>
      </c>
      <c r="P123" s="117" t="s">
        <v>3305</v>
      </c>
      <c r="Q123" s="72">
        <v>151.13006787900002</v>
      </c>
      <c r="R123" s="73">
        <v>2.4303753341025925E-4</v>
      </c>
      <c r="S123" s="73">
        <f t="shared" si="1"/>
        <v>3.49452099068133E-3</v>
      </c>
      <c r="T123" s="73">
        <f>Q123/'סכום נכסי הקרן'!$C$41</f>
        <v>8.3545908284280519E-4</v>
      </c>
    </row>
    <row r="124" spans="1:20">
      <c r="A124" s="69" t="s">
        <v>579</v>
      </c>
      <c r="B124" s="54" t="s">
        <v>580</v>
      </c>
      <c r="C124" s="70" t="s">
        <v>123</v>
      </c>
      <c r="D124" s="70" t="s">
        <v>29</v>
      </c>
      <c r="E124" s="54" t="s">
        <v>576</v>
      </c>
      <c r="F124" s="70" t="s">
        <v>336</v>
      </c>
      <c r="G124" s="54" t="s">
        <v>546</v>
      </c>
      <c r="H124" s="54" t="s">
        <v>133</v>
      </c>
      <c r="I124" s="117" t="s">
        <v>3305</v>
      </c>
      <c r="J124" s="72">
        <v>6.4200000000067927</v>
      </c>
      <c r="K124" s="70" t="s">
        <v>135</v>
      </c>
      <c r="L124" s="71">
        <v>3.1800000000000002E-2</v>
      </c>
      <c r="M124" s="71">
        <v>3.2500000000016016E-2</v>
      </c>
      <c r="N124" s="72">
        <v>152562.91423699999</v>
      </c>
      <c r="O124" s="80">
        <v>102.29</v>
      </c>
      <c r="P124" s="117" t="s">
        <v>3305</v>
      </c>
      <c r="Q124" s="72">
        <v>156.05660480699999</v>
      </c>
      <c r="R124" s="73">
        <v>4.4264886231608629E-4</v>
      </c>
      <c r="S124" s="73">
        <f t="shared" si="1"/>
        <v>3.6084353622413707E-3</v>
      </c>
      <c r="T124" s="73">
        <f>Q124/'סכום נכסי הקרן'!$C$41</f>
        <v>8.6269337236058268E-4</v>
      </c>
    </row>
    <row r="125" spans="1:20">
      <c r="A125" s="69" t="s">
        <v>581</v>
      </c>
      <c r="B125" s="54" t="s">
        <v>582</v>
      </c>
      <c r="C125" s="70" t="s">
        <v>123</v>
      </c>
      <c r="D125" s="70" t="s">
        <v>29</v>
      </c>
      <c r="E125" s="54" t="s">
        <v>583</v>
      </c>
      <c r="F125" s="70" t="s">
        <v>158</v>
      </c>
      <c r="G125" s="54" t="s">
        <v>529</v>
      </c>
      <c r="H125" s="54" t="s">
        <v>315</v>
      </c>
      <c r="I125" s="117" t="s">
        <v>3305</v>
      </c>
      <c r="J125" s="72">
        <v>0.51</v>
      </c>
      <c r="K125" s="70" t="s">
        <v>135</v>
      </c>
      <c r="L125" s="71">
        <v>1.9799999999999998E-2</v>
      </c>
      <c r="M125" s="71">
        <v>3.7499999999546459E-2</v>
      </c>
      <c r="N125" s="72">
        <v>39505.265922999999</v>
      </c>
      <c r="O125" s="80">
        <v>110.52</v>
      </c>
      <c r="P125" s="72">
        <v>0.43612144999999997</v>
      </c>
      <c r="Q125" s="72">
        <v>44.097343099999996</v>
      </c>
      <c r="R125" s="73">
        <v>2.6000605847224085E-4</v>
      </c>
      <c r="S125" s="73">
        <f t="shared" si="1"/>
        <v>1.0196454832509146E-3</v>
      </c>
      <c r="T125" s="73">
        <f>Q125/'סכום נכסי הקרן'!$C$41</f>
        <v>2.4377363379223188E-4</v>
      </c>
    </row>
    <row r="126" spans="1:20">
      <c r="A126" s="69" t="s">
        <v>584</v>
      </c>
      <c r="B126" s="54" t="s">
        <v>585</v>
      </c>
      <c r="C126" s="70" t="s">
        <v>123</v>
      </c>
      <c r="D126" s="70" t="s">
        <v>29</v>
      </c>
      <c r="E126" s="54" t="s">
        <v>586</v>
      </c>
      <c r="F126" s="70" t="s">
        <v>319</v>
      </c>
      <c r="G126" s="54" t="s">
        <v>529</v>
      </c>
      <c r="H126" s="54" t="s">
        <v>315</v>
      </c>
      <c r="I126" s="117" t="s">
        <v>3305</v>
      </c>
      <c r="J126" s="72">
        <v>2.820000000078752</v>
      </c>
      <c r="K126" s="70" t="s">
        <v>135</v>
      </c>
      <c r="L126" s="71">
        <v>1.9400000000000001E-2</v>
      </c>
      <c r="M126" s="71">
        <v>2.1400000000060575E-2</v>
      </c>
      <c r="N126" s="72">
        <v>2950.39651</v>
      </c>
      <c r="O126" s="80">
        <v>111.9</v>
      </c>
      <c r="P126" s="117" t="s">
        <v>3305</v>
      </c>
      <c r="Q126" s="72">
        <v>3.3014936570000004</v>
      </c>
      <c r="R126" s="73">
        <v>9.793730006401351E-6</v>
      </c>
      <c r="S126" s="73">
        <f t="shared" si="1"/>
        <v>7.6339136525928125E-5</v>
      </c>
      <c r="T126" s="73">
        <f>Q126/'סכום נכסי הקרן'!$C$41</f>
        <v>1.8250920557363346E-5</v>
      </c>
    </row>
    <row r="127" spans="1:20">
      <c r="A127" s="69" t="s">
        <v>587</v>
      </c>
      <c r="B127" s="54" t="s">
        <v>588</v>
      </c>
      <c r="C127" s="70" t="s">
        <v>123</v>
      </c>
      <c r="D127" s="70" t="s">
        <v>29</v>
      </c>
      <c r="E127" s="54" t="s">
        <v>586</v>
      </c>
      <c r="F127" s="70" t="s">
        <v>319</v>
      </c>
      <c r="G127" s="54" t="s">
        <v>529</v>
      </c>
      <c r="H127" s="54" t="s">
        <v>315</v>
      </c>
      <c r="I127" s="117" t="s">
        <v>3305</v>
      </c>
      <c r="J127" s="72">
        <v>3.810000000000044</v>
      </c>
      <c r="K127" s="70" t="s">
        <v>135</v>
      </c>
      <c r="L127" s="71">
        <v>1.23E-2</v>
      </c>
      <c r="M127" s="71">
        <v>2.3299999999996959E-2</v>
      </c>
      <c r="N127" s="72">
        <v>213711.31292600001</v>
      </c>
      <c r="O127" s="80">
        <v>107.66</v>
      </c>
      <c r="P127" s="117" t="s">
        <v>3305</v>
      </c>
      <c r="Q127" s="72">
        <v>230.08159987899998</v>
      </c>
      <c r="R127" s="73">
        <v>1.9168809824924194E-4</v>
      </c>
      <c r="S127" s="73">
        <f t="shared" si="1"/>
        <v>5.3200861458650222E-3</v>
      </c>
      <c r="T127" s="73">
        <f>Q127/'סכום נכסי הקרן'!$C$41</f>
        <v>1.2719094559516483E-3</v>
      </c>
    </row>
    <row r="128" spans="1:20">
      <c r="A128" s="69" t="s">
        <v>589</v>
      </c>
      <c r="B128" s="54" t="s">
        <v>590</v>
      </c>
      <c r="C128" s="70" t="s">
        <v>123</v>
      </c>
      <c r="D128" s="70" t="s">
        <v>29</v>
      </c>
      <c r="E128" s="54" t="s">
        <v>591</v>
      </c>
      <c r="F128" s="70" t="s">
        <v>592</v>
      </c>
      <c r="G128" s="54" t="s">
        <v>593</v>
      </c>
      <c r="H128" s="54" t="s">
        <v>133</v>
      </c>
      <c r="I128" s="117" t="s">
        <v>3305</v>
      </c>
      <c r="J128" s="72">
        <v>2.1899999999972204</v>
      </c>
      <c r="K128" s="70" t="s">
        <v>135</v>
      </c>
      <c r="L128" s="71">
        <v>2.5699999999999997E-2</v>
      </c>
      <c r="M128" s="71">
        <v>3.2399999999962945E-2</v>
      </c>
      <c r="N128" s="72">
        <v>242110.233519</v>
      </c>
      <c r="O128" s="80">
        <v>111.45</v>
      </c>
      <c r="P128" s="117" t="s">
        <v>3305</v>
      </c>
      <c r="Q128" s="72">
        <v>269.83184972499998</v>
      </c>
      <c r="R128" s="73">
        <v>1.8879258367286879E-4</v>
      </c>
      <c r="S128" s="73">
        <f t="shared" si="1"/>
        <v>6.2392155052383592E-3</v>
      </c>
      <c r="T128" s="73">
        <f>Q128/'סכום נכסי הקרן'!$C$41</f>
        <v>1.4916520111240602E-3</v>
      </c>
    </row>
    <row r="129" spans="1:20">
      <c r="A129" s="69" t="s">
        <v>594</v>
      </c>
      <c r="B129" s="54" t="s">
        <v>595</v>
      </c>
      <c r="C129" s="70" t="s">
        <v>123</v>
      </c>
      <c r="D129" s="70" t="s">
        <v>29</v>
      </c>
      <c r="E129" s="54" t="s">
        <v>591</v>
      </c>
      <c r="F129" s="70" t="s">
        <v>592</v>
      </c>
      <c r="G129" s="54" t="s">
        <v>593</v>
      </c>
      <c r="H129" s="54" t="s">
        <v>133</v>
      </c>
      <c r="I129" s="117" t="s">
        <v>3305</v>
      </c>
      <c r="J129" s="72">
        <v>4.0200000000000005</v>
      </c>
      <c r="K129" s="70" t="s">
        <v>135</v>
      </c>
      <c r="L129" s="71">
        <v>0.04</v>
      </c>
      <c r="M129" s="71">
        <v>3.510000000003502E-2</v>
      </c>
      <c r="N129" s="72">
        <v>137448.33863099999</v>
      </c>
      <c r="O129" s="80">
        <v>103.87</v>
      </c>
      <c r="P129" s="117" t="s">
        <v>3305</v>
      </c>
      <c r="Q129" s="72">
        <v>142.76758144999999</v>
      </c>
      <c r="R129" s="73">
        <v>4.3426360271271903E-4</v>
      </c>
      <c r="S129" s="73">
        <f t="shared" si="1"/>
        <v>3.3011585131111801E-3</v>
      </c>
      <c r="T129" s="73">
        <f>Q129/'סכום נכסי הקרן'!$C$41</f>
        <v>7.8923059012584687E-4</v>
      </c>
    </row>
    <row r="130" spans="1:20">
      <c r="A130" s="69" t="s">
        <v>596</v>
      </c>
      <c r="B130" s="54" t="s">
        <v>597</v>
      </c>
      <c r="C130" s="70" t="s">
        <v>123</v>
      </c>
      <c r="D130" s="70" t="s">
        <v>29</v>
      </c>
      <c r="E130" s="54" t="s">
        <v>591</v>
      </c>
      <c r="F130" s="70" t="s">
        <v>592</v>
      </c>
      <c r="G130" s="54" t="s">
        <v>593</v>
      </c>
      <c r="H130" s="54" t="s">
        <v>133</v>
      </c>
      <c r="I130" s="117" t="s">
        <v>3305</v>
      </c>
      <c r="J130" s="72">
        <v>0.98999999999766608</v>
      </c>
      <c r="K130" s="70" t="s">
        <v>135</v>
      </c>
      <c r="L130" s="71">
        <v>1.2199999999999999E-2</v>
      </c>
      <c r="M130" s="71">
        <v>2.8299999999603243E-2</v>
      </c>
      <c r="N130" s="72">
        <v>35152.655383999998</v>
      </c>
      <c r="O130" s="80">
        <v>109.7</v>
      </c>
      <c r="P130" s="117" t="s">
        <v>3305</v>
      </c>
      <c r="Q130" s="72">
        <v>38.562461390999999</v>
      </c>
      <c r="R130" s="73">
        <v>7.6418816052173914E-5</v>
      </c>
      <c r="S130" s="73">
        <f t="shared" si="1"/>
        <v>8.9166459510280408E-4</v>
      </c>
      <c r="T130" s="73">
        <f>Q130/'סכום נכסי הקרן'!$C$41</f>
        <v>2.1317636574927156E-4</v>
      </c>
    </row>
    <row r="131" spans="1:20">
      <c r="A131" s="69" t="s">
        <v>598</v>
      </c>
      <c r="B131" s="54" t="s">
        <v>599</v>
      </c>
      <c r="C131" s="70" t="s">
        <v>123</v>
      </c>
      <c r="D131" s="70" t="s">
        <v>29</v>
      </c>
      <c r="E131" s="54" t="s">
        <v>591</v>
      </c>
      <c r="F131" s="70" t="s">
        <v>592</v>
      </c>
      <c r="G131" s="54" t="s">
        <v>593</v>
      </c>
      <c r="H131" s="54" t="s">
        <v>133</v>
      </c>
      <c r="I131" s="117" t="s">
        <v>3305</v>
      </c>
      <c r="J131" s="72">
        <v>4.8599999999900154</v>
      </c>
      <c r="K131" s="70" t="s">
        <v>135</v>
      </c>
      <c r="L131" s="71">
        <v>1.09E-2</v>
      </c>
      <c r="M131" s="71">
        <v>3.6499999999925557E-2</v>
      </c>
      <c r="N131" s="72">
        <v>117377.95445</v>
      </c>
      <c r="O131" s="80">
        <v>97.27</v>
      </c>
      <c r="P131" s="117" t="s">
        <v>3305</v>
      </c>
      <c r="Q131" s="72">
        <v>114.17353664899998</v>
      </c>
      <c r="R131" s="73">
        <v>2.100927059617395E-4</v>
      </c>
      <c r="S131" s="73">
        <f t="shared" si="1"/>
        <v>2.6399896857036633E-3</v>
      </c>
      <c r="T131" s="73">
        <f>Q131/'סכום נכסי הקרן'!$C$41</f>
        <v>6.3116042725570225E-4</v>
      </c>
    </row>
    <row r="132" spans="1:20">
      <c r="A132" s="69" t="s">
        <v>600</v>
      </c>
      <c r="B132" s="54" t="s">
        <v>601</v>
      </c>
      <c r="C132" s="70" t="s">
        <v>123</v>
      </c>
      <c r="D132" s="70" t="s">
        <v>29</v>
      </c>
      <c r="E132" s="54" t="s">
        <v>591</v>
      </c>
      <c r="F132" s="70" t="s">
        <v>592</v>
      </c>
      <c r="G132" s="54" t="s">
        <v>593</v>
      </c>
      <c r="H132" s="54" t="s">
        <v>133</v>
      </c>
      <c r="I132" s="117" t="s">
        <v>3305</v>
      </c>
      <c r="J132" s="72">
        <v>5.8100000000072924</v>
      </c>
      <c r="K132" s="70" t="s">
        <v>135</v>
      </c>
      <c r="L132" s="71">
        <v>1.54E-2</v>
      </c>
      <c r="M132" s="71">
        <v>3.8400000000071918E-2</v>
      </c>
      <c r="N132" s="72">
        <v>104928.90782300002</v>
      </c>
      <c r="O132" s="80">
        <v>95.41</v>
      </c>
      <c r="P132" s="117" t="s">
        <v>3305</v>
      </c>
      <c r="Q132" s="72">
        <v>100.11266966699999</v>
      </c>
      <c r="R132" s="73">
        <v>2.9979687949428574E-4</v>
      </c>
      <c r="S132" s="73">
        <f t="shared" si="1"/>
        <v>2.3148658006597088E-3</v>
      </c>
      <c r="T132" s="73">
        <f>Q132/'סכום נכסי הקרן'!$C$41</f>
        <v>5.534308318309078E-4</v>
      </c>
    </row>
    <row r="133" spans="1:20">
      <c r="A133" s="69" t="s">
        <v>602</v>
      </c>
      <c r="B133" s="54" t="s">
        <v>603</v>
      </c>
      <c r="C133" s="70" t="s">
        <v>123</v>
      </c>
      <c r="D133" s="70" t="s">
        <v>29</v>
      </c>
      <c r="E133" s="54" t="s">
        <v>604</v>
      </c>
      <c r="F133" s="70" t="s">
        <v>605</v>
      </c>
      <c r="G133" s="54" t="s">
        <v>606</v>
      </c>
      <c r="H133" s="54" t="s">
        <v>315</v>
      </c>
      <c r="I133" s="117" t="s">
        <v>3305</v>
      </c>
      <c r="J133" s="72">
        <v>3.9999999999961178</v>
      </c>
      <c r="K133" s="70" t="s">
        <v>135</v>
      </c>
      <c r="L133" s="71">
        <v>7.4999999999999997E-3</v>
      </c>
      <c r="M133" s="71">
        <v>3.4099999999968746E-2</v>
      </c>
      <c r="N133" s="72">
        <v>525923.66981500003</v>
      </c>
      <c r="O133" s="80">
        <v>97.97</v>
      </c>
      <c r="P133" s="117" t="s">
        <v>3305</v>
      </c>
      <c r="Q133" s="72">
        <v>515.24741972100003</v>
      </c>
      <c r="R133" s="73">
        <v>3.4173988378832706E-4</v>
      </c>
      <c r="S133" s="73">
        <f t="shared" si="1"/>
        <v>1.1913862998136182E-2</v>
      </c>
      <c r="T133" s="73">
        <f>Q133/'סכום נכסי הקרן'!$C$41</f>
        <v>2.8483288782869885E-3</v>
      </c>
    </row>
    <row r="134" spans="1:20">
      <c r="A134" s="69" t="s">
        <v>607</v>
      </c>
      <c r="B134" s="54" t="s">
        <v>608</v>
      </c>
      <c r="C134" s="70" t="s">
        <v>123</v>
      </c>
      <c r="D134" s="70" t="s">
        <v>29</v>
      </c>
      <c r="E134" s="54" t="s">
        <v>604</v>
      </c>
      <c r="F134" s="70" t="s">
        <v>605</v>
      </c>
      <c r="G134" s="54" t="s">
        <v>606</v>
      </c>
      <c r="H134" s="54" t="s">
        <v>315</v>
      </c>
      <c r="I134" s="117" t="s">
        <v>3305</v>
      </c>
      <c r="J134" s="72">
        <v>6.1100000000197463</v>
      </c>
      <c r="K134" s="70" t="s">
        <v>135</v>
      </c>
      <c r="L134" s="71">
        <v>4.0800000000000003E-2</v>
      </c>
      <c r="M134" s="71">
        <v>3.8900000000104011E-2</v>
      </c>
      <c r="N134" s="72">
        <v>130155.68777600002</v>
      </c>
      <c r="O134" s="80">
        <v>101.94</v>
      </c>
      <c r="P134" s="117" t="s">
        <v>3305</v>
      </c>
      <c r="Q134" s="72">
        <v>132.68070875799998</v>
      </c>
      <c r="R134" s="73">
        <v>3.7187339364571433E-4</v>
      </c>
      <c r="S134" s="73">
        <f t="shared" si="1"/>
        <v>3.0679237316595782E-3</v>
      </c>
      <c r="T134" s="73">
        <f>Q134/'סכום נכסי הקרן'!$C$41</f>
        <v>7.3346955245624454E-4</v>
      </c>
    </row>
    <row r="135" spans="1:20">
      <c r="A135" s="69" t="s">
        <v>609</v>
      </c>
      <c r="B135" s="54" t="s">
        <v>610</v>
      </c>
      <c r="C135" s="70" t="s">
        <v>123</v>
      </c>
      <c r="D135" s="70" t="s">
        <v>29</v>
      </c>
      <c r="E135" s="54" t="s">
        <v>611</v>
      </c>
      <c r="F135" s="70" t="s">
        <v>592</v>
      </c>
      <c r="G135" s="54" t="s">
        <v>593</v>
      </c>
      <c r="H135" s="54" t="s">
        <v>133</v>
      </c>
      <c r="I135" s="117" t="s">
        <v>3305</v>
      </c>
      <c r="J135" s="72">
        <v>3.0699999999895002</v>
      </c>
      <c r="K135" s="70" t="s">
        <v>135</v>
      </c>
      <c r="L135" s="71">
        <v>1.3300000000000001E-2</v>
      </c>
      <c r="M135" s="71">
        <v>2.9699999999925435E-2</v>
      </c>
      <c r="N135" s="72">
        <v>123409.12038399999</v>
      </c>
      <c r="O135" s="80">
        <v>106.5</v>
      </c>
      <c r="P135" s="117" t="s">
        <v>3305</v>
      </c>
      <c r="Q135" s="72">
        <v>131.43071863399999</v>
      </c>
      <c r="R135" s="73">
        <v>3.0714066795420607E-4</v>
      </c>
      <c r="S135" s="73">
        <f t="shared" si="1"/>
        <v>3.0390207027139442E-3</v>
      </c>
      <c r="T135" s="73">
        <f>Q135/'סכום נכסי הקרן'!$C$41</f>
        <v>7.2655950724012175E-4</v>
      </c>
    </row>
    <row r="136" spans="1:20">
      <c r="A136" s="69" t="s">
        <v>612</v>
      </c>
      <c r="B136" s="54" t="s">
        <v>613</v>
      </c>
      <c r="C136" s="70" t="s">
        <v>123</v>
      </c>
      <c r="D136" s="70" t="s">
        <v>29</v>
      </c>
      <c r="E136" s="54" t="s">
        <v>614</v>
      </c>
      <c r="F136" s="70" t="s">
        <v>336</v>
      </c>
      <c r="G136" s="54" t="s">
        <v>606</v>
      </c>
      <c r="H136" s="54" t="s">
        <v>315</v>
      </c>
      <c r="I136" s="117" t="s">
        <v>3305</v>
      </c>
      <c r="J136" s="72">
        <v>3.5000000001048135</v>
      </c>
      <c r="K136" s="70" t="s">
        <v>135</v>
      </c>
      <c r="L136" s="71">
        <v>1.8000000000000002E-2</v>
      </c>
      <c r="M136" s="71">
        <v>2.8000000000978263E-2</v>
      </c>
      <c r="N136" s="72">
        <v>13169.29737</v>
      </c>
      <c r="O136" s="80">
        <v>108.67</v>
      </c>
      <c r="P136" s="117" t="s">
        <v>3305</v>
      </c>
      <c r="Q136" s="72">
        <v>14.311075467</v>
      </c>
      <c r="R136" s="73">
        <v>1.6696989700770103E-5</v>
      </c>
      <c r="S136" s="73">
        <f t="shared" si="1"/>
        <v>3.3090935722133167E-4</v>
      </c>
      <c r="T136" s="73">
        <f>Q136/'סכום נכסי הקרן'!$C$41</f>
        <v>7.9112767908809739E-5</v>
      </c>
    </row>
    <row r="137" spans="1:20">
      <c r="A137" s="69" t="s">
        <v>615</v>
      </c>
      <c r="B137" s="54" t="s">
        <v>616</v>
      </c>
      <c r="C137" s="70" t="s">
        <v>123</v>
      </c>
      <c r="D137" s="70" t="s">
        <v>29</v>
      </c>
      <c r="E137" s="54" t="s">
        <v>617</v>
      </c>
      <c r="F137" s="70" t="s">
        <v>336</v>
      </c>
      <c r="G137" s="54" t="s">
        <v>606</v>
      </c>
      <c r="H137" s="54" t="s">
        <v>315</v>
      </c>
      <c r="I137" s="117" t="s">
        <v>3305</v>
      </c>
      <c r="J137" s="72">
        <v>4.6599999999978543</v>
      </c>
      <c r="K137" s="70" t="s">
        <v>135</v>
      </c>
      <c r="L137" s="71">
        <v>3.6200000000000003E-2</v>
      </c>
      <c r="M137" s="71">
        <v>3.8099999999985867E-2</v>
      </c>
      <c r="N137" s="72">
        <v>402048.43875500001</v>
      </c>
      <c r="O137" s="80">
        <v>102</v>
      </c>
      <c r="P137" s="117" t="s">
        <v>3305</v>
      </c>
      <c r="Q137" s="72">
        <v>410.08940661799994</v>
      </c>
      <c r="R137" s="73">
        <v>2.2972414431645047E-4</v>
      </c>
      <c r="S137" s="73">
        <f t="shared" si="1"/>
        <v>9.4823357098602935E-3</v>
      </c>
      <c r="T137" s="73">
        <f>Q137/'סכום נכסי הקרן'!$C$41</f>
        <v>2.2670069850754797E-3</v>
      </c>
    </row>
    <row r="138" spans="1:20">
      <c r="A138" s="69" t="s">
        <v>618</v>
      </c>
      <c r="B138" s="54" t="s">
        <v>619</v>
      </c>
      <c r="C138" s="70" t="s">
        <v>123</v>
      </c>
      <c r="D138" s="70" t="s">
        <v>29</v>
      </c>
      <c r="E138" s="54" t="s">
        <v>620</v>
      </c>
      <c r="F138" s="70" t="s">
        <v>621</v>
      </c>
      <c r="G138" s="54" t="s">
        <v>593</v>
      </c>
      <c r="H138" s="54" t="s">
        <v>133</v>
      </c>
      <c r="I138" s="117" t="s">
        <v>3305</v>
      </c>
      <c r="J138" s="72">
        <v>3.8999999999929496</v>
      </c>
      <c r="K138" s="70" t="s">
        <v>135</v>
      </c>
      <c r="L138" s="71">
        <v>3.2500000000000001E-2</v>
      </c>
      <c r="M138" s="71">
        <v>3.889999999995266E-2</v>
      </c>
      <c r="N138" s="72">
        <v>193375.97756500001</v>
      </c>
      <c r="O138" s="80">
        <v>102.69</v>
      </c>
      <c r="P138" s="117" t="s">
        <v>3305</v>
      </c>
      <c r="Q138" s="72">
        <v>198.57778704600003</v>
      </c>
      <c r="R138" s="73">
        <v>4.2038255992391308E-4</v>
      </c>
      <c r="S138" s="73">
        <f t="shared" ref="S138:S201" si="2">IFERROR(Q138/$Q$9,0)</f>
        <v>4.5916358991572878E-3</v>
      </c>
      <c r="T138" s="73">
        <f>Q138/'סכום נכסי הקרן'!$C$41</f>
        <v>1.0977538630580995E-3</v>
      </c>
    </row>
    <row r="139" spans="1:20">
      <c r="A139" s="69" t="s">
        <v>622</v>
      </c>
      <c r="B139" s="54" t="s">
        <v>623</v>
      </c>
      <c r="C139" s="70" t="s">
        <v>123</v>
      </c>
      <c r="D139" s="70" t="s">
        <v>29</v>
      </c>
      <c r="E139" s="54" t="s">
        <v>624</v>
      </c>
      <c r="F139" s="70" t="s">
        <v>319</v>
      </c>
      <c r="G139" s="54" t="s">
        <v>625</v>
      </c>
      <c r="H139" s="54" t="s">
        <v>315</v>
      </c>
      <c r="I139" s="117" t="s">
        <v>3305</v>
      </c>
      <c r="J139" s="72">
        <v>3.3399999999999292</v>
      </c>
      <c r="K139" s="70" t="s">
        <v>135</v>
      </c>
      <c r="L139" s="71">
        <v>2.75E-2</v>
      </c>
      <c r="M139" s="71">
        <v>3.0399999999995733E-2</v>
      </c>
      <c r="N139" s="72">
        <v>253992.07824599999</v>
      </c>
      <c r="O139" s="80">
        <v>110.65</v>
      </c>
      <c r="P139" s="117" t="s">
        <v>3305</v>
      </c>
      <c r="Q139" s="72">
        <v>281.042244203</v>
      </c>
      <c r="R139" s="73">
        <v>2.858127073322192E-4</v>
      </c>
      <c r="S139" s="73">
        <f t="shared" si="2"/>
        <v>6.498429038104327E-3</v>
      </c>
      <c r="T139" s="73">
        <f>Q139/'סכום נכסי הקרן'!$C$41</f>
        <v>1.5536239669389318E-3</v>
      </c>
    </row>
    <row r="140" spans="1:20">
      <c r="A140" s="69" t="s">
        <v>626</v>
      </c>
      <c r="B140" s="54" t="s">
        <v>627</v>
      </c>
      <c r="C140" s="70" t="s">
        <v>123</v>
      </c>
      <c r="D140" s="70" t="s">
        <v>29</v>
      </c>
      <c r="E140" s="54" t="s">
        <v>611</v>
      </c>
      <c r="F140" s="70" t="s">
        <v>592</v>
      </c>
      <c r="G140" s="54" t="s">
        <v>628</v>
      </c>
      <c r="H140" s="54" t="s">
        <v>133</v>
      </c>
      <c r="I140" s="117" t="s">
        <v>3305</v>
      </c>
      <c r="J140" s="72">
        <v>2.1999999999955722</v>
      </c>
      <c r="K140" s="70" t="s">
        <v>135</v>
      </c>
      <c r="L140" s="71">
        <v>0.04</v>
      </c>
      <c r="M140" s="71">
        <v>6.5799999999775663E-2</v>
      </c>
      <c r="N140" s="72">
        <v>128548.16719700002</v>
      </c>
      <c r="O140" s="80">
        <v>105.42</v>
      </c>
      <c r="P140" s="117" t="s">
        <v>3305</v>
      </c>
      <c r="Q140" s="72">
        <v>135.515482488</v>
      </c>
      <c r="R140" s="73">
        <v>4.952728153632297E-5</v>
      </c>
      <c r="S140" s="73">
        <f t="shared" si="2"/>
        <v>3.1334710872741359E-3</v>
      </c>
      <c r="T140" s="73">
        <f>Q140/'סכום נכסי הקרן'!$C$41</f>
        <v>7.4914040798996183E-4</v>
      </c>
    </row>
    <row r="141" spans="1:20">
      <c r="A141" s="69" t="s">
        <v>629</v>
      </c>
      <c r="B141" s="54" t="s">
        <v>630</v>
      </c>
      <c r="C141" s="70" t="s">
        <v>123</v>
      </c>
      <c r="D141" s="70" t="s">
        <v>29</v>
      </c>
      <c r="E141" s="54" t="s">
        <v>611</v>
      </c>
      <c r="F141" s="70" t="s">
        <v>592</v>
      </c>
      <c r="G141" s="54" t="s">
        <v>628</v>
      </c>
      <c r="H141" s="54" t="s">
        <v>133</v>
      </c>
      <c r="I141" s="117" t="s">
        <v>3305</v>
      </c>
      <c r="J141" s="72">
        <v>2.890000000009167</v>
      </c>
      <c r="K141" s="70" t="s">
        <v>135</v>
      </c>
      <c r="L141" s="71">
        <v>3.2799999999999996E-2</v>
      </c>
      <c r="M141" s="71">
        <v>6.8800000000144912E-2</v>
      </c>
      <c r="N141" s="72">
        <v>178291.79522100001</v>
      </c>
      <c r="O141" s="80">
        <v>102.18</v>
      </c>
      <c r="P141" s="117" t="s">
        <v>3305</v>
      </c>
      <c r="Q141" s="72">
        <v>182.178556797</v>
      </c>
      <c r="R141" s="73">
        <v>1.2732210871311175E-4</v>
      </c>
      <c r="S141" s="73">
        <f t="shared" si="2"/>
        <v>4.2124429619713587E-3</v>
      </c>
      <c r="T141" s="73">
        <f>Q141/'סכום נכסי הקרן'!$C$41</f>
        <v>1.007097608777006E-3</v>
      </c>
    </row>
    <row r="142" spans="1:20">
      <c r="A142" s="69" t="s">
        <v>631</v>
      </c>
      <c r="B142" s="54" t="s">
        <v>632</v>
      </c>
      <c r="C142" s="70" t="s">
        <v>123</v>
      </c>
      <c r="D142" s="70" t="s">
        <v>29</v>
      </c>
      <c r="E142" s="54" t="s">
        <v>611</v>
      </c>
      <c r="F142" s="70" t="s">
        <v>592</v>
      </c>
      <c r="G142" s="54" t="s">
        <v>628</v>
      </c>
      <c r="H142" s="54" t="s">
        <v>133</v>
      </c>
      <c r="I142" s="117" t="s">
        <v>3305</v>
      </c>
      <c r="J142" s="72">
        <v>4.730000000012569</v>
      </c>
      <c r="K142" s="70" t="s">
        <v>135</v>
      </c>
      <c r="L142" s="71">
        <v>1.7899999999999999E-2</v>
      </c>
      <c r="M142" s="71">
        <v>6.5000000000184827E-2</v>
      </c>
      <c r="N142" s="72">
        <v>60684.192236000003</v>
      </c>
      <c r="O142" s="80">
        <v>89.15</v>
      </c>
      <c r="P142" s="117" t="s">
        <v>3305</v>
      </c>
      <c r="Q142" s="72">
        <v>54.099957584000002</v>
      </c>
      <c r="R142" s="73">
        <v>7.7724771418535716E-5</v>
      </c>
      <c r="S142" s="73">
        <f t="shared" si="2"/>
        <v>1.250931995369845E-3</v>
      </c>
      <c r="T142" s="73">
        <f>Q142/'סכום נכסי הקרן'!$C$41</f>
        <v>2.9906888536006368E-4</v>
      </c>
    </row>
    <row r="143" spans="1:20">
      <c r="A143" s="69" t="s">
        <v>633</v>
      </c>
      <c r="B143" s="54" t="s">
        <v>634</v>
      </c>
      <c r="C143" s="70" t="s">
        <v>123</v>
      </c>
      <c r="D143" s="70" t="s">
        <v>29</v>
      </c>
      <c r="E143" s="54" t="s">
        <v>614</v>
      </c>
      <c r="F143" s="70" t="s">
        <v>336</v>
      </c>
      <c r="G143" s="54" t="s">
        <v>625</v>
      </c>
      <c r="H143" s="54" t="s">
        <v>315</v>
      </c>
      <c r="I143" s="117" t="s">
        <v>3305</v>
      </c>
      <c r="J143" s="72">
        <v>2.7100000000003002</v>
      </c>
      <c r="K143" s="70" t="s">
        <v>135</v>
      </c>
      <c r="L143" s="71">
        <v>3.3000000000000002E-2</v>
      </c>
      <c r="M143" s="71">
        <v>4.1999999999985028E-2</v>
      </c>
      <c r="N143" s="72">
        <v>245788.63191</v>
      </c>
      <c r="O143" s="80">
        <v>108.69</v>
      </c>
      <c r="P143" s="117" t="s">
        <v>3305</v>
      </c>
      <c r="Q143" s="72">
        <v>267.14766395199996</v>
      </c>
      <c r="R143" s="73">
        <v>4.0976771349543521E-4</v>
      </c>
      <c r="S143" s="73">
        <f t="shared" si="2"/>
        <v>6.1771501355983045E-3</v>
      </c>
      <c r="T143" s="73">
        <f>Q143/'סכום נכסי הקרן'!$C$41</f>
        <v>1.4768136178409596E-3</v>
      </c>
    </row>
    <row r="144" spans="1:20">
      <c r="A144" s="69" t="s">
        <v>635</v>
      </c>
      <c r="B144" s="54" t="s">
        <v>636</v>
      </c>
      <c r="C144" s="70" t="s">
        <v>123</v>
      </c>
      <c r="D144" s="70" t="s">
        <v>29</v>
      </c>
      <c r="E144" s="54" t="s">
        <v>614</v>
      </c>
      <c r="F144" s="70" t="s">
        <v>336</v>
      </c>
      <c r="G144" s="54" t="s">
        <v>625</v>
      </c>
      <c r="H144" s="54" t="s">
        <v>315</v>
      </c>
      <c r="I144" s="117" t="s">
        <v>3305</v>
      </c>
      <c r="J144" s="72">
        <v>2.8199999999984438</v>
      </c>
      <c r="K144" s="70" t="s">
        <v>135</v>
      </c>
      <c r="L144" s="71">
        <v>3.6499999999999998E-2</v>
      </c>
      <c r="M144" s="71">
        <v>4.3299999999954437E-2</v>
      </c>
      <c r="N144" s="72">
        <v>88529.087440000003</v>
      </c>
      <c r="O144" s="80">
        <v>101.64</v>
      </c>
      <c r="P144" s="117" t="s">
        <v>3305</v>
      </c>
      <c r="Q144" s="72">
        <v>89.980964376999992</v>
      </c>
      <c r="R144" s="73">
        <v>2.7151164644543949E-4</v>
      </c>
      <c r="S144" s="73">
        <f t="shared" si="2"/>
        <v>2.0805943727156091E-3</v>
      </c>
      <c r="T144" s="73">
        <f>Q144/'סכום נכסי הקרן'!$C$41</f>
        <v>4.9742195597971667E-4</v>
      </c>
    </row>
    <row r="145" spans="1:20">
      <c r="A145" s="69" t="s">
        <v>637</v>
      </c>
      <c r="B145" s="54" t="s">
        <v>638</v>
      </c>
      <c r="C145" s="70" t="s">
        <v>123</v>
      </c>
      <c r="D145" s="70" t="s">
        <v>29</v>
      </c>
      <c r="E145" s="54" t="s">
        <v>639</v>
      </c>
      <c r="F145" s="70" t="s">
        <v>336</v>
      </c>
      <c r="G145" s="54" t="s">
        <v>625</v>
      </c>
      <c r="H145" s="54" t="s">
        <v>315</v>
      </c>
      <c r="I145" s="117" t="s">
        <v>3305</v>
      </c>
      <c r="J145" s="72">
        <v>2</v>
      </c>
      <c r="K145" s="70" t="s">
        <v>135</v>
      </c>
      <c r="L145" s="71">
        <v>1E-3</v>
      </c>
      <c r="M145" s="71">
        <v>2.5999999999983644E-2</v>
      </c>
      <c r="N145" s="72">
        <v>230643.53495599999</v>
      </c>
      <c r="O145" s="80">
        <v>106.05</v>
      </c>
      <c r="P145" s="117" t="s">
        <v>3305</v>
      </c>
      <c r="Q145" s="72">
        <v>244.597470574</v>
      </c>
      <c r="R145" s="73">
        <v>4.0727434612844552E-4</v>
      </c>
      <c r="S145" s="73">
        <f t="shared" si="2"/>
        <v>5.6557309024220462E-3</v>
      </c>
      <c r="T145" s="73">
        <f>Q145/'סכום נכסי הקרן'!$C$41</f>
        <v>1.3521543482335674E-3</v>
      </c>
    </row>
    <row r="146" spans="1:20">
      <c r="A146" s="69" t="s">
        <v>640</v>
      </c>
      <c r="B146" s="54" t="s">
        <v>641</v>
      </c>
      <c r="C146" s="70" t="s">
        <v>123</v>
      </c>
      <c r="D146" s="70" t="s">
        <v>29</v>
      </c>
      <c r="E146" s="54" t="s">
        <v>639</v>
      </c>
      <c r="F146" s="70" t="s">
        <v>336</v>
      </c>
      <c r="G146" s="54" t="s">
        <v>625</v>
      </c>
      <c r="H146" s="54" t="s">
        <v>315</v>
      </c>
      <c r="I146" s="117" t="s">
        <v>3305</v>
      </c>
      <c r="J146" s="72">
        <v>4.7199999999948066</v>
      </c>
      <c r="K146" s="70" t="s">
        <v>135</v>
      </c>
      <c r="L146" s="71">
        <v>3.0000000000000001E-3</v>
      </c>
      <c r="M146" s="71">
        <v>3.5999999999902631E-2</v>
      </c>
      <c r="N146" s="72">
        <v>130068.051097</v>
      </c>
      <c r="O146" s="80">
        <v>94.75</v>
      </c>
      <c r="P146" s="117" t="s">
        <v>3305</v>
      </c>
      <c r="Q146" s="72">
        <v>123.239479937</v>
      </c>
      <c r="R146" s="73">
        <v>3.1934683814885563E-4</v>
      </c>
      <c r="S146" s="73">
        <f t="shared" si="2"/>
        <v>2.8496179189524407E-3</v>
      </c>
      <c r="T146" s="73">
        <f>Q146/'סכום נכסי הקרן'!$C$41</f>
        <v>6.812776856596458E-4</v>
      </c>
    </row>
    <row r="147" spans="1:20">
      <c r="A147" s="69" t="s">
        <v>642</v>
      </c>
      <c r="B147" s="54" t="s">
        <v>643</v>
      </c>
      <c r="C147" s="70" t="s">
        <v>123</v>
      </c>
      <c r="D147" s="70" t="s">
        <v>29</v>
      </c>
      <c r="E147" s="54" t="s">
        <v>639</v>
      </c>
      <c r="F147" s="70" t="s">
        <v>336</v>
      </c>
      <c r="G147" s="54" t="s">
        <v>625</v>
      </c>
      <c r="H147" s="54" t="s">
        <v>315</v>
      </c>
      <c r="I147" s="117" t="s">
        <v>3305</v>
      </c>
      <c r="J147" s="72">
        <v>3.2299999999942517</v>
      </c>
      <c r="K147" s="70" t="s">
        <v>135</v>
      </c>
      <c r="L147" s="71">
        <v>3.0000000000000001E-3</v>
      </c>
      <c r="M147" s="71">
        <v>3.3799999999926243E-2</v>
      </c>
      <c r="N147" s="72">
        <v>188913.36249199999</v>
      </c>
      <c r="O147" s="80">
        <v>97.61</v>
      </c>
      <c r="P147" s="117" t="s">
        <v>3305</v>
      </c>
      <c r="Q147" s="72">
        <v>184.39833822199998</v>
      </c>
      <c r="R147" s="73">
        <v>3.7143799152968931E-4</v>
      </c>
      <c r="S147" s="73">
        <f t="shared" si="2"/>
        <v>4.2637700929205593E-3</v>
      </c>
      <c r="T147" s="73">
        <f>Q147/'סכום נכסי הקרן'!$C$41</f>
        <v>1.0193687377420691E-3</v>
      </c>
    </row>
    <row r="148" spans="1:20">
      <c r="A148" s="69" t="s">
        <v>644</v>
      </c>
      <c r="B148" s="54" t="s">
        <v>645</v>
      </c>
      <c r="C148" s="70" t="s">
        <v>123</v>
      </c>
      <c r="D148" s="70" t="s">
        <v>29</v>
      </c>
      <c r="E148" s="54" t="s">
        <v>639</v>
      </c>
      <c r="F148" s="70" t="s">
        <v>336</v>
      </c>
      <c r="G148" s="54" t="s">
        <v>625</v>
      </c>
      <c r="H148" s="54" t="s">
        <v>315</v>
      </c>
      <c r="I148" s="117" t="s">
        <v>3305</v>
      </c>
      <c r="J148" s="72">
        <v>2.7399999999853133</v>
      </c>
      <c r="K148" s="70" t="s">
        <v>135</v>
      </c>
      <c r="L148" s="71">
        <v>3.0000000000000001E-3</v>
      </c>
      <c r="M148" s="71">
        <v>3.2599999999858895E-2</v>
      </c>
      <c r="N148" s="72">
        <v>72715.109784</v>
      </c>
      <c r="O148" s="80">
        <v>95.51</v>
      </c>
      <c r="P148" s="117" t="s">
        <v>3305</v>
      </c>
      <c r="Q148" s="72">
        <v>69.450199673</v>
      </c>
      <c r="R148" s="73">
        <v>2.0383794405853166E-4</v>
      </c>
      <c r="S148" s="73">
        <f t="shared" si="2"/>
        <v>1.605869592797499E-3</v>
      </c>
      <c r="T148" s="73">
        <f>Q148/'סכום נכסי הקרן'!$C$41</f>
        <v>3.8392624933186249E-4</v>
      </c>
    </row>
    <row r="149" spans="1:20">
      <c r="A149" s="69" t="s">
        <v>646</v>
      </c>
      <c r="B149" s="54" t="s">
        <v>647</v>
      </c>
      <c r="C149" s="70" t="s">
        <v>123</v>
      </c>
      <c r="D149" s="70" t="s">
        <v>29</v>
      </c>
      <c r="E149" s="54" t="s">
        <v>648</v>
      </c>
      <c r="F149" s="70" t="s">
        <v>336</v>
      </c>
      <c r="G149" s="54" t="s">
        <v>649</v>
      </c>
      <c r="H149" s="117" t="s">
        <v>3305</v>
      </c>
      <c r="I149" s="117" t="s">
        <v>3305</v>
      </c>
      <c r="J149" s="72">
        <v>2.9899999999998217</v>
      </c>
      <c r="K149" s="70" t="s">
        <v>135</v>
      </c>
      <c r="L149" s="71">
        <v>1.9E-2</v>
      </c>
      <c r="M149" s="71">
        <v>3.3500000000002979E-2</v>
      </c>
      <c r="N149" s="72">
        <v>162978.87520000001</v>
      </c>
      <c r="O149" s="80">
        <v>103</v>
      </c>
      <c r="P149" s="117" t="s">
        <v>3305</v>
      </c>
      <c r="Q149" s="72">
        <v>167.86823619699999</v>
      </c>
      <c r="R149" s="73">
        <v>3.0426156698756763E-4</v>
      </c>
      <c r="S149" s="73">
        <f t="shared" si="2"/>
        <v>3.8815510592421325E-3</v>
      </c>
      <c r="T149" s="73">
        <f>Q149/'סכום נכסי הקרן'!$C$41</f>
        <v>9.2798901383324764E-4</v>
      </c>
    </row>
    <row r="150" spans="1:20">
      <c r="A150" s="69" t="s">
        <v>650</v>
      </c>
      <c r="B150" s="54" t="s">
        <v>651</v>
      </c>
      <c r="C150" s="70" t="s">
        <v>123</v>
      </c>
      <c r="D150" s="70" t="s">
        <v>29</v>
      </c>
      <c r="E150" s="54" t="s">
        <v>652</v>
      </c>
      <c r="F150" s="70" t="s">
        <v>319</v>
      </c>
      <c r="G150" s="54" t="s">
        <v>649</v>
      </c>
      <c r="H150" s="117" t="s">
        <v>3305</v>
      </c>
      <c r="I150" s="117" t="s">
        <v>3305</v>
      </c>
      <c r="J150" s="72">
        <v>2.1000000000159091</v>
      </c>
      <c r="K150" s="70" t="s">
        <v>135</v>
      </c>
      <c r="L150" s="71">
        <v>1.6399999999999998E-2</v>
      </c>
      <c r="M150" s="71">
        <v>3.030000000010076E-2</v>
      </c>
      <c r="N150" s="72">
        <v>34647.655365999999</v>
      </c>
      <c r="O150" s="80">
        <v>108.85</v>
      </c>
      <c r="P150" s="117" t="s">
        <v>3305</v>
      </c>
      <c r="Q150" s="72">
        <v>37.713971453999996</v>
      </c>
      <c r="R150" s="73">
        <v>1.3713603761497493E-4</v>
      </c>
      <c r="S150" s="73">
        <f t="shared" si="2"/>
        <v>8.7204529672729931E-4</v>
      </c>
      <c r="T150" s="73">
        <f>Q150/'סכום נכסי הקרן'!$C$41</f>
        <v>2.0848584562633396E-4</v>
      </c>
    </row>
    <row r="151" spans="1:20">
      <c r="A151" s="69" t="s">
        <v>653</v>
      </c>
      <c r="B151" s="54" t="s">
        <v>654</v>
      </c>
      <c r="C151" s="70" t="s">
        <v>123</v>
      </c>
      <c r="D151" s="70" t="s">
        <v>29</v>
      </c>
      <c r="E151" s="54" t="s">
        <v>655</v>
      </c>
      <c r="F151" s="70" t="s">
        <v>656</v>
      </c>
      <c r="G151" s="54" t="s">
        <v>649</v>
      </c>
      <c r="H151" s="117" t="s">
        <v>3305</v>
      </c>
      <c r="I151" s="117" t="s">
        <v>3305</v>
      </c>
      <c r="J151" s="72">
        <v>3.0199999999981406</v>
      </c>
      <c r="K151" s="70" t="s">
        <v>135</v>
      </c>
      <c r="L151" s="71">
        <v>1.4800000000000001E-2</v>
      </c>
      <c r="M151" s="71">
        <v>3.5099999999974096E-2</v>
      </c>
      <c r="N151" s="72">
        <v>292345.34746199998</v>
      </c>
      <c r="O151" s="80">
        <v>102.99</v>
      </c>
      <c r="P151" s="117" t="s">
        <v>3305</v>
      </c>
      <c r="Q151" s="72">
        <v>301.08648827799999</v>
      </c>
      <c r="R151" s="73">
        <v>3.5990524924896971E-4</v>
      </c>
      <c r="S151" s="73">
        <f t="shared" si="2"/>
        <v>6.9619041932832944E-3</v>
      </c>
      <c r="T151" s="73">
        <f>Q151/'סכום נכסי הקרן'!$C$41</f>
        <v>1.6644301487014146E-3</v>
      </c>
    </row>
    <row r="152" spans="1:20">
      <c r="A152" s="69" t="s">
        <v>657</v>
      </c>
      <c r="B152" s="54" t="s">
        <v>658</v>
      </c>
      <c r="C152" s="70" t="s">
        <v>123</v>
      </c>
      <c r="D152" s="70" t="s">
        <v>29</v>
      </c>
      <c r="E152" s="85">
        <v>1154</v>
      </c>
      <c r="F152" s="70" t="s">
        <v>542</v>
      </c>
      <c r="G152" s="54" t="s">
        <v>649</v>
      </c>
      <c r="H152" s="117" t="s">
        <v>3305</v>
      </c>
      <c r="I152" s="117" t="s">
        <v>3305</v>
      </c>
      <c r="J152" s="72">
        <v>1</v>
      </c>
      <c r="K152" s="70" t="s">
        <v>135</v>
      </c>
      <c r="L152" s="71">
        <v>6.8000000000000005E-2</v>
      </c>
      <c r="M152" s="71">
        <v>0</v>
      </c>
      <c r="N152" s="72">
        <v>63638.280147000005</v>
      </c>
      <c r="O152" s="80">
        <v>22.77</v>
      </c>
      <c r="P152" s="117" t="s">
        <v>3305</v>
      </c>
      <c r="Q152" s="72">
        <v>14.490436823</v>
      </c>
      <c r="R152" s="73">
        <v>1.4012758240490797E-4</v>
      </c>
      <c r="S152" s="73">
        <f t="shared" si="2"/>
        <v>3.350566591596917E-4</v>
      </c>
      <c r="T152" s="73">
        <f>Q152/'סכום נכסי הקרן'!$C$41</f>
        <v>8.0104291806629835E-5</v>
      </c>
    </row>
    <row r="153" spans="1:20">
      <c r="A153" s="118" t="s">
        <v>3305</v>
      </c>
      <c r="B153" s="117" t="s">
        <v>3305</v>
      </c>
      <c r="C153" s="117" t="s">
        <v>3305</v>
      </c>
      <c r="D153" s="117" t="s">
        <v>3305</v>
      </c>
      <c r="E153" s="117" t="s">
        <v>3305</v>
      </c>
      <c r="F153" s="117" t="s">
        <v>3305</v>
      </c>
      <c r="G153" s="117" t="s">
        <v>3305</v>
      </c>
      <c r="H153" s="117" t="s">
        <v>3305</v>
      </c>
      <c r="I153" s="117" t="s">
        <v>3305</v>
      </c>
      <c r="J153" s="117" t="s">
        <v>3305</v>
      </c>
      <c r="K153" s="117" t="s">
        <v>3305</v>
      </c>
      <c r="L153" s="117" t="s">
        <v>3305</v>
      </c>
      <c r="M153" s="117" t="s">
        <v>3305</v>
      </c>
      <c r="N153" s="117" t="s">
        <v>3305</v>
      </c>
      <c r="O153" s="117" t="s">
        <v>3305</v>
      </c>
      <c r="P153" s="117" t="s">
        <v>3305</v>
      </c>
      <c r="Q153" s="117" t="s">
        <v>3305</v>
      </c>
      <c r="R153" s="117" t="s">
        <v>3305</v>
      </c>
      <c r="S153" s="117" t="s">
        <v>3305</v>
      </c>
      <c r="T153" s="117" t="s">
        <v>3305</v>
      </c>
    </row>
    <row r="154" spans="1:20">
      <c r="A154" s="68" t="s">
        <v>50</v>
      </c>
      <c r="B154" s="116" t="s">
        <v>3305</v>
      </c>
      <c r="C154" s="116" t="s">
        <v>3305</v>
      </c>
      <c r="D154" s="116" t="s">
        <v>3305</v>
      </c>
      <c r="E154" s="116" t="s">
        <v>3305</v>
      </c>
      <c r="F154" s="116" t="s">
        <v>3305</v>
      </c>
      <c r="G154" s="116" t="s">
        <v>3305</v>
      </c>
      <c r="H154" s="116" t="s">
        <v>3305</v>
      </c>
      <c r="I154" s="116" t="s">
        <v>3305</v>
      </c>
      <c r="J154" s="66">
        <v>3.978330173479923</v>
      </c>
      <c r="K154" s="116" t="s">
        <v>3305</v>
      </c>
      <c r="L154" s="116" t="s">
        <v>3305</v>
      </c>
      <c r="M154" s="65">
        <v>5.3107023699212573E-2</v>
      </c>
      <c r="N154" s="116" t="s">
        <v>3305</v>
      </c>
      <c r="O154" s="116" t="s">
        <v>3305</v>
      </c>
      <c r="P154" s="66">
        <f>SUM(P155:P213)</f>
        <v>57.154340111999993</v>
      </c>
      <c r="Q154" s="66">
        <v>5889.8011047639984</v>
      </c>
      <c r="R154" s="116" t="s">
        <v>3305</v>
      </c>
      <c r="S154" s="67">
        <f t="shared" si="2"/>
        <v>0.13618754944260708</v>
      </c>
      <c r="T154" s="67">
        <f>Q154/'סכום נכסי הקרן'!$C$41</f>
        <v>3.2559290802756366E-2</v>
      </c>
    </row>
    <row r="155" spans="1:20">
      <c r="A155" s="69" t="s">
        <v>659</v>
      </c>
      <c r="B155" s="54" t="s">
        <v>660</v>
      </c>
      <c r="C155" s="70" t="s">
        <v>123</v>
      </c>
      <c r="D155" s="70" t="s">
        <v>29</v>
      </c>
      <c r="E155" s="54" t="s">
        <v>661</v>
      </c>
      <c r="F155" s="70" t="s">
        <v>662</v>
      </c>
      <c r="G155" s="54" t="s">
        <v>314</v>
      </c>
      <c r="H155" s="54" t="s">
        <v>315</v>
      </c>
      <c r="I155" s="117" t="s">
        <v>3305</v>
      </c>
      <c r="J155" s="72">
        <v>0.89999934388511882</v>
      </c>
      <c r="K155" s="70" t="s">
        <v>135</v>
      </c>
      <c r="L155" s="71">
        <v>5.7000000000000002E-2</v>
      </c>
      <c r="M155" s="71">
        <v>4.6100243771924607E-2</v>
      </c>
      <c r="N155" s="72">
        <v>1.6582E-2</v>
      </c>
      <c r="O155" s="80">
        <v>101.48</v>
      </c>
      <c r="P155" s="117" t="s">
        <v>3305</v>
      </c>
      <c r="Q155" s="72">
        <v>1.6818999999999999E-5</v>
      </c>
      <c r="R155" s="73">
        <v>1.073613123569193E-10</v>
      </c>
      <c r="S155" s="73">
        <f t="shared" si="2"/>
        <v>3.8889910768336363E-10</v>
      </c>
      <c r="T155" s="73">
        <f>Q155/'סכום נכסי הקרן'!$C$41</f>
        <v>9.2976774982879834E-11</v>
      </c>
    </row>
    <row r="156" spans="1:20">
      <c r="A156" s="69" t="s">
        <v>663</v>
      </c>
      <c r="B156" s="54" t="s">
        <v>664</v>
      </c>
      <c r="C156" s="70" t="s">
        <v>123</v>
      </c>
      <c r="D156" s="70" t="s">
        <v>29</v>
      </c>
      <c r="E156" s="54" t="s">
        <v>371</v>
      </c>
      <c r="F156" s="70" t="s">
        <v>336</v>
      </c>
      <c r="G156" s="54" t="s">
        <v>357</v>
      </c>
      <c r="H156" s="54" t="s">
        <v>315</v>
      </c>
      <c r="I156" s="117" t="s">
        <v>3305</v>
      </c>
      <c r="J156" s="72">
        <v>5.6500000000047939</v>
      </c>
      <c r="K156" s="70" t="s">
        <v>135</v>
      </c>
      <c r="L156" s="71">
        <v>2.5499999999999998E-2</v>
      </c>
      <c r="M156" s="71">
        <v>5.0300000000032742E-2</v>
      </c>
      <c r="N156" s="72">
        <v>346695.33373300004</v>
      </c>
      <c r="O156" s="80">
        <v>87.22</v>
      </c>
      <c r="P156" s="117" t="s">
        <v>3305</v>
      </c>
      <c r="Q156" s="72">
        <v>302.41222766700002</v>
      </c>
      <c r="R156" s="73">
        <v>2.5438542005348108E-4</v>
      </c>
      <c r="S156" s="73">
        <f t="shared" si="2"/>
        <v>6.9925587426264658E-3</v>
      </c>
      <c r="T156" s="73">
        <f>Q156/'סכום נכסי הקרן'!$C$41</f>
        <v>1.671758941902972E-3</v>
      </c>
    </row>
    <row r="157" spans="1:20">
      <c r="A157" s="69" t="s">
        <v>665</v>
      </c>
      <c r="B157" s="54" t="s">
        <v>666</v>
      </c>
      <c r="C157" s="70" t="s">
        <v>123</v>
      </c>
      <c r="D157" s="70" t="s">
        <v>29</v>
      </c>
      <c r="E157" s="54" t="s">
        <v>378</v>
      </c>
      <c r="F157" s="70" t="s">
        <v>379</v>
      </c>
      <c r="G157" s="54" t="s">
        <v>349</v>
      </c>
      <c r="H157" s="54" t="s">
        <v>133</v>
      </c>
      <c r="I157" s="117" t="s">
        <v>3305</v>
      </c>
      <c r="J157" s="72">
        <v>4.9900000000633469</v>
      </c>
      <c r="K157" s="70" t="s">
        <v>135</v>
      </c>
      <c r="L157" s="71">
        <v>1.9400000000000001E-2</v>
      </c>
      <c r="M157" s="71">
        <v>4.7100000000510685E-2</v>
      </c>
      <c r="N157" s="72">
        <v>41047.935312000001</v>
      </c>
      <c r="O157" s="80">
        <v>87.3</v>
      </c>
      <c r="P157" s="117" t="s">
        <v>3305</v>
      </c>
      <c r="Q157" s="72">
        <v>35.834847527000001</v>
      </c>
      <c r="R157" s="73">
        <v>6.6915850099945602E-5</v>
      </c>
      <c r="S157" s="73">
        <f t="shared" si="2"/>
        <v>8.2859505483201686E-4</v>
      </c>
      <c r="T157" s="73">
        <f>Q157/'סכום נכסי הקרן'!$C$41</f>
        <v>1.9809789851142677E-4</v>
      </c>
    </row>
    <row r="158" spans="1:20">
      <c r="A158" s="69" t="s">
        <v>667</v>
      </c>
      <c r="B158" s="54" t="s">
        <v>668</v>
      </c>
      <c r="C158" s="70" t="s">
        <v>123</v>
      </c>
      <c r="D158" s="70" t="s">
        <v>29</v>
      </c>
      <c r="E158" s="54" t="s">
        <v>669</v>
      </c>
      <c r="F158" s="70" t="s">
        <v>379</v>
      </c>
      <c r="G158" s="54" t="s">
        <v>349</v>
      </c>
      <c r="H158" s="54" t="s">
        <v>133</v>
      </c>
      <c r="I158" s="117" t="s">
        <v>3305</v>
      </c>
      <c r="J158" s="72">
        <v>5.4799999991096486</v>
      </c>
      <c r="K158" s="70" t="s">
        <v>135</v>
      </c>
      <c r="L158" s="71">
        <v>1.95E-2</v>
      </c>
      <c r="M158" s="71">
        <v>4.8599999991261369E-2</v>
      </c>
      <c r="N158" s="72">
        <v>2842.7568510000001</v>
      </c>
      <c r="O158" s="80">
        <v>85.34</v>
      </c>
      <c r="P158" s="117" t="s">
        <v>3305</v>
      </c>
      <c r="Q158" s="72">
        <v>2.4260085920000001</v>
      </c>
      <c r="R158" s="73">
        <v>2.5973104617361189E-6</v>
      </c>
      <c r="S158" s="73">
        <f t="shared" si="2"/>
        <v>5.6095640445982133E-5</v>
      </c>
      <c r="T158" s="73">
        <f>Q158/'סכום נכסי הקרן'!$C$41</f>
        <v>1.3411169211303712E-5</v>
      </c>
    </row>
    <row r="159" spans="1:20">
      <c r="A159" s="69" t="s">
        <v>670</v>
      </c>
      <c r="B159" s="54" t="s">
        <v>671</v>
      </c>
      <c r="C159" s="70" t="s">
        <v>123</v>
      </c>
      <c r="D159" s="70" t="s">
        <v>29</v>
      </c>
      <c r="E159" s="54" t="s">
        <v>672</v>
      </c>
      <c r="F159" s="70" t="s">
        <v>336</v>
      </c>
      <c r="G159" s="54" t="s">
        <v>357</v>
      </c>
      <c r="H159" s="54" t="s">
        <v>315</v>
      </c>
      <c r="I159" s="117" t="s">
        <v>3305</v>
      </c>
      <c r="J159" s="72">
        <v>0.81000000000142813</v>
      </c>
      <c r="K159" s="70" t="s">
        <v>135</v>
      </c>
      <c r="L159" s="71">
        <v>2.5499999999999998E-2</v>
      </c>
      <c r="M159" s="71">
        <v>4.4299999999566776E-2</v>
      </c>
      <c r="N159" s="72">
        <v>42616.699396000004</v>
      </c>
      <c r="O159" s="80">
        <v>98.58</v>
      </c>
      <c r="P159" s="117" t="s">
        <v>3305</v>
      </c>
      <c r="Q159" s="72">
        <v>42.011542274</v>
      </c>
      <c r="R159" s="73">
        <v>2.1168216107369218E-4</v>
      </c>
      <c r="S159" s="73">
        <f t="shared" si="2"/>
        <v>9.7141633288307929E-4</v>
      </c>
      <c r="T159" s="73">
        <f>Q159/'סכום נכסי הקרן'!$C$41</f>
        <v>2.3224316027667768E-4</v>
      </c>
    </row>
    <row r="160" spans="1:20">
      <c r="A160" s="69" t="s">
        <v>673</v>
      </c>
      <c r="B160" s="54" t="s">
        <v>674</v>
      </c>
      <c r="C160" s="70" t="s">
        <v>123</v>
      </c>
      <c r="D160" s="70" t="s">
        <v>29</v>
      </c>
      <c r="E160" s="54" t="s">
        <v>449</v>
      </c>
      <c r="F160" s="70" t="s">
        <v>131</v>
      </c>
      <c r="G160" s="54" t="s">
        <v>357</v>
      </c>
      <c r="H160" s="54" t="s">
        <v>315</v>
      </c>
      <c r="I160" s="117" t="s">
        <v>3305</v>
      </c>
      <c r="J160" s="72">
        <v>3.6299999999927377</v>
      </c>
      <c r="K160" s="70" t="s">
        <v>135</v>
      </c>
      <c r="L160" s="71">
        <v>4.5599999999999995E-2</v>
      </c>
      <c r="M160" s="71">
        <v>5.0899999999954461E-2</v>
      </c>
      <c r="N160" s="72">
        <v>82407.538585999995</v>
      </c>
      <c r="O160" s="80">
        <v>98.58</v>
      </c>
      <c r="P160" s="117" t="s">
        <v>3305</v>
      </c>
      <c r="Q160" s="72">
        <v>81.237348792999995</v>
      </c>
      <c r="R160" s="73">
        <v>1.5965159155189131E-4</v>
      </c>
      <c r="S160" s="73">
        <f t="shared" si="2"/>
        <v>1.8784191959188941E-3</v>
      </c>
      <c r="T160" s="73">
        <f>Q160/'סכום נכסי הקרן'!$C$41</f>
        <v>4.4908655086107883E-4</v>
      </c>
    </row>
    <row r="161" spans="1:20">
      <c r="A161" s="69" t="s">
        <v>675</v>
      </c>
      <c r="B161" s="54" t="s">
        <v>676</v>
      </c>
      <c r="C161" s="70" t="s">
        <v>123</v>
      </c>
      <c r="D161" s="70" t="s">
        <v>29</v>
      </c>
      <c r="E161" s="54" t="s">
        <v>459</v>
      </c>
      <c r="F161" s="70" t="s">
        <v>158</v>
      </c>
      <c r="G161" s="54" t="s">
        <v>460</v>
      </c>
      <c r="H161" s="54" t="s">
        <v>133</v>
      </c>
      <c r="I161" s="117" t="s">
        <v>3305</v>
      </c>
      <c r="J161" s="72">
        <v>8.5199999999416498</v>
      </c>
      <c r="K161" s="70" t="s">
        <v>135</v>
      </c>
      <c r="L161" s="71">
        <v>2.7900000000000001E-2</v>
      </c>
      <c r="M161" s="71">
        <v>5.0099999999636019E-2</v>
      </c>
      <c r="N161" s="72">
        <v>82910.764999999999</v>
      </c>
      <c r="O161" s="80">
        <v>83.51</v>
      </c>
      <c r="P161" s="117" t="s">
        <v>3305</v>
      </c>
      <c r="Q161" s="72">
        <v>69.238779852000008</v>
      </c>
      <c r="R161" s="73">
        <v>1.9279779787926705E-4</v>
      </c>
      <c r="S161" s="73">
        <f t="shared" si="2"/>
        <v>1.6009810156089935E-3</v>
      </c>
      <c r="T161" s="73">
        <f>Q161/'סכום נכסי הקרן'!$C$41</f>
        <v>3.8275750367968125E-4</v>
      </c>
    </row>
    <row r="162" spans="1:20">
      <c r="A162" s="69" t="s">
        <v>677</v>
      </c>
      <c r="B162" s="54" t="s">
        <v>678</v>
      </c>
      <c r="C162" s="70" t="s">
        <v>123</v>
      </c>
      <c r="D162" s="70" t="s">
        <v>29</v>
      </c>
      <c r="E162" s="54" t="s">
        <v>679</v>
      </c>
      <c r="F162" s="70" t="s">
        <v>132</v>
      </c>
      <c r="G162" s="54" t="s">
        <v>460</v>
      </c>
      <c r="H162" s="54" t="s">
        <v>133</v>
      </c>
      <c r="I162" s="117" t="s">
        <v>3305</v>
      </c>
      <c r="J162" s="72">
        <v>1.2999999999988903</v>
      </c>
      <c r="K162" s="70" t="s">
        <v>135</v>
      </c>
      <c r="L162" s="71">
        <v>6.0999999999999999E-2</v>
      </c>
      <c r="M162" s="71">
        <v>5.9899999999869079E-2</v>
      </c>
      <c r="N162" s="72">
        <v>177665.92499999999</v>
      </c>
      <c r="O162" s="80">
        <v>101.47</v>
      </c>
      <c r="P162" s="117" t="s">
        <v>3305</v>
      </c>
      <c r="Q162" s="72">
        <v>180.27761606400003</v>
      </c>
      <c r="R162" s="73">
        <v>4.6121836141325506E-4</v>
      </c>
      <c r="S162" s="73">
        <f t="shared" si="2"/>
        <v>4.1684882586701727E-3</v>
      </c>
      <c r="T162" s="73">
        <f>Q162/'סכום נכסי הקרן'!$C$41</f>
        <v>9.9658905661647733E-4</v>
      </c>
    </row>
    <row r="163" spans="1:20">
      <c r="A163" s="69" t="s">
        <v>680</v>
      </c>
      <c r="B163" s="54" t="s">
        <v>681</v>
      </c>
      <c r="C163" s="70" t="s">
        <v>123</v>
      </c>
      <c r="D163" s="70" t="s">
        <v>29</v>
      </c>
      <c r="E163" s="54" t="s">
        <v>493</v>
      </c>
      <c r="F163" s="70" t="s">
        <v>379</v>
      </c>
      <c r="G163" s="54" t="s">
        <v>460</v>
      </c>
      <c r="H163" s="54" t="s">
        <v>133</v>
      </c>
      <c r="I163" s="117" t="s">
        <v>3305</v>
      </c>
      <c r="J163" s="72">
        <v>7.0799999999683179</v>
      </c>
      <c r="K163" s="70" t="s">
        <v>135</v>
      </c>
      <c r="L163" s="71">
        <v>3.0499999999999999E-2</v>
      </c>
      <c r="M163" s="71">
        <v>5.1699999999791961E-2</v>
      </c>
      <c r="N163" s="72">
        <v>120961.864653</v>
      </c>
      <c r="O163" s="80">
        <v>86.63</v>
      </c>
      <c r="P163" s="117" t="s">
        <v>3305</v>
      </c>
      <c r="Q163" s="72">
        <v>104.789263354</v>
      </c>
      <c r="R163" s="73">
        <v>1.7719105335644867E-4</v>
      </c>
      <c r="S163" s="73">
        <f t="shared" si="2"/>
        <v>2.423000833174838E-3</v>
      </c>
      <c r="T163" s="73">
        <f>Q163/'סכום נכסי הקרן'!$C$41</f>
        <v>5.7928341515468178E-4</v>
      </c>
    </row>
    <row r="164" spans="1:20">
      <c r="A164" s="69" t="s">
        <v>682</v>
      </c>
      <c r="B164" s="54" t="s">
        <v>683</v>
      </c>
      <c r="C164" s="70" t="s">
        <v>123</v>
      </c>
      <c r="D164" s="70" t="s">
        <v>29</v>
      </c>
      <c r="E164" s="54" t="s">
        <v>493</v>
      </c>
      <c r="F164" s="70" t="s">
        <v>379</v>
      </c>
      <c r="G164" s="54" t="s">
        <v>460</v>
      </c>
      <c r="H164" s="54" t="s">
        <v>133</v>
      </c>
      <c r="I164" s="117" t="s">
        <v>3305</v>
      </c>
      <c r="J164" s="72">
        <v>2.4199999999996447</v>
      </c>
      <c r="K164" s="70" t="s">
        <v>135</v>
      </c>
      <c r="L164" s="71">
        <v>2.9100000000000001E-2</v>
      </c>
      <c r="M164" s="71">
        <v>4.270000000011178E-2</v>
      </c>
      <c r="N164" s="72">
        <v>58144.732013000001</v>
      </c>
      <c r="O164" s="80">
        <v>96.93</v>
      </c>
      <c r="P164" s="117" t="s">
        <v>3305</v>
      </c>
      <c r="Q164" s="72">
        <v>56.359688730999999</v>
      </c>
      <c r="R164" s="73">
        <v>9.6907886688333338E-5</v>
      </c>
      <c r="S164" s="73">
        <f t="shared" si="2"/>
        <v>1.3031828679944126E-3</v>
      </c>
      <c r="T164" s="73">
        <f>Q164/'סכום נכסי הקרן'!$C$41</f>
        <v>3.1156085957829451E-4</v>
      </c>
    </row>
    <row r="165" spans="1:20">
      <c r="A165" s="69" t="s">
        <v>684</v>
      </c>
      <c r="B165" s="54" t="s">
        <v>685</v>
      </c>
      <c r="C165" s="70" t="s">
        <v>123</v>
      </c>
      <c r="D165" s="70" t="s">
        <v>29</v>
      </c>
      <c r="E165" s="54" t="s">
        <v>493</v>
      </c>
      <c r="F165" s="70" t="s">
        <v>379</v>
      </c>
      <c r="G165" s="54" t="s">
        <v>460</v>
      </c>
      <c r="H165" s="54" t="s">
        <v>133</v>
      </c>
      <c r="I165" s="117" t="s">
        <v>3305</v>
      </c>
      <c r="J165" s="72">
        <v>6.3100000000156946</v>
      </c>
      <c r="K165" s="70" t="s">
        <v>135</v>
      </c>
      <c r="L165" s="71">
        <v>3.0499999999999999E-2</v>
      </c>
      <c r="M165" s="71">
        <v>5.0600000000100086E-2</v>
      </c>
      <c r="N165" s="72">
        <v>198423.67969300001</v>
      </c>
      <c r="O165" s="80">
        <v>88.63</v>
      </c>
      <c r="P165" s="117" t="s">
        <v>3305</v>
      </c>
      <c r="Q165" s="72">
        <v>175.862907304</v>
      </c>
      <c r="R165" s="73">
        <v>2.7223410394424806E-4</v>
      </c>
      <c r="S165" s="73">
        <f t="shared" si="2"/>
        <v>4.0664086880984425E-3</v>
      </c>
      <c r="T165" s="73">
        <f>Q165/'סכום נכסי הקרן'!$C$41</f>
        <v>9.721841940804485E-4</v>
      </c>
    </row>
    <row r="166" spans="1:20">
      <c r="A166" s="69" t="s">
        <v>686</v>
      </c>
      <c r="B166" s="54" t="s">
        <v>687</v>
      </c>
      <c r="C166" s="70" t="s">
        <v>123</v>
      </c>
      <c r="D166" s="70" t="s">
        <v>29</v>
      </c>
      <c r="E166" s="54" t="s">
        <v>493</v>
      </c>
      <c r="F166" s="70" t="s">
        <v>379</v>
      </c>
      <c r="G166" s="54" t="s">
        <v>460</v>
      </c>
      <c r="H166" s="54" t="s">
        <v>133</v>
      </c>
      <c r="I166" s="117" t="s">
        <v>3305</v>
      </c>
      <c r="J166" s="72">
        <v>7.9500000000017188</v>
      </c>
      <c r="K166" s="70" t="s">
        <v>135</v>
      </c>
      <c r="L166" s="71">
        <v>2.63E-2</v>
      </c>
      <c r="M166" s="71">
        <v>5.2399999999997698E-2</v>
      </c>
      <c r="N166" s="72">
        <v>213199.11</v>
      </c>
      <c r="O166" s="80">
        <v>81.86</v>
      </c>
      <c r="P166" s="117" t="s">
        <v>3305</v>
      </c>
      <c r="Q166" s="72">
        <v>174.52479144599999</v>
      </c>
      <c r="R166" s="73">
        <v>3.0733972714115198E-4</v>
      </c>
      <c r="S166" s="73">
        <f t="shared" si="2"/>
        <v>4.0354679625408492E-3</v>
      </c>
      <c r="T166" s="73">
        <f>Q166/'סכום נכסי הקרן'!$C$41</f>
        <v>9.6478698277000852E-4</v>
      </c>
    </row>
    <row r="167" spans="1:20">
      <c r="A167" s="69" t="s">
        <v>688</v>
      </c>
      <c r="B167" s="54" t="s">
        <v>689</v>
      </c>
      <c r="C167" s="70" t="s">
        <v>123</v>
      </c>
      <c r="D167" s="70" t="s">
        <v>29</v>
      </c>
      <c r="E167" s="54" t="s">
        <v>690</v>
      </c>
      <c r="F167" s="70" t="s">
        <v>379</v>
      </c>
      <c r="G167" s="54" t="s">
        <v>456</v>
      </c>
      <c r="H167" s="54" t="s">
        <v>315</v>
      </c>
      <c r="I167" s="117" t="s">
        <v>3305</v>
      </c>
      <c r="J167" s="72">
        <v>3.7299999999883462</v>
      </c>
      <c r="K167" s="70" t="s">
        <v>135</v>
      </c>
      <c r="L167" s="71">
        <v>4.7E-2</v>
      </c>
      <c r="M167" s="71">
        <v>4.5399999999794959E-2</v>
      </c>
      <c r="N167" s="72">
        <v>108968.43399999998</v>
      </c>
      <c r="O167" s="80">
        <v>104.73</v>
      </c>
      <c r="P167" s="117" t="s">
        <v>3305</v>
      </c>
      <c r="Q167" s="72">
        <v>114.12264242099999</v>
      </c>
      <c r="R167" s="73">
        <v>1.2119723501279054E-4</v>
      </c>
      <c r="S167" s="73">
        <f t="shared" si="2"/>
        <v>2.6388128785299054E-3</v>
      </c>
      <c r="T167" s="73">
        <f>Q167/'סכום נכסי הקרן'!$C$41</f>
        <v>6.3087907989945737E-4</v>
      </c>
    </row>
    <row r="168" spans="1:20">
      <c r="A168" s="69" t="s">
        <v>691</v>
      </c>
      <c r="B168" s="54" t="s">
        <v>692</v>
      </c>
      <c r="C168" s="70" t="s">
        <v>123</v>
      </c>
      <c r="D168" s="70" t="s">
        <v>29</v>
      </c>
      <c r="E168" s="54" t="s">
        <v>500</v>
      </c>
      <c r="F168" s="70" t="s">
        <v>379</v>
      </c>
      <c r="G168" s="54" t="s">
        <v>460</v>
      </c>
      <c r="H168" s="54" t="s">
        <v>133</v>
      </c>
      <c r="I168" s="117" t="s">
        <v>3305</v>
      </c>
      <c r="J168" s="72">
        <v>5.7200000000035747</v>
      </c>
      <c r="K168" s="70" t="s">
        <v>135</v>
      </c>
      <c r="L168" s="71">
        <v>2.64E-2</v>
      </c>
      <c r="M168" s="71">
        <v>4.9500000000030936E-2</v>
      </c>
      <c r="N168" s="72">
        <v>328143.34439899999</v>
      </c>
      <c r="O168" s="80">
        <v>88.65</v>
      </c>
      <c r="P168" s="117" t="s">
        <v>3305</v>
      </c>
      <c r="Q168" s="72">
        <v>290.89907481800003</v>
      </c>
      <c r="R168" s="73">
        <v>2.0055549970100458E-4</v>
      </c>
      <c r="S168" s="73">
        <f t="shared" si="2"/>
        <v>6.7263446472820175E-3</v>
      </c>
      <c r="T168" s="73">
        <f>Q168/'סכום נכסי הקרן'!$C$41</f>
        <v>1.6081133136382135E-3</v>
      </c>
    </row>
    <row r="169" spans="1:20">
      <c r="A169" s="69" t="s">
        <v>693</v>
      </c>
      <c r="B169" s="54" t="s">
        <v>694</v>
      </c>
      <c r="C169" s="70" t="s">
        <v>123</v>
      </c>
      <c r="D169" s="70" t="s">
        <v>29</v>
      </c>
      <c r="E169" s="54" t="s">
        <v>500</v>
      </c>
      <c r="F169" s="70" t="s">
        <v>379</v>
      </c>
      <c r="G169" s="54" t="s">
        <v>460</v>
      </c>
      <c r="H169" s="54" t="s">
        <v>133</v>
      </c>
      <c r="I169" s="117" t="s">
        <v>3305</v>
      </c>
      <c r="J169" s="72">
        <v>7.3499999999805867</v>
      </c>
      <c r="K169" s="70" t="s">
        <v>135</v>
      </c>
      <c r="L169" s="71">
        <v>2.5000000000000001E-2</v>
      </c>
      <c r="M169" s="71">
        <v>5.2799999999832377E-2</v>
      </c>
      <c r="N169" s="72">
        <v>196342.01542800001</v>
      </c>
      <c r="O169" s="80">
        <v>82.64</v>
      </c>
      <c r="P169" s="117" t="s">
        <v>3305</v>
      </c>
      <c r="Q169" s="72">
        <v>162.25704154899998</v>
      </c>
      <c r="R169" s="73">
        <v>1.4722184583184936E-4</v>
      </c>
      <c r="S169" s="73">
        <f t="shared" si="2"/>
        <v>3.7518056170847587E-3</v>
      </c>
      <c r="T169" s="73">
        <f>Q169/'סכום נכסי הקרן'!$C$41</f>
        <v>8.9696988176997177E-4</v>
      </c>
    </row>
    <row r="170" spans="1:20">
      <c r="A170" s="69" t="s">
        <v>695</v>
      </c>
      <c r="B170" s="54" t="s">
        <v>696</v>
      </c>
      <c r="C170" s="70" t="s">
        <v>123</v>
      </c>
      <c r="D170" s="70" t="s">
        <v>29</v>
      </c>
      <c r="E170" s="54" t="s">
        <v>697</v>
      </c>
      <c r="F170" s="70" t="s">
        <v>379</v>
      </c>
      <c r="G170" s="54" t="s">
        <v>460</v>
      </c>
      <c r="H170" s="54" t="s">
        <v>133</v>
      </c>
      <c r="I170" s="117" t="s">
        <v>3305</v>
      </c>
      <c r="J170" s="72">
        <v>5.0399999999822827</v>
      </c>
      <c r="K170" s="70" t="s">
        <v>135</v>
      </c>
      <c r="L170" s="71">
        <v>3.4300000000000004E-2</v>
      </c>
      <c r="M170" s="71">
        <v>4.6699999999841688E-2</v>
      </c>
      <c r="N170" s="72">
        <v>129283.497324</v>
      </c>
      <c r="O170" s="80">
        <v>94.3</v>
      </c>
      <c r="P170" s="117" t="s">
        <v>3305</v>
      </c>
      <c r="Q170" s="72">
        <v>121.91433797900001</v>
      </c>
      <c r="R170" s="73">
        <v>4.2544260011846783E-4</v>
      </c>
      <c r="S170" s="73">
        <f t="shared" si="2"/>
        <v>2.8189771837708018E-3</v>
      </c>
      <c r="T170" s="73">
        <f>Q170/'סכום נכסי הקרן'!$C$41</f>
        <v>6.7395219510436085E-4</v>
      </c>
    </row>
    <row r="171" spans="1:20">
      <c r="A171" s="69" t="s">
        <v>698</v>
      </c>
      <c r="B171" s="54" t="s">
        <v>699</v>
      </c>
      <c r="C171" s="70" t="s">
        <v>123</v>
      </c>
      <c r="D171" s="70" t="s">
        <v>29</v>
      </c>
      <c r="E171" s="54" t="s">
        <v>697</v>
      </c>
      <c r="F171" s="70" t="s">
        <v>379</v>
      </c>
      <c r="G171" s="54" t="s">
        <v>460</v>
      </c>
      <c r="H171" s="54" t="s">
        <v>133</v>
      </c>
      <c r="I171" s="117" t="s">
        <v>3305</v>
      </c>
      <c r="J171" s="72">
        <v>6.3200000000280276</v>
      </c>
      <c r="K171" s="70" t="s">
        <v>135</v>
      </c>
      <c r="L171" s="71">
        <v>2.98E-2</v>
      </c>
      <c r="M171" s="71">
        <v>4.9400000000239412E-2</v>
      </c>
      <c r="N171" s="72">
        <v>115693.68148099999</v>
      </c>
      <c r="O171" s="80">
        <v>88.82</v>
      </c>
      <c r="P171" s="117" t="s">
        <v>3305</v>
      </c>
      <c r="Q171" s="72">
        <v>102.75912789099998</v>
      </c>
      <c r="R171" s="73">
        <v>2.9472930485797586E-4</v>
      </c>
      <c r="S171" s="73">
        <f t="shared" si="2"/>
        <v>2.3760588110547914E-3</v>
      </c>
      <c r="T171" s="73">
        <f>Q171/'סכום נכסי הקרן'!$C$41</f>
        <v>5.6806066421062347E-4</v>
      </c>
    </row>
    <row r="172" spans="1:20">
      <c r="A172" s="69" t="s">
        <v>700</v>
      </c>
      <c r="B172" s="54" t="s">
        <v>701</v>
      </c>
      <c r="C172" s="70" t="s">
        <v>123</v>
      </c>
      <c r="D172" s="70" t="s">
        <v>29</v>
      </c>
      <c r="E172" s="54" t="s">
        <v>521</v>
      </c>
      <c r="F172" s="70" t="s">
        <v>379</v>
      </c>
      <c r="G172" s="54" t="s">
        <v>460</v>
      </c>
      <c r="H172" s="54" t="s">
        <v>133</v>
      </c>
      <c r="I172" s="117" t="s">
        <v>3305</v>
      </c>
      <c r="J172" s="72">
        <v>2.5399999999851284</v>
      </c>
      <c r="K172" s="70" t="s">
        <v>135</v>
      </c>
      <c r="L172" s="71">
        <v>3.3000000000000002E-2</v>
      </c>
      <c r="M172" s="71">
        <v>4.2599999999830038E-2</v>
      </c>
      <c r="N172" s="72">
        <v>95259.155589000002</v>
      </c>
      <c r="O172" s="80">
        <v>98.82</v>
      </c>
      <c r="P172" s="117" t="s">
        <v>3305</v>
      </c>
      <c r="Q172" s="72">
        <v>94.135097559999991</v>
      </c>
      <c r="R172" s="73">
        <v>3.0893692321587831E-4</v>
      </c>
      <c r="S172" s="73">
        <f t="shared" si="2"/>
        <v>2.1766487569279016E-3</v>
      </c>
      <c r="T172" s="73">
        <f>Q172/'סכום נכסי הקרן'!$C$41</f>
        <v>5.2038633591935067E-4</v>
      </c>
    </row>
    <row r="173" spans="1:20">
      <c r="A173" s="69" t="s">
        <v>702</v>
      </c>
      <c r="B173" s="54" t="s">
        <v>703</v>
      </c>
      <c r="C173" s="70" t="s">
        <v>123</v>
      </c>
      <c r="D173" s="70" t="s">
        <v>29</v>
      </c>
      <c r="E173" s="54" t="s">
        <v>521</v>
      </c>
      <c r="F173" s="70" t="s">
        <v>379</v>
      </c>
      <c r="G173" s="54" t="s">
        <v>460</v>
      </c>
      <c r="H173" s="54" t="s">
        <v>133</v>
      </c>
      <c r="I173" s="117" t="s">
        <v>3305</v>
      </c>
      <c r="J173" s="72">
        <v>4.9699999999917317</v>
      </c>
      <c r="K173" s="70" t="s">
        <v>135</v>
      </c>
      <c r="L173" s="71">
        <v>2.6200000000000001E-2</v>
      </c>
      <c r="M173" s="71">
        <v>4.7099999999901054E-2</v>
      </c>
      <c r="N173" s="72">
        <v>162293.705376</v>
      </c>
      <c r="O173" s="80">
        <v>90.92</v>
      </c>
      <c r="P173" s="117" t="s">
        <v>3305</v>
      </c>
      <c r="Q173" s="72">
        <v>147.55743152599999</v>
      </c>
      <c r="R173" s="73">
        <v>1.2548213946144966E-4</v>
      </c>
      <c r="S173" s="73">
        <f t="shared" si="2"/>
        <v>3.4119123284684244E-3</v>
      </c>
      <c r="T173" s="73">
        <f>Q173/'סכום נכסי הקרן'!$C$41</f>
        <v>8.1570926381143946E-4</v>
      </c>
    </row>
    <row r="174" spans="1:20">
      <c r="A174" s="69" t="s">
        <v>704</v>
      </c>
      <c r="B174" s="54" t="s">
        <v>705</v>
      </c>
      <c r="C174" s="70" t="s">
        <v>123</v>
      </c>
      <c r="D174" s="70" t="s">
        <v>29</v>
      </c>
      <c r="E174" s="54" t="s">
        <v>706</v>
      </c>
      <c r="F174" s="70" t="s">
        <v>130</v>
      </c>
      <c r="G174" s="54" t="s">
        <v>456</v>
      </c>
      <c r="H174" s="54" t="s">
        <v>315</v>
      </c>
      <c r="I174" s="117" t="s">
        <v>3305</v>
      </c>
      <c r="J174" s="72">
        <v>1.3699999999994437</v>
      </c>
      <c r="K174" s="70" t="s">
        <v>135</v>
      </c>
      <c r="L174" s="71">
        <v>2.75E-2</v>
      </c>
      <c r="M174" s="71">
        <v>4.9400000000211407E-2</v>
      </c>
      <c r="N174" s="72">
        <v>54997.408932999999</v>
      </c>
      <c r="O174" s="80">
        <v>98.05</v>
      </c>
      <c r="P174" s="117" t="s">
        <v>3305</v>
      </c>
      <c r="Q174" s="72">
        <v>53.924957619000004</v>
      </c>
      <c r="R174" s="73">
        <v>2.0370339377064414E-4</v>
      </c>
      <c r="S174" s="73">
        <f t="shared" si="2"/>
        <v>1.2468855401565077E-3</v>
      </c>
      <c r="T174" s="73">
        <f>Q174/'סכום נכסי הקרן'!$C$41</f>
        <v>2.9810147157994501E-4</v>
      </c>
    </row>
    <row r="175" spans="1:20">
      <c r="A175" s="69" t="s">
        <v>707</v>
      </c>
      <c r="B175" s="54" t="s">
        <v>708</v>
      </c>
      <c r="C175" s="70" t="s">
        <v>123</v>
      </c>
      <c r="D175" s="70" t="s">
        <v>29</v>
      </c>
      <c r="E175" s="54" t="s">
        <v>706</v>
      </c>
      <c r="F175" s="70" t="s">
        <v>130</v>
      </c>
      <c r="G175" s="54" t="s">
        <v>456</v>
      </c>
      <c r="H175" s="54" t="s">
        <v>315</v>
      </c>
      <c r="I175" s="117" t="s">
        <v>3305</v>
      </c>
      <c r="J175" s="72">
        <v>0.29000000002674364</v>
      </c>
      <c r="K175" s="70" t="s">
        <v>135</v>
      </c>
      <c r="L175" s="71">
        <v>2.4E-2</v>
      </c>
      <c r="M175" s="71">
        <v>5.6599999996612478E-2</v>
      </c>
      <c r="N175" s="72">
        <v>5648.921913000001</v>
      </c>
      <c r="O175" s="80">
        <v>99.29</v>
      </c>
      <c r="P175" s="117" t="s">
        <v>3305</v>
      </c>
      <c r="Q175" s="72">
        <v>5.6088145649999994</v>
      </c>
      <c r="R175" s="73">
        <v>1.202541562339582E-4</v>
      </c>
      <c r="S175" s="73">
        <f t="shared" si="2"/>
        <v>1.296904084362895E-4</v>
      </c>
      <c r="T175" s="73">
        <f>Q175/'סכום נכסי הקרן'!$C$41</f>
        <v>3.1005974774404185E-5</v>
      </c>
    </row>
    <row r="176" spans="1:20">
      <c r="A176" s="69" t="s">
        <v>709</v>
      </c>
      <c r="B176" s="54" t="s">
        <v>710</v>
      </c>
      <c r="C176" s="70" t="s">
        <v>123</v>
      </c>
      <c r="D176" s="70" t="s">
        <v>29</v>
      </c>
      <c r="E176" s="54" t="s">
        <v>706</v>
      </c>
      <c r="F176" s="70" t="s">
        <v>130</v>
      </c>
      <c r="G176" s="54" t="s">
        <v>456</v>
      </c>
      <c r="H176" s="54" t="s">
        <v>315</v>
      </c>
      <c r="I176" s="117" t="s">
        <v>3305</v>
      </c>
      <c r="J176" s="72">
        <v>2.2899999999963354</v>
      </c>
      <c r="K176" s="70" t="s">
        <v>135</v>
      </c>
      <c r="L176" s="71">
        <v>2.3E-2</v>
      </c>
      <c r="M176" s="71">
        <v>4.9499999999957717E-2</v>
      </c>
      <c r="N176" s="72">
        <v>74657.016157999999</v>
      </c>
      <c r="O176" s="80">
        <v>95.03</v>
      </c>
      <c r="P176" s="117" t="s">
        <v>3305</v>
      </c>
      <c r="Q176" s="72">
        <v>70.946560794000007</v>
      </c>
      <c r="R176" s="73">
        <v>8.8918483703226254E-5</v>
      </c>
      <c r="S176" s="73">
        <f t="shared" si="2"/>
        <v>1.6404693611980566E-3</v>
      </c>
      <c r="T176" s="73">
        <f>Q176/'סכום נכסי הקרן'!$C$41</f>
        <v>3.9219825309191647E-4</v>
      </c>
    </row>
    <row r="177" spans="1:20">
      <c r="A177" s="69" t="s">
        <v>711</v>
      </c>
      <c r="B177" s="54" t="s">
        <v>712</v>
      </c>
      <c r="C177" s="70" t="s">
        <v>123</v>
      </c>
      <c r="D177" s="70" t="s">
        <v>29</v>
      </c>
      <c r="E177" s="54" t="s">
        <v>706</v>
      </c>
      <c r="F177" s="70" t="s">
        <v>130</v>
      </c>
      <c r="G177" s="54" t="s">
        <v>456</v>
      </c>
      <c r="H177" s="54" t="s">
        <v>315</v>
      </c>
      <c r="I177" s="117" t="s">
        <v>3305</v>
      </c>
      <c r="J177" s="72">
        <v>2.3700000000087242</v>
      </c>
      <c r="K177" s="70" t="s">
        <v>135</v>
      </c>
      <c r="L177" s="71">
        <v>2.1499999999999998E-2</v>
      </c>
      <c r="M177" s="71">
        <v>5.1800000000130859E-2</v>
      </c>
      <c r="N177" s="72">
        <v>55526.94182</v>
      </c>
      <c r="O177" s="80">
        <v>93.26</v>
      </c>
      <c r="P177" s="72">
        <v>3.23199982</v>
      </c>
      <c r="Q177" s="72">
        <v>55.016425796000007</v>
      </c>
      <c r="R177" s="73">
        <v>5.6715045779309503E-5</v>
      </c>
      <c r="S177" s="73">
        <f t="shared" si="2"/>
        <v>1.272123128604102E-3</v>
      </c>
      <c r="T177" s="73">
        <f>Q177/'סכום נכסי הקרן'!$C$41</f>
        <v>3.0413519481520886E-4</v>
      </c>
    </row>
    <row r="178" spans="1:20">
      <c r="A178" s="69" t="s">
        <v>713</v>
      </c>
      <c r="B178" s="54" t="s">
        <v>714</v>
      </c>
      <c r="C178" s="70" t="s">
        <v>123</v>
      </c>
      <c r="D178" s="70" t="s">
        <v>29</v>
      </c>
      <c r="E178" s="54" t="s">
        <v>528</v>
      </c>
      <c r="F178" s="70" t="s">
        <v>131</v>
      </c>
      <c r="G178" s="54" t="s">
        <v>529</v>
      </c>
      <c r="H178" s="54" t="s">
        <v>315</v>
      </c>
      <c r="I178" s="117" t="s">
        <v>3305</v>
      </c>
      <c r="J178" s="72">
        <v>1.4600000009660525</v>
      </c>
      <c r="K178" s="70" t="s">
        <v>135</v>
      </c>
      <c r="L178" s="71">
        <v>3.2500000000000001E-2</v>
      </c>
      <c r="M178" s="71">
        <v>5.7400000025637547E-2</v>
      </c>
      <c r="N178" s="72">
        <v>1106.532897</v>
      </c>
      <c r="O178" s="80">
        <v>97.29</v>
      </c>
      <c r="P178" s="117" t="s">
        <v>3305</v>
      </c>
      <c r="Q178" s="72">
        <v>1.076545826</v>
      </c>
      <c r="R178" s="73">
        <v>2.0901844638825757E-6</v>
      </c>
      <c r="S178" s="73">
        <f t="shared" si="2"/>
        <v>2.4892544807161524E-5</v>
      </c>
      <c r="T178" s="73">
        <f>Q178/'סכום נכסי הקרן'!$C$41</f>
        <v>5.9512312873988055E-6</v>
      </c>
    </row>
    <row r="179" spans="1:20">
      <c r="A179" s="69" t="s">
        <v>715</v>
      </c>
      <c r="B179" s="54" t="s">
        <v>716</v>
      </c>
      <c r="C179" s="70" t="s">
        <v>123</v>
      </c>
      <c r="D179" s="70" t="s">
        <v>29</v>
      </c>
      <c r="E179" s="54" t="s">
        <v>528</v>
      </c>
      <c r="F179" s="70" t="s">
        <v>131</v>
      </c>
      <c r="G179" s="54" t="s">
        <v>529</v>
      </c>
      <c r="H179" s="54" t="s">
        <v>315</v>
      </c>
      <c r="I179" s="117" t="s">
        <v>3305</v>
      </c>
      <c r="J179" s="72">
        <v>2.1699999999990092</v>
      </c>
      <c r="K179" s="70" t="s">
        <v>135</v>
      </c>
      <c r="L179" s="71">
        <v>5.7000000000000002E-2</v>
      </c>
      <c r="M179" s="71">
        <v>5.639999999998338E-2</v>
      </c>
      <c r="N179" s="72">
        <v>311264.22112399997</v>
      </c>
      <c r="O179" s="80">
        <v>100.54</v>
      </c>
      <c r="P179" s="117" t="s">
        <v>3305</v>
      </c>
      <c r="Q179" s="72">
        <v>312.94503754300001</v>
      </c>
      <c r="R179" s="73">
        <v>5.564417477675861E-4</v>
      </c>
      <c r="S179" s="73">
        <f t="shared" si="2"/>
        <v>7.2361047538147E-3</v>
      </c>
      <c r="T179" s="73">
        <f>Q179/'סכום נכסי הקרן'!$C$41</f>
        <v>1.729985155933432E-3</v>
      </c>
    </row>
    <row r="180" spans="1:20">
      <c r="A180" s="69" t="s">
        <v>717</v>
      </c>
      <c r="B180" s="54" t="s">
        <v>718</v>
      </c>
      <c r="C180" s="70" t="s">
        <v>123</v>
      </c>
      <c r="D180" s="70" t="s">
        <v>29</v>
      </c>
      <c r="E180" s="54" t="s">
        <v>534</v>
      </c>
      <c r="F180" s="70" t="s">
        <v>131</v>
      </c>
      <c r="G180" s="54" t="s">
        <v>529</v>
      </c>
      <c r="H180" s="54" t="s">
        <v>315</v>
      </c>
      <c r="I180" s="117" t="s">
        <v>3305</v>
      </c>
      <c r="J180" s="72">
        <v>1.9300000000143225</v>
      </c>
      <c r="K180" s="70" t="s">
        <v>135</v>
      </c>
      <c r="L180" s="71">
        <v>2.7999999999999997E-2</v>
      </c>
      <c r="M180" s="71">
        <v>5.4300000000244084E-2</v>
      </c>
      <c r="N180" s="72">
        <v>52038.577578999997</v>
      </c>
      <c r="O180" s="80">
        <v>95.26</v>
      </c>
      <c r="P180" s="117" t="s">
        <v>3305</v>
      </c>
      <c r="Q180" s="72">
        <v>49.571947852999998</v>
      </c>
      <c r="R180" s="73">
        <v>1.9967673348344618E-4</v>
      </c>
      <c r="S180" s="73">
        <f t="shared" si="2"/>
        <v>1.1462326111039856E-3</v>
      </c>
      <c r="T180" s="73">
        <f>Q180/'סכום נכסי הקרן'!$C$41</f>
        <v>2.7403768600936046E-4</v>
      </c>
    </row>
    <row r="181" spans="1:20">
      <c r="A181" s="69" t="s">
        <v>719</v>
      </c>
      <c r="B181" s="54" t="s">
        <v>720</v>
      </c>
      <c r="C181" s="70" t="s">
        <v>123</v>
      </c>
      <c r="D181" s="70" t="s">
        <v>29</v>
      </c>
      <c r="E181" s="54" t="s">
        <v>534</v>
      </c>
      <c r="F181" s="70" t="s">
        <v>131</v>
      </c>
      <c r="G181" s="54" t="s">
        <v>529</v>
      </c>
      <c r="H181" s="54" t="s">
        <v>315</v>
      </c>
      <c r="I181" s="117" t="s">
        <v>3305</v>
      </c>
      <c r="J181" s="72">
        <v>3.1900000000081663</v>
      </c>
      <c r="K181" s="70" t="s">
        <v>135</v>
      </c>
      <c r="L181" s="71">
        <v>5.6500000000000002E-2</v>
      </c>
      <c r="M181" s="71">
        <v>6.0100000000132922E-2</v>
      </c>
      <c r="N181" s="72">
        <v>166892.41903799999</v>
      </c>
      <c r="O181" s="80">
        <v>100.53</v>
      </c>
      <c r="P181" s="117" t="s">
        <v>3305</v>
      </c>
      <c r="Q181" s="72">
        <v>167.77695627699995</v>
      </c>
      <c r="R181" s="73">
        <v>3.9523390914748743E-4</v>
      </c>
      <c r="S181" s="73">
        <f t="shared" si="2"/>
        <v>3.8794404296305369E-3</v>
      </c>
      <c r="T181" s="73">
        <f>Q181/'סכום נכסי הקרן'!$C$41</f>
        <v>9.274844111468632E-4</v>
      </c>
    </row>
    <row r="182" spans="1:20">
      <c r="A182" s="69" t="s">
        <v>721</v>
      </c>
      <c r="B182" s="54" t="s">
        <v>722</v>
      </c>
      <c r="C182" s="70" t="s">
        <v>123</v>
      </c>
      <c r="D182" s="70" t="s">
        <v>29</v>
      </c>
      <c r="E182" s="54" t="s">
        <v>541</v>
      </c>
      <c r="F182" s="70" t="s">
        <v>542</v>
      </c>
      <c r="G182" s="54" t="s">
        <v>529</v>
      </c>
      <c r="H182" s="54" t="s">
        <v>315</v>
      </c>
      <c r="I182" s="117" t="s">
        <v>3305</v>
      </c>
      <c r="J182" s="72">
        <v>4.4299999999873654</v>
      </c>
      <c r="K182" s="70" t="s">
        <v>135</v>
      </c>
      <c r="L182" s="71">
        <v>5.5E-2</v>
      </c>
      <c r="M182" s="71">
        <v>5.7599999999817506E-2</v>
      </c>
      <c r="N182" s="72">
        <v>114839.335794</v>
      </c>
      <c r="O182" s="80">
        <v>99.23</v>
      </c>
      <c r="P182" s="117" t="s">
        <v>3305</v>
      </c>
      <c r="Q182" s="72">
        <v>113.972617808</v>
      </c>
      <c r="R182" s="73">
        <v>4.7179576677115471E-4</v>
      </c>
      <c r="S182" s="73">
        <f t="shared" si="2"/>
        <v>2.6353439185366691E-3</v>
      </c>
      <c r="T182" s="73">
        <f>Q182/'סכום נכסי הקרן'!$C$41</f>
        <v>6.3004973185945524E-4</v>
      </c>
    </row>
    <row r="183" spans="1:20">
      <c r="A183" s="69" t="s">
        <v>723</v>
      </c>
      <c r="B183" s="54" t="s">
        <v>724</v>
      </c>
      <c r="C183" s="70" t="s">
        <v>123</v>
      </c>
      <c r="D183" s="70" t="s">
        <v>29</v>
      </c>
      <c r="E183" s="54" t="s">
        <v>725</v>
      </c>
      <c r="F183" s="70" t="s">
        <v>605</v>
      </c>
      <c r="G183" s="54" t="s">
        <v>546</v>
      </c>
      <c r="H183" s="54" t="s">
        <v>133</v>
      </c>
      <c r="I183" s="117" t="s">
        <v>3305</v>
      </c>
      <c r="J183" s="72">
        <v>0.81999999999532613</v>
      </c>
      <c r="K183" s="70" t="s">
        <v>135</v>
      </c>
      <c r="L183" s="71">
        <v>3.0499999999999999E-2</v>
      </c>
      <c r="M183" s="71">
        <v>4.8399999999439142E-2</v>
      </c>
      <c r="N183" s="72">
        <v>4338.5603380000002</v>
      </c>
      <c r="O183" s="80">
        <v>98.63</v>
      </c>
      <c r="P183" s="117" t="s">
        <v>3305</v>
      </c>
      <c r="Q183" s="72">
        <v>4.2791220609999998</v>
      </c>
      <c r="R183" s="73">
        <v>6.4635490372224333E-5</v>
      </c>
      <c r="S183" s="73">
        <f t="shared" si="2"/>
        <v>9.8944452773119446E-5</v>
      </c>
      <c r="T183" s="73">
        <f>Q183/'סכום נכסי הקרן'!$C$41</f>
        <v>2.3655328437473927E-5</v>
      </c>
    </row>
    <row r="184" spans="1:20">
      <c r="A184" s="69" t="s">
        <v>726</v>
      </c>
      <c r="B184" s="54" t="s">
        <v>727</v>
      </c>
      <c r="C184" s="70" t="s">
        <v>123</v>
      </c>
      <c r="D184" s="70" t="s">
        <v>29</v>
      </c>
      <c r="E184" s="54" t="s">
        <v>725</v>
      </c>
      <c r="F184" s="70" t="s">
        <v>605</v>
      </c>
      <c r="G184" s="54" t="s">
        <v>546</v>
      </c>
      <c r="H184" s="54" t="s">
        <v>133</v>
      </c>
      <c r="I184" s="117" t="s">
        <v>3305</v>
      </c>
      <c r="J184" s="72">
        <v>2.8</v>
      </c>
      <c r="K184" s="70" t="s">
        <v>135</v>
      </c>
      <c r="L184" s="71">
        <v>2.58E-2</v>
      </c>
      <c r="M184" s="71">
        <v>5.0699999999693379E-2</v>
      </c>
      <c r="N184" s="72">
        <v>34876.256548999998</v>
      </c>
      <c r="O184" s="80">
        <v>93.51</v>
      </c>
      <c r="P184" s="117" t="s">
        <v>3305</v>
      </c>
      <c r="Q184" s="72">
        <v>32.612787499999996</v>
      </c>
      <c r="R184" s="73">
        <v>1.3013210564865712E-4</v>
      </c>
      <c r="S184" s="73">
        <f t="shared" si="2"/>
        <v>7.5409263082330423E-4</v>
      </c>
      <c r="T184" s="73">
        <f>Q184/'סכום נכסי הקרן'!$C$41</f>
        <v>1.8028609340341138E-4</v>
      </c>
    </row>
    <row r="185" spans="1:20">
      <c r="A185" s="69" t="s">
        <v>728</v>
      </c>
      <c r="B185" s="54" t="s">
        <v>729</v>
      </c>
      <c r="C185" s="70" t="s">
        <v>123</v>
      </c>
      <c r="D185" s="70" t="s">
        <v>29</v>
      </c>
      <c r="E185" s="54" t="s">
        <v>725</v>
      </c>
      <c r="F185" s="70" t="s">
        <v>605</v>
      </c>
      <c r="G185" s="54" t="s">
        <v>546</v>
      </c>
      <c r="H185" s="54" t="s">
        <v>133</v>
      </c>
      <c r="I185" s="117" t="s">
        <v>3305</v>
      </c>
      <c r="J185" s="72">
        <v>3.9799999999988911</v>
      </c>
      <c r="K185" s="70" t="s">
        <v>135</v>
      </c>
      <c r="L185" s="71">
        <v>0.04</v>
      </c>
      <c r="M185" s="71">
        <v>5.3299999999988919E-2</v>
      </c>
      <c r="N185" s="72">
        <v>189510.32</v>
      </c>
      <c r="O185" s="80">
        <v>95.2</v>
      </c>
      <c r="P185" s="117" t="s">
        <v>3305</v>
      </c>
      <c r="Q185" s="72">
        <v>180.41382464</v>
      </c>
      <c r="R185" s="73">
        <v>4.3294378890856134E-4</v>
      </c>
      <c r="S185" s="73">
        <f t="shared" si="2"/>
        <v>4.1716377558855371E-3</v>
      </c>
      <c r="T185" s="73">
        <f>Q185/'סכום נכסי הקרן'!$C$41</f>
        <v>9.9734202850074454E-4</v>
      </c>
    </row>
    <row r="186" spans="1:20">
      <c r="A186" s="69" t="s">
        <v>730</v>
      </c>
      <c r="B186" s="54" t="s">
        <v>731</v>
      </c>
      <c r="C186" s="70" t="s">
        <v>123</v>
      </c>
      <c r="D186" s="70" t="s">
        <v>29</v>
      </c>
      <c r="E186" s="54" t="s">
        <v>732</v>
      </c>
      <c r="F186" s="70" t="s">
        <v>131</v>
      </c>
      <c r="G186" s="54" t="s">
        <v>529</v>
      </c>
      <c r="H186" s="54" t="s">
        <v>315</v>
      </c>
      <c r="I186" s="117" t="s">
        <v>3305</v>
      </c>
      <c r="J186" s="72">
        <v>0.73999999997131649</v>
      </c>
      <c r="K186" s="70" t="s">
        <v>135</v>
      </c>
      <c r="L186" s="71">
        <v>2.9500000000000002E-2</v>
      </c>
      <c r="M186" s="71">
        <v>5.449999999872171E-2</v>
      </c>
      <c r="N186" s="72">
        <v>16322.748029</v>
      </c>
      <c r="O186" s="80">
        <v>98.25</v>
      </c>
      <c r="P186" s="117" t="s">
        <v>3305</v>
      </c>
      <c r="Q186" s="72">
        <v>16.037099929</v>
      </c>
      <c r="R186" s="73">
        <v>4.5645474044220388E-4</v>
      </c>
      <c r="S186" s="73">
        <f t="shared" si="2"/>
        <v>3.7081954053255452E-4</v>
      </c>
      <c r="T186" s="73">
        <f>Q186/'סכום נכסי הקרן'!$C$41</f>
        <v>8.8654368956334569E-5</v>
      </c>
    </row>
    <row r="187" spans="1:20">
      <c r="A187" s="69" t="s">
        <v>733</v>
      </c>
      <c r="B187" s="54" t="s">
        <v>734</v>
      </c>
      <c r="C187" s="70" t="s">
        <v>123</v>
      </c>
      <c r="D187" s="70" t="s">
        <v>29</v>
      </c>
      <c r="E187" s="54" t="s">
        <v>583</v>
      </c>
      <c r="F187" s="70" t="s">
        <v>158</v>
      </c>
      <c r="G187" s="54" t="s">
        <v>529</v>
      </c>
      <c r="H187" s="54" t="s">
        <v>315</v>
      </c>
      <c r="I187" s="117" t="s">
        <v>3305</v>
      </c>
      <c r="J187" s="72">
        <v>1.5499999999932184</v>
      </c>
      <c r="K187" s="70" t="s">
        <v>135</v>
      </c>
      <c r="L187" s="71">
        <v>3.5499999999999997E-2</v>
      </c>
      <c r="M187" s="71">
        <v>4.8899999999844027E-2</v>
      </c>
      <c r="N187" s="72">
        <v>59097.301513999999</v>
      </c>
      <c r="O187" s="80">
        <v>98.03</v>
      </c>
      <c r="P187" s="72">
        <v>1.0489770969999999</v>
      </c>
      <c r="Q187" s="72">
        <v>58.982059128000003</v>
      </c>
      <c r="R187" s="73">
        <v>1.5120250243636475E-4</v>
      </c>
      <c r="S187" s="73">
        <f t="shared" si="2"/>
        <v>1.3638189050601459E-3</v>
      </c>
      <c r="T187" s="73">
        <f>Q187/'סכום נכסי הקרן'!$C$41</f>
        <v>3.2605753252696175E-4</v>
      </c>
    </row>
    <row r="188" spans="1:20">
      <c r="A188" s="69" t="s">
        <v>735</v>
      </c>
      <c r="B188" s="54" t="s">
        <v>736</v>
      </c>
      <c r="C188" s="70" t="s">
        <v>123</v>
      </c>
      <c r="D188" s="70" t="s">
        <v>29</v>
      </c>
      <c r="E188" s="54" t="s">
        <v>583</v>
      </c>
      <c r="F188" s="70" t="s">
        <v>158</v>
      </c>
      <c r="G188" s="54" t="s">
        <v>529</v>
      </c>
      <c r="H188" s="54" t="s">
        <v>315</v>
      </c>
      <c r="I188" s="117" t="s">
        <v>3305</v>
      </c>
      <c r="J188" s="72">
        <v>2.5600000000060184</v>
      </c>
      <c r="K188" s="70" t="s">
        <v>135</v>
      </c>
      <c r="L188" s="71">
        <v>2.5000000000000001E-2</v>
      </c>
      <c r="M188" s="71">
        <v>4.9000000000089458E-2</v>
      </c>
      <c r="N188" s="72">
        <v>207249.90794300003</v>
      </c>
      <c r="O188" s="80">
        <v>94.18</v>
      </c>
      <c r="P188" s="72">
        <v>50.702209549999999</v>
      </c>
      <c r="Q188" s="72">
        <v>245.89017284200003</v>
      </c>
      <c r="R188" s="73">
        <v>2.7031648722067314E-4</v>
      </c>
      <c r="S188" s="73">
        <f t="shared" si="2"/>
        <v>5.6856215474381279E-3</v>
      </c>
      <c r="T188" s="73">
        <f>Q188/'סכום נכסי הקרן'!$C$41</f>
        <v>1.3593005095922507E-3</v>
      </c>
    </row>
    <row r="189" spans="1:20">
      <c r="A189" s="69" t="s">
        <v>737</v>
      </c>
      <c r="B189" s="54" t="s">
        <v>738</v>
      </c>
      <c r="C189" s="70" t="s">
        <v>123</v>
      </c>
      <c r="D189" s="70" t="s">
        <v>29</v>
      </c>
      <c r="E189" s="54" t="s">
        <v>583</v>
      </c>
      <c r="F189" s="70" t="s">
        <v>158</v>
      </c>
      <c r="G189" s="54" t="s">
        <v>529</v>
      </c>
      <c r="H189" s="54" t="s">
        <v>315</v>
      </c>
      <c r="I189" s="117" t="s">
        <v>3305</v>
      </c>
      <c r="J189" s="72">
        <v>3.9300000000127877</v>
      </c>
      <c r="K189" s="70" t="s">
        <v>135</v>
      </c>
      <c r="L189" s="71">
        <v>4.7300000000000002E-2</v>
      </c>
      <c r="M189" s="71">
        <v>5.0400000000141852E-2</v>
      </c>
      <c r="N189" s="72">
        <v>91803.536766000005</v>
      </c>
      <c r="O189" s="80">
        <v>99</v>
      </c>
      <c r="P189" s="72">
        <v>2.171153645</v>
      </c>
      <c r="Q189" s="72">
        <v>93.056659117000009</v>
      </c>
      <c r="R189" s="73">
        <v>2.3246404103667879E-4</v>
      </c>
      <c r="S189" s="73">
        <f t="shared" si="2"/>
        <v>2.1517124498838369E-3</v>
      </c>
      <c r="T189" s="73">
        <f>Q189/'סכום נכסי הקרן'!$C$41</f>
        <v>5.1442464209405217E-4</v>
      </c>
    </row>
    <row r="190" spans="1:20">
      <c r="A190" s="69" t="s">
        <v>739</v>
      </c>
      <c r="B190" s="54" t="s">
        <v>740</v>
      </c>
      <c r="C190" s="70" t="s">
        <v>123</v>
      </c>
      <c r="D190" s="70" t="s">
        <v>29</v>
      </c>
      <c r="E190" s="54" t="s">
        <v>586</v>
      </c>
      <c r="F190" s="70" t="s">
        <v>319</v>
      </c>
      <c r="G190" s="54" t="s">
        <v>529</v>
      </c>
      <c r="H190" s="54" t="s">
        <v>315</v>
      </c>
      <c r="I190" s="117" t="s">
        <v>3305</v>
      </c>
      <c r="J190" s="72">
        <v>4.5100000000016527</v>
      </c>
      <c r="K190" s="70" t="s">
        <v>135</v>
      </c>
      <c r="L190" s="71">
        <v>2.4300000000000002E-2</v>
      </c>
      <c r="M190" s="71">
        <v>4.9100000000050707E-2</v>
      </c>
      <c r="N190" s="72">
        <v>195254.74497500004</v>
      </c>
      <c r="O190" s="80">
        <v>89.9</v>
      </c>
      <c r="P190" s="117" t="s">
        <v>3305</v>
      </c>
      <c r="Q190" s="72">
        <v>175.53401572099997</v>
      </c>
      <c r="R190" s="73">
        <v>1.3331472433028479E-4</v>
      </c>
      <c r="S190" s="73">
        <f t="shared" si="2"/>
        <v>4.0588038576594579E-3</v>
      </c>
      <c r="T190" s="73">
        <f>Q190/'סכום נכסי הקרן'!$C$41</f>
        <v>9.7036605514791039E-4</v>
      </c>
    </row>
    <row r="191" spans="1:20">
      <c r="A191" s="69" t="s">
        <v>741</v>
      </c>
      <c r="B191" s="54" t="s">
        <v>742</v>
      </c>
      <c r="C191" s="70" t="s">
        <v>123</v>
      </c>
      <c r="D191" s="70" t="s">
        <v>29</v>
      </c>
      <c r="E191" s="54" t="s">
        <v>743</v>
      </c>
      <c r="F191" s="70" t="s">
        <v>158</v>
      </c>
      <c r="G191" s="54" t="s">
        <v>529</v>
      </c>
      <c r="H191" s="54" t="s">
        <v>315</v>
      </c>
      <c r="I191" s="117" t="s">
        <v>3305</v>
      </c>
      <c r="J191" s="72">
        <v>0.48</v>
      </c>
      <c r="K191" s="70" t="s">
        <v>135</v>
      </c>
      <c r="L191" s="71">
        <v>2.1600000000000001E-2</v>
      </c>
      <c r="M191" s="71">
        <v>5.0701801559559022E-2</v>
      </c>
      <c r="N191" s="72">
        <v>3.7669999999999999E-3</v>
      </c>
      <c r="O191" s="80">
        <v>98.7</v>
      </c>
      <c r="P191" s="117" t="s">
        <v>3305</v>
      </c>
      <c r="Q191" s="72">
        <v>3.7189999999999999E-6</v>
      </c>
      <c r="R191" s="73">
        <v>2.9452338649385337E-11</v>
      </c>
      <c r="S191" s="73">
        <f t="shared" si="2"/>
        <v>8.5992971132316387E-11</v>
      </c>
      <c r="T191" s="73">
        <f>Q191/'סכום נכסי הקרן'!$C$41</f>
        <v>2.0558928958994596E-11</v>
      </c>
    </row>
    <row r="192" spans="1:20">
      <c r="A192" s="69" t="s">
        <v>744</v>
      </c>
      <c r="B192" s="54" t="s">
        <v>745</v>
      </c>
      <c r="C192" s="70" t="s">
        <v>123</v>
      </c>
      <c r="D192" s="70" t="s">
        <v>29</v>
      </c>
      <c r="E192" s="54" t="s">
        <v>746</v>
      </c>
      <c r="F192" s="70" t="s">
        <v>747</v>
      </c>
      <c r="G192" s="54" t="s">
        <v>529</v>
      </c>
      <c r="H192" s="54" t="s">
        <v>315</v>
      </c>
      <c r="I192" s="117" t="s">
        <v>3305</v>
      </c>
      <c r="J192" s="72">
        <v>6.2399999999785356</v>
      </c>
      <c r="K192" s="70" t="s">
        <v>135</v>
      </c>
      <c r="L192" s="71">
        <v>2.3399999999999997E-2</v>
      </c>
      <c r="M192" s="71">
        <v>5.2499999999834887E-2</v>
      </c>
      <c r="N192" s="72">
        <v>144730.238659</v>
      </c>
      <c r="O192" s="80">
        <v>83.69</v>
      </c>
      <c r="P192" s="117" t="s">
        <v>3305</v>
      </c>
      <c r="Q192" s="72">
        <v>121.12473673999999</v>
      </c>
      <c r="R192" s="73">
        <v>1.4681004756834484E-4</v>
      </c>
      <c r="S192" s="73">
        <f t="shared" si="2"/>
        <v>2.8007195455477928E-3</v>
      </c>
      <c r="T192" s="73">
        <f>Q192/'סכום נכסי הקרן'!$C$41</f>
        <v>6.6958721640617968E-4</v>
      </c>
    </row>
    <row r="193" spans="1:20">
      <c r="A193" s="69" t="s">
        <v>748</v>
      </c>
      <c r="B193" s="54" t="s">
        <v>749</v>
      </c>
      <c r="C193" s="70" t="s">
        <v>123</v>
      </c>
      <c r="D193" s="70" t="s">
        <v>29</v>
      </c>
      <c r="E193" s="54" t="s">
        <v>750</v>
      </c>
      <c r="F193" s="70" t="s">
        <v>605</v>
      </c>
      <c r="G193" s="54" t="s">
        <v>593</v>
      </c>
      <c r="H193" s="54" t="s">
        <v>133</v>
      </c>
      <c r="I193" s="117" t="s">
        <v>3305</v>
      </c>
      <c r="J193" s="72">
        <v>2.089999999990896</v>
      </c>
      <c r="K193" s="70" t="s">
        <v>135</v>
      </c>
      <c r="L193" s="71">
        <v>2.9500000000000002E-2</v>
      </c>
      <c r="M193" s="71">
        <v>5.3499999999859937E-2</v>
      </c>
      <c r="N193" s="72">
        <v>119855.064902</v>
      </c>
      <c r="O193" s="80">
        <v>95.31</v>
      </c>
      <c r="P193" s="117" t="s">
        <v>3305</v>
      </c>
      <c r="Q193" s="72">
        <v>114.233862356</v>
      </c>
      <c r="R193" s="73">
        <v>3.8724983446294199E-4</v>
      </c>
      <c r="S193" s="73">
        <f t="shared" si="2"/>
        <v>2.6413845732488608E-3</v>
      </c>
      <c r="T193" s="73">
        <f>Q193/'סכום נכסי הקרן'!$C$41</f>
        <v>6.3149391258095482E-4</v>
      </c>
    </row>
    <row r="194" spans="1:20">
      <c r="A194" s="69" t="s">
        <v>751</v>
      </c>
      <c r="B194" s="54" t="s">
        <v>752</v>
      </c>
      <c r="C194" s="70" t="s">
        <v>123</v>
      </c>
      <c r="D194" s="70" t="s">
        <v>29</v>
      </c>
      <c r="E194" s="54" t="s">
        <v>750</v>
      </c>
      <c r="F194" s="70" t="s">
        <v>605</v>
      </c>
      <c r="G194" s="54" t="s">
        <v>593</v>
      </c>
      <c r="H194" s="54" t="s">
        <v>133</v>
      </c>
      <c r="I194" s="117" t="s">
        <v>3305</v>
      </c>
      <c r="J194" s="72">
        <v>2.9699999999795548</v>
      </c>
      <c r="K194" s="70" t="s">
        <v>135</v>
      </c>
      <c r="L194" s="71">
        <v>2.5499999999999998E-2</v>
      </c>
      <c r="M194" s="71">
        <v>5.530000000020445E-2</v>
      </c>
      <c r="N194" s="72">
        <v>13849.904544000001</v>
      </c>
      <c r="O194" s="80">
        <v>91.82</v>
      </c>
      <c r="P194" s="117" t="s">
        <v>3305</v>
      </c>
      <c r="Q194" s="72">
        <v>12.716982357999999</v>
      </c>
      <c r="R194" s="73">
        <v>2.3785235095914409E-5</v>
      </c>
      <c r="S194" s="73">
        <f t="shared" si="2"/>
        <v>2.9404977058393943E-4</v>
      </c>
      <c r="T194" s="73">
        <f>Q194/'סכום נכסי הקרן'!$C$41</f>
        <v>7.0300493915275488E-5</v>
      </c>
    </row>
    <row r="195" spans="1:20">
      <c r="A195" s="69" t="s">
        <v>753</v>
      </c>
      <c r="B195" s="54" t="s">
        <v>754</v>
      </c>
      <c r="C195" s="70" t="s">
        <v>123</v>
      </c>
      <c r="D195" s="70" t="s">
        <v>29</v>
      </c>
      <c r="E195" s="54" t="s">
        <v>755</v>
      </c>
      <c r="F195" s="70" t="s">
        <v>379</v>
      </c>
      <c r="G195" s="54" t="s">
        <v>593</v>
      </c>
      <c r="H195" s="54" t="s">
        <v>133</v>
      </c>
      <c r="I195" s="117" t="s">
        <v>3305</v>
      </c>
      <c r="J195" s="72">
        <v>1.8299999999767937</v>
      </c>
      <c r="K195" s="70" t="s">
        <v>135</v>
      </c>
      <c r="L195" s="71">
        <v>3.27E-2</v>
      </c>
      <c r="M195" s="71">
        <v>4.5199999999477297E-2</v>
      </c>
      <c r="N195" s="72">
        <v>45166.129591999998</v>
      </c>
      <c r="O195" s="80">
        <v>98.27</v>
      </c>
      <c r="P195" s="117" t="s">
        <v>3305</v>
      </c>
      <c r="Q195" s="72">
        <v>44.384755541000004</v>
      </c>
      <c r="R195" s="73">
        <v>1.4311511849755855E-4</v>
      </c>
      <c r="S195" s="73">
        <f t="shared" si="2"/>
        <v>1.0262912078387021E-3</v>
      </c>
      <c r="T195" s="73">
        <f>Q195/'סכום נכסי הקרן'!$C$41</f>
        <v>2.4536247271571949E-4</v>
      </c>
    </row>
    <row r="196" spans="1:20">
      <c r="A196" s="69" t="s">
        <v>756</v>
      </c>
      <c r="B196" s="54" t="s">
        <v>757</v>
      </c>
      <c r="C196" s="70" t="s">
        <v>123</v>
      </c>
      <c r="D196" s="70" t="s">
        <v>29</v>
      </c>
      <c r="E196" s="54" t="s">
        <v>758</v>
      </c>
      <c r="F196" s="70" t="s">
        <v>656</v>
      </c>
      <c r="G196" s="54" t="s">
        <v>593</v>
      </c>
      <c r="H196" s="54" t="s">
        <v>133</v>
      </c>
      <c r="I196" s="117" t="s">
        <v>3305</v>
      </c>
      <c r="J196" s="72">
        <v>2.2000000000549575</v>
      </c>
      <c r="K196" s="70" t="s">
        <v>135</v>
      </c>
      <c r="L196" s="71">
        <v>3.4500000000000003E-2</v>
      </c>
      <c r="M196" s="71">
        <v>5.0399999999010771E-2</v>
      </c>
      <c r="N196" s="72">
        <v>3719.1403620000001</v>
      </c>
      <c r="O196" s="80">
        <v>97.85</v>
      </c>
      <c r="P196" s="117" t="s">
        <v>3305</v>
      </c>
      <c r="Q196" s="72">
        <v>3.6391787089999998</v>
      </c>
      <c r="R196" s="73">
        <v>5.1057563588419192E-6</v>
      </c>
      <c r="S196" s="73">
        <f t="shared" si="2"/>
        <v>8.4147294882596781E-5</v>
      </c>
      <c r="T196" s="73">
        <f>Q196/'סכום נכסי הקרן'!$C$41</f>
        <v>2.0117670488684234E-5</v>
      </c>
    </row>
    <row r="197" spans="1:20">
      <c r="A197" s="69" t="s">
        <v>759</v>
      </c>
      <c r="B197" s="54" t="s">
        <v>760</v>
      </c>
      <c r="C197" s="70" t="s">
        <v>123</v>
      </c>
      <c r="D197" s="70" t="s">
        <v>29</v>
      </c>
      <c r="E197" s="54" t="s">
        <v>761</v>
      </c>
      <c r="F197" s="70" t="s">
        <v>656</v>
      </c>
      <c r="G197" s="54" t="s">
        <v>593</v>
      </c>
      <c r="H197" s="54" t="s">
        <v>133</v>
      </c>
      <c r="I197" s="117" t="s">
        <v>3305</v>
      </c>
      <c r="J197" s="72">
        <v>3.5599999999908465</v>
      </c>
      <c r="K197" s="70" t="s">
        <v>135</v>
      </c>
      <c r="L197" s="71">
        <v>2.5000000000000001E-3</v>
      </c>
      <c r="M197" s="71">
        <v>5.1699999999845536E-2</v>
      </c>
      <c r="N197" s="72">
        <v>103557.272398</v>
      </c>
      <c r="O197" s="80">
        <v>84.4</v>
      </c>
      <c r="P197" s="117" t="s">
        <v>3305</v>
      </c>
      <c r="Q197" s="72">
        <v>87.402334455000016</v>
      </c>
      <c r="R197" s="73">
        <v>1.8276898492769174E-4</v>
      </c>
      <c r="S197" s="73">
        <f t="shared" si="2"/>
        <v>2.020969729412713E-3</v>
      </c>
      <c r="T197" s="73">
        <f>Q197/'סכום נכסי הקרן'!$C$41</f>
        <v>4.8316708386948937E-4</v>
      </c>
    </row>
    <row r="198" spans="1:20">
      <c r="A198" s="69" t="s">
        <v>762</v>
      </c>
      <c r="B198" s="54" t="s">
        <v>763</v>
      </c>
      <c r="C198" s="70" t="s">
        <v>123</v>
      </c>
      <c r="D198" s="70" t="s">
        <v>29</v>
      </c>
      <c r="E198" s="54" t="s">
        <v>604</v>
      </c>
      <c r="F198" s="70" t="s">
        <v>605</v>
      </c>
      <c r="G198" s="54" t="s">
        <v>606</v>
      </c>
      <c r="H198" s="54" t="s">
        <v>315</v>
      </c>
      <c r="I198" s="117" t="s">
        <v>3305</v>
      </c>
      <c r="J198" s="72">
        <v>2.3199999999882608</v>
      </c>
      <c r="K198" s="70" t="s">
        <v>135</v>
      </c>
      <c r="L198" s="71">
        <v>4.2999999999999997E-2</v>
      </c>
      <c r="M198" s="71">
        <v>5.2299999999823911E-2</v>
      </c>
      <c r="N198" s="72">
        <v>109044.83074999999</v>
      </c>
      <c r="O198" s="80">
        <v>99.99</v>
      </c>
      <c r="P198" s="117" t="s">
        <v>3305</v>
      </c>
      <c r="Q198" s="72">
        <v>109.03392990399999</v>
      </c>
      <c r="R198" s="73">
        <v>9.8226615003173297E-5</v>
      </c>
      <c r="S198" s="73">
        <f t="shared" si="2"/>
        <v>2.5211485847479644E-3</v>
      </c>
      <c r="T198" s="73">
        <f>Q198/'סכום נכסי הקרן'!$C$41</f>
        <v>6.027482707761044E-4</v>
      </c>
    </row>
    <row r="199" spans="1:20">
      <c r="A199" s="69" t="s">
        <v>764</v>
      </c>
      <c r="B199" s="54" t="s">
        <v>765</v>
      </c>
      <c r="C199" s="70" t="s">
        <v>123</v>
      </c>
      <c r="D199" s="70" t="s">
        <v>29</v>
      </c>
      <c r="E199" s="54" t="s">
        <v>766</v>
      </c>
      <c r="F199" s="70" t="s">
        <v>592</v>
      </c>
      <c r="G199" s="54" t="s">
        <v>593</v>
      </c>
      <c r="H199" s="54" t="s">
        <v>133</v>
      </c>
      <c r="I199" s="117" t="s">
        <v>3305</v>
      </c>
      <c r="J199" s="72">
        <v>0.85000000000452947</v>
      </c>
      <c r="K199" s="70" t="s">
        <v>135</v>
      </c>
      <c r="L199" s="71">
        <v>3.5000000000000003E-2</v>
      </c>
      <c r="M199" s="71">
        <v>5.3100000000534456E-2</v>
      </c>
      <c r="N199" s="72">
        <v>55273.843112000002</v>
      </c>
      <c r="O199" s="80">
        <v>99.86</v>
      </c>
      <c r="P199" s="117" t="s">
        <v>3305</v>
      </c>
      <c r="Q199" s="72">
        <v>55.196460954999992</v>
      </c>
      <c r="R199" s="73">
        <v>2.8830504439808052E-4</v>
      </c>
      <c r="S199" s="73">
        <f t="shared" si="2"/>
        <v>1.2762860106236471E-3</v>
      </c>
      <c r="T199" s="73">
        <f>Q199/'סכום נכסי הקרן'!$C$41</f>
        <v>3.051304435498155E-4</v>
      </c>
    </row>
    <row r="200" spans="1:20">
      <c r="A200" s="69" t="s">
        <v>767</v>
      </c>
      <c r="B200" s="54" t="s">
        <v>768</v>
      </c>
      <c r="C200" s="70" t="s">
        <v>123</v>
      </c>
      <c r="D200" s="70" t="s">
        <v>29</v>
      </c>
      <c r="E200" s="54" t="s">
        <v>766</v>
      </c>
      <c r="F200" s="70" t="s">
        <v>592</v>
      </c>
      <c r="G200" s="54" t="s">
        <v>593</v>
      </c>
      <c r="H200" s="54" t="s">
        <v>133</v>
      </c>
      <c r="I200" s="117" t="s">
        <v>3305</v>
      </c>
      <c r="J200" s="72">
        <v>2.3699999999969825</v>
      </c>
      <c r="K200" s="70" t="s">
        <v>135</v>
      </c>
      <c r="L200" s="71">
        <v>2.6499999999999999E-2</v>
      </c>
      <c r="M200" s="71">
        <v>5.280000000006501E-2</v>
      </c>
      <c r="N200" s="72">
        <v>45327.131802999989</v>
      </c>
      <c r="O200" s="80">
        <v>95.03</v>
      </c>
      <c r="P200" s="117" t="s">
        <v>3305</v>
      </c>
      <c r="Q200" s="72">
        <v>43.074374848999994</v>
      </c>
      <c r="R200" s="73">
        <v>7.3756489579141567E-5</v>
      </c>
      <c r="S200" s="73">
        <f t="shared" si="2"/>
        <v>9.9599179159253338E-4</v>
      </c>
      <c r="T200" s="73">
        <f>Q200/'סכום נכסי הקרן'!$C$41</f>
        <v>2.3811858361755698E-4</v>
      </c>
    </row>
    <row r="201" spans="1:20">
      <c r="A201" s="69" t="s">
        <v>769</v>
      </c>
      <c r="B201" s="54" t="s">
        <v>770</v>
      </c>
      <c r="C201" s="70" t="s">
        <v>123</v>
      </c>
      <c r="D201" s="70" t="s">
        <v>29</v>
      </c>
      <c r="E201" s="54" t="s">
        <v>766</v>
      </c>
      <c r="F201" s="70" t="s">
        <v>592</v>
      </c>
      <c r="G201" s="54" t="s">
        <v>593</v>
      </c>
      <c r="H201" s="54" t="s">
        <v>133</v>
      </c>
      <c r="I201" s="117" t="s">
        <v>3305</v>
      </c>
      <c r="J201" s="72">
        <v>1.9100000000030997</v>
      </c>
      <c r="K201" s="70" t="s">
        <v>135</v>
      </c>
      <c r="L201" s="71">
        <v>4.99E-2</v>
      </c>
      <c r="M201" s="71">
        <v>4.680000000009614E-2</v>
      </c>
      <c r="N201" s="72">
        <v>155083.82907599999</v>
      </c>
      <c r="O201" s="80">
        <v>101.94</v>
      </c>
      <c r="P201" s="117" t="s">
        <v>3305</v>
      </c>
      <c r="Q201" s="72">
        <v>158.092457061</v>
      </c>
      <c r="R201" s="73">
        <v>4.4468481455483871E-4</v>
      </c>
      <c r="S201" s="73">
        <f t="shared" si="2"/>
        <v>3.6555095714664002E-3</v>
      </c>
      <c r="T201" s="73">
        <f>Q201/'סכום נכסי הקרן'!$C$41</f>
        <v>8.7394772618177002E-4</v>
      </c>
    </row>
    <row r="202" spans="1:20">
      <c r="A202" s="69" t="s">
        <v>771</v>
      </c>
      <c r="B202" s="54" t="s">
        <v>772</v>
      </c>
      <c r="C202" s="70" t="s">
        <v>123</v>
      </c>
      <c r="D202" s="70" t="s">
        <v>29</v>
      </c>
      <c r="E202" s="54" t="s">
        <v>620</v>
      </c>
      <c r="F202" s="70" t="s">
        <v>621</v>
      </c>
      <c r="G202" s="54" t="s">
        <v>593</v>
      </c>
      <c r="H202" s="54" t="s">
        <v>133</v>
      </c>
      <c r="I202" s="117" t="s">
        <v>3305</v>
      </c>
      <c r="J202" s="72">
        <v>1.6900000000078199</v>
      </c>
      <c r="K202" s="70" t="s">
        <v>135</v>
      </c>
      <c r="L202" s="71">
        <v>3.2500000000000001E-2</v>
      </c>
      <c r="M202" s="71">
        <v>5.3600000000703814E-2</v>
      </c>
      <c r="N202" s="72">
        <v>26453.206365000002</v>
      </c>
      <c r="O202" s="80">
        <v>96.68</v>
      </c>
      <c r="P202" s="117" t="s">
        <v>3305</v>
      </c>
      <c r="Q202" s="72">
        <v>25.574959920000001</v>
      </c>
      <c r="R202" s="73">
        <v>8.3496745217911402E-5</v>
      </c>
      <c r="S202" s="73">
        <f t="shared" ref="S202:S265" si="3">IFERROR(Q202/$Q$9,0)</f>
        <v>5.9135971769580769E-4</v>
      </c>
      <c r="T202" s="73">
        <f>Q202/'סכום נכסי הקרן'!$C$41</f>
        <v>1.4138042057661041E-4</v>
      </c>
    </row>
    <row r="203" spans="1:20">
      <c r="A203" s="69" t="s">
        <v>773</v>
      </c>
      <c r="B203" s="54" t="s">
        <v>774</v>
      </c>
      <c r="C203" s="70" t="s">
        <v>123</v>
      </c>
      <c r="D203" s="70" t="s">
        <v>29</v>
      </c>
      <c r="E203" s="54" t="s">
        <v>620</v>
      </c>
      <c r="F203" s="70" t="s">
        <v>621</v>
      </c>
      <c r="G203" s="54" t="s">
        <v>593</v>
      </c>
      <c r="H203" s="54" t="s">
        <v>133</v>
      </c>
      <c r="I203" s="117" t="s">
        <v>3305</v>
      </c>
      <c r="J203" s="72">
        <v>3.5400000000045178</v>
      </c>
      <c r="K203" s="70" t="s">
        <v>135</v>
      </c>
      <c r="L203" s="71">
        <v>2.1600000000000001E-2</v>
      </c>
      <c r="M203" s="71">
        <v>6.0500000000064107E-2</v>
      </c>
      <c r="N203" s="72">
        <v>372327.527902</v>
      </c>
      <c r="O203" s="80">
        <v>87.98</v>
      </c>
      <c r="P203" s="117" t="s">
        <v>3305</v>
      </c>
      <c r="Q203" s="72">
        <v>327.57374663799999</v>
      </c>
      <c r="R203" s="73">
        <v>4.8029261785899639E-4</v>
      </c>
      <c r="S203" s="73">
        <f t="shared" si="3"/>
        <v>7.5743586282189454E-3</v>
      </c>
      <c r="T203" s="73">
        <f>Q203/'סכום נכסי הקרן'!$C$41</f>
        <v>1.8108538279006014E-3</v>
      </c>
    </row>
    <row r="204" spans="1:20">
      <c r="A204" s="69" t="s">
        <v>775</v>
      </c>
      <c r="B204" s="54" t="s">
        <v>776</v>
      </c>
      <c r="C204" s="70" t="s">
        <v>123</v>
      </c>
      <c r="D204" s="70" t="s">
        <v>29</v>
      </c>
      <c r="E204" s="54" t="s">
        <v>777</v>
      </c>
      <c r="F204" s="70" t="s">
        <v>605</v>
      </c>
      <c r="G204" s="54" t="s">
        <v>606</v>
      </c>
      <c r="H204" s="54" t="s">
        <v>315</v>
      </c>
      <c r="I204" s="117" t="s">
        <v>3305</v>
      </c>
      <c r="J204" s="72">
        <v>3.520000000000469</v>
      </c>
      <c r="K204" s="70" t="s">
        <v>135</v>
      </c>
      <c r="L204" s="71">
        <v>5.3399999999999996E-2</v>
      </c>
      <c r="M204" s="71">
        <v>5.6900000000044589E-2</v>
      </c>
      <c r="N204" s="72">
        <v>171230.39379</v>
      </c>
      <c r="O204" s="80">
        <v>99.52</v>
      </c>
      <c r="P204" s="117" t="s">
        <v>3305</v>
      </c>
      <c r="Q204" s="72">
        <v>170.40849359600003</v>
      </c>
      <c r="R204" s="73">
        <v>4.2807598447499999E-4</v>
      </c>
      <c r="S204" s="73">
        <f t="shared" si="3"/>
        <v>3.9402884298204771E-3</v>
      </c>
      <c r="T204" s="73">
        <f>Q204/'סכום נכסי הקרן'!$C$41</f>
        <v>9.4203175957231788E-4</v>
      </c>
    </row>
    <row r="205" spans="1:20">
      <c r="A205" s="69" t="s">
        <v>778</v>
      </c>
      <c r="B205" s="54" t="s">
        <v>779</v>
      </c>
      <c r="C205" s="70" t="s">
        <v>123</v>
      </c>
      <c r="D205" s="70" t="s">
        <v>29</v>
      </c>
      <c r="E205" s="54" t="s">
        <v>624</v>
      </c>
      <c r="F205" s="70" t="s">
        <v>319</v>
      </c>
      <c r="G205" s="54" t="s">
        <v>625</v>
      </c>
      <c r="H205" s="54" t="s">
        <v>315</v>
      </c>
      <c r="I205" s="117" t="s">
        <v>3305</v>
      </c>
      <c r="J205" s="72">
        <v>3.5400000000414007</v>
      </c>
      <c r="K205" s="70" t="s">
        <v>135</v>
      </c>
      <c r="L205" s="71">
        <v>2.5000000000000001E-2</v>
      </c>
      <c r="M205" s="71">
        <v>5.3900000000347933E-2</v>
      </c>
      <c r="N205" s="72">
        <v>24876.889417999995</v>
      </c>
      <c r="O205" s="80">
        <v>91.27</v>
      </c>
      <c r="P205" s="117" t="s">
        <v>3305</v>
      </c>
      <c r="Q205" s="72">
        <v>22.705136138999997</v>
      </c>
      <c r="R205" s="73">
        <v>2.9240543436687124E-5</v>
      </c>
      <c r="S205" s="73">
        <f t="shared" si="3"/>
        <v>5.2500191356717946E-4</v>
      </c>
      <c r="T205" s="73">
        <f>Q205/'סכום נכסי הקרן'!$C$41</f>
        <v>1.255158055622484E-4</v>
      </c>
    </row>
    <row r="206" spans="1:20">
      <c r="A206" s="69" t="s">
        <v>780</v>
      </c>
      <c r="B206" s="54" t="s">
        <v>781</v>
      </c>
      <c r="C206" s="70" t="s">
        <v>123</v>
      </c>
      <c r="D206" s="70" t="s">
        <v>29</v>
      </c>
      <c r="E206" s="54" t="s">
        <v>782</v>
      </c>
      <c r="F206" s="70" t="s">
        <v>605</v>
      </c>
      <c r="G206" s="54" t="s">
        <v>628</v>
      </c>
      <c r="H206" s="54" t="s">
        <v>133</v>
      </c>
      <c r="I206" s="117" t="s">
        <v>3305</v>
      </c>
      <c r="J206" s="72">
        <v>2.9400000000067532</v>
      </c>
      <c r="K206" s="70" t="s">
        <v>135</v>
      </c>
      <c r="L206" s="71">
        <v>4.53E-2</v>
      </c>
      <c r="M206" s="71">
        <v>5.5900000000067535E-2</v>
      </c>
      <c r="N206" s="72">
        <v>121870.90301900002</v>
      </c>
      <c r="O206" s="80">
        <v>97.2</v>
      </c>
      <c r="P206" s="117" t="s">
        <v>3305</v>
      </c>
      <c r="Q206" s="72">
        <v>118.45852178</v>
      </c>
      <c r="R206" s="73">
        <v>1.7410129002714289E-4</v>
      </c>
      <c r="S206" s="73">
        <f t="shared" si="3"/>
        <v>2.7390697079334265E-3</v>
      </c>
      <c r="T206" s="73">
        <f>Q206/'סכום נכסי הקרן'!$C$41</f>
        <v>6.5484816721229737E-4</v>
      </c>
    </row>
    <row r="207" spans="1:20">
      <c r="A207" s="69" t="s">
        <v>783</v>
      </c>
      <c r="B207" s="54" t="s">
        <v>784</v>
      </c>
      <c r="C207" s="70" t="s">
        <v>123</v>
      </c>
      <c r="D207" s="70" t="s">
        <v>29</v>
      </c>
      <c r="E207" s="54" t="s">
        <v>611</v>
      </c>
      <c r="F207" s="70" t="s">
        <v>592</v>
      </c>
      <c r="G207" s="54" t="s">
        <v>628</v>
      </c>
      <c r="H207" s="54" t="s">
        <v>133</v>
      </c>
      <c r="I207" s="117" t="s">
        <v>3305</v>
      </c>
      <c r="J207" s="72">
        <v>4.4300000000024831</v>
      </c>
      <c r="K207" s="70" t="s">
        <v>135</v>
      </c>
      <c r="L207" s="71">
        <v>5.5E-2</v>
      </c>
      <c r="M207" s="71">
        <v>6.3900000000100182E-2</v>
      </c>
      <c r="N207" s="72">
        <v>118443.95</v>
      </c>
      <c r="O207" s="80">
        <v>98.6</v>
      </c>
      <c r="P207" s="117" t="s">
        <v>3305</v>
      </c>
      <c r="Q207" s="72">
        <v>116.785733397</v>
      </c>
      <c r="R207" s="73">
        <v>2.0629874699114149E-4</v>
      </c>
      <c r="S207" s="73">
        <f t="shared" si="3"/>
        <v>2.7003904814935789E-3</v>
      </c>
      <c r="T207" s="73">
        <f>Q207/'סכום נכסי הקרן'!$C$41</f>
        <v>6.4560085946034032E-4</v>
      </c>
    </row>
    <row r="208" spans="1:20">
      <c r="A208" s="69" t="s">
        <v>785</v>
      </c>
      <c r="B208" s="54" t="s">
        <v>786</v>
      </c>
      <c r="C208" s="70" t="s">
        <v>123</v>
      </c>
      <c r="D208" s="70" t="s">
        <v>29</v>
      </c>
      <c r="E208" s="54" t="s">
        <v>787</v>
      </c>
      <c r="F208" s="70" t="s">
        <v>605</v>
      </c>
      <c r="G208" s="54" t="s">
        <v>628</v>
      </c>
      <c r="H208" s="54" t="s">
        <v>133</v>
      </c>
      <c r="I208" s="117" t="s">
        <v>3305</v>
      </c>
      <c r="J208" s="72">
        <v>3.1499999999970081</v>
      </c>
      <c r="K208" s="70" t="s">
        <v>135</v>
      </c>
      <c r="L208" s="71">
        <v>2.5000000000000001E-2</v>
      </c>
      <c r="M208" s="71">
        <v>6.0999999999880324E-2</v>
      </c>
      <c r="N208" s="72">
        <v>111863.730621</v>
      </c>
      <c r="O208" s="80">
        <v>89.63</v>
      </c>
      <c r="P208" s="117" t="s">
        <v>3305</v>
      </c>
      <c r="Q208" s="72">
        <v>100.271230062</v>
      </c>
      <c r="R208" s="73">
        <v>5.6162335316196953E-4</v>
      </c>
      <c r="S208" s="73">
        <f t="shared" si="3"/>
        <v>2.3185321301756982E-3</v>
      </c>
      <c r="T208" s="73">
        <f>Q208/'סכום נכסי הקרן'!$C$41</f>
        <v>5.543073663553808E-4</v>
      </c>
    </row>
    <row r="209" spans="1:20">
      <c r="A209" s="69" t="s">
        <v>788</v>
      </c>
      <c r="B209" s="54" t="s">
        <v>789</v>
      </c>
      <c r="C209" s="70" t="s">
        <v>123</v>
      </c>
      <c r="D209" s="70" t="s">
        <v>29</v>
      </c>
      <c r="E209" s="54" t="s">
        <v>790</v>
      </c>
      <c r="F209" s="70" t="s">
        <v>319</v>
      </c>
      <c r="G209" s="54" t="s">
        <v>628</v>
      </c>
      <c r="H209" s="54" t="s">
        <v>133</v>
      </c>
      <c r="I209" s="117" t="s">
        <v>3305</v>
      </c>
      <c r="J209" s="72">
        <v>4.8000000000010488</v>
      </c>
      <c r="K209" s="70" t="s">
        <v>135</v>
      </c>
      <c r="L209" s="71">
        <v>6.7699999999999996E-2</v>
      </c>
      <c r="M209" s="71">
        <v>5.9600000000012587E-2</v>
      </c>
      <c r="N209" s="72">
        <v>177981.668144</v>
      </c>
      <c r="O209" s="80">
        <v>107.02</v>
      </c>
      <c r="P209" s="117" t="s">
        <v>3305</v>
      </c>
      <c r="Q209" s="72">
        <v>190.47598075600004</v>
      </c>
      <c r="R209" s="73">
        <v>2.3730889085866666E-4</v>
      </c>
      <c r="S209" s="73">
        <f t="shared" si="3"/>
        <v>4.4043010256924883E-3</v>
      </c>
      <c r="T209" s="73">
        <f>Q209/'סכום נכסי הקרן'!$C$41</f>
        <v>1.0529664309646212E-3</v>
      </c>
    </row>
    <row r="210" spans="1:20">
      <c r="A210" s="69" t="s">
        <v>791</v>
      </c>
      <c r="B210" s="54" t="s">
        <v>792</v>
      </c>
      <c r="C210" s="70" t="s">
        <v>123</v>
      </c>
      <c r="D210" s="70" t="s">
        <v>29</v>
      </c>
      <c r="E210" s="54" t="s">
        <v>793</v>
      </c>
      <c r="F210" s="70" t="s">
        <v>656</v>
      </c>
      <c r="G210" s="54" t="s">
        <v>649</v>
      </c>
      <c r="H210" s="117" t="s">
        <v>3305</v>
      </c>
      <c r="I210" s="117" t="s">
        <v>3305</v>
      </c>
      <c r="J210" s="72">
        <v>2.9500000001599984</v>
      </c>
      <c r="K210" s="70" t="s">
        <v>135</v>
      </c>
      <c r="L210" s="71">
        <v>1.2E-2</v>
      </c>
      <c r="M210" s="71">
        <v>8.4200000003448849E-2</v>
      </c>
      <c r="N210" s="72">
        <v>13786.87578</v>
      </c>
      <c r="O210" s="80">
        <v>81.599999999999994</v>
      </c>
      <c r="P210" s="117" t="s">
        <v>3305</v>
      </c>
      <c r="Q210" s="72">
        <v>11.250090636000001</v>
      </c>
      <c r="R210" s="73">
        <v>2.223689641935484E-4</v>
      </c>
      <c r="S210" s="73">
        <f t="shared" si="3"/>
        <v>2.6013141148090646E-4</v>
      </c>
      <c r="T210" s="73">
        <f>Q210/'סכום נכסי הקרן'!$C$41</f>
        <v>6.219139934600009E-5</v>
      </c>
    </row>
    <row r="211" spans="1:20">
      <c r="A211" s="69" t="s">
        <v>794</v>
      </c>
      <c r="B211" s="54" t="s">
        <v>795</v>
      </c>
      <c r="C211" s="70" t="s">
        <v>123</v>
      </c>
      <c r="D211" s="70" t="s">
        <v>29</v>
      </c>
      <c r="E211" s="54" t="s">
        <v>793</v>
      </c>
      <c r="F211" s="70" t="s">
        <v>656</v>
      </c>
      <c r="G211" s="54" t="s">
        <v>649</v>
      </c>
      <c r="H211" s="117" t="s">
        <v>3305</v>
      </c>
      <c r="I211" s="117" t="s">
        <v>3305</v>
      </c>
      <c r="J211" s="72">
        <v>0.97000000003223619</v>
      </c>
      <c r="K211" s="70" t="s">
        <v>135</v>
      </c>
      <c r="L211" s="71">
        <v>3.5499999999999997E-2</v>
      </c>
      <c r="M211" s="71">
        <v>7.2900000001053691E-2</v>
      </c>
      <c r="N211" s="72">
        <v>21508.924802999998</v>
      </c>
      <c r="O211" s="80">
        <v>96.63</v>
      </c>
      <c r="P211" s="117" t="s">
        <v>3305</v>
      </c>
      <c r="Q211" s="72">
        <v>20.784074288999999</v>
      </c>
      <c r="R211" s="73">
        <v>7.5100365091214309E-5</v>
      </c>
      <c r="S211" s="73">
        <f t="shared" si="3"/>
        <v>4.8058195760846903E-4</v>
      </c>
      <c r="T211" s="73">
        <f>Q211/'סכום נכסי הקרן'!$C$41</f>
        <v>1.1489602226028962E-4</v>
      </c>
    </row>
    <row r="212" spans="1:20">
      <c r="A212" s="69" t="s">
        <v>796</v>
      </c>
      <c r="B212" s="54" t="s">
        <v>797</v>
      </c>
      <c r="C212" s="70" t="s">
        <v>123</v>
      </c>
      <c r="D212" s="70" t="s">
        <v>29</v>
      </c>
      <c r="E212" s="54" t="s">
        <v>793</v>
      </c>
      <c r="F212" s="70" t="s">
        <v>656</v>
      </c>
      <c r="G212" s="54" t="s">
        <v>649</v>
      </c>
      <c r="H212" s="117" t="s">
        <v>3305</v>
      </c>
      <c r="I212" s="117" t="s">
        <v>3305</v>
      </c>
      <c r="J212" s="72">
        <v>3.3300000000130372</v>
      </c>
      <c r="K212" s="70" t="s">
        <v>135</v>
      </c>
      <c r="L212" s="71">
        <v>6.0499999999999998E-2</v>
      </c>
      <c r="M212" s="71">
        <v>5.9000000000199178E-2</v>
      </c>
      <c r="N212" s="72">
        <v>107966.398183</v>
      </c>
      <c r="O212" s="80">
        <v>102.3</v>
      </c>
      <c r="P212" s="117" t="s">
        <v>3305</v>
      </c>
      <c r="Q212" s="72">
        <v>110.44962053200001</v>
      </c>
      <c r="R212" s="73">
        <v>4.9075635537727271E-4</v>
      </c>
      <c r="S212" s="73">
        <f t="shared" si="3"/>
        <v>2.5538830411356754E-3</v>
      </c>
      <c r="T212" s="73">
        <f>Q212/'סכום נכסי הקרן'!$C$41</f>
        <v>6.1057432160938399E-4</v>
      </c>
    </row>
    <row r="213" spans="1:20">
      <c r="A213" s="69" t="s">
        <v>798</v>
      </c>
      <c r="B213" s="54" t="s">
        <v>799</v>
      </c>
      <c r="C213" s="70" t="s">
        <v>123</v>
      </c>
      <c r="D213" s="70" t="s">
        <v>29</v>
      </c>
      <c r="E213" s="54" t="s">
        <v>800</v>
      </c>
      <c r="F213" s="70" t="s">
        <v>336</v>
      </c>
      <c r="G213" s="54" t="s">
        <v>649</v>
      </c>
      <c r="H213" s="117" t="s">
        <v>3305</v>
      </c>
      <c r="I213" s="117" t="s">
        <v>3305</v>
      </c>
      <c r="J213" s="72">
        <v>1.9800000000240812</v>
      </c>
      <c r="K213" s="70" t="s">
        <v>135</v>
      </c>
      <c r="L213" s="71">
        <v>0.01</v>
      </c>
      <c r="M213" s="71">
        <v>6.5100000000715752E-2</v>
      </c>
      <c r="N213" s="72">
        <v>33221.159096000003</v>
      </c>
      <c r="O213" s="80">
        <v>90</v>
      </c>
      <c r="P213" s="117" t="s">
        <v>3305</v>
      </c>
      <c r="Q213" s="72">
        <v>29.899043186</v>
      </c>
      <c r="R213" s="73">
        <v>1.3842149623333335E-4</v>
      </c>
      <c r="S213" s="73">
        <f t="shared" si="3"/>
        <v>6.9134379069039507E-4</v>
      </c>
      <c r="T213" s="73">
        <f>Q213/'סכום נכסי הקרן'!$C$41</f>
        <v>1.652842981454384E-4</v>
      </c>
    </row>
    <row r="214" spans="1:20">
      <c r="A214" s="118" t="s">
        <v>3305</v>
      </c>
      <c r="B214" s="117" t="s">
        <v>3305</v>
      </c>
      <c r="C214" s="117" t="s">
        <v>3305</v>
      </c>
      <c r="D214" s="117" t="s">
        <v>3305</v>
      </c>
      <c r="E214" s="117" t="s">
        <v>3305</v>
      </c>
      <c r="F214" s="117" t="s">
        <v>3305</v>
      </c>
      <c r="G214" s="117" t="s">
        <v>3305</v>
      </c>
      <c r="H214" s="117" t="s">
        <v>3305</v>
      </c>
      <c r="I214" s="117" t="s">
        <v>3305</v>
      </c>
      <c r="J214" s="117" t="s">
        <v>3305</v>
      </c>
      <c r="K214" s="117" t="s">
        <v>3305</v>
      </c>
      <c r="L214" s="117" t="s">
        <v>3305</v>
      </c>
      <c r="M214" s="117" t="s">
        <v>3305</v>
      </c>
      <c r="N214" s="117" t="s">
        <v>3305</v>
      </c>
      <c r="O214" s="117" t="s">
        <v>3305</v>
      </c>
      <c r="P214" s="117" t="s">
        <v>3305</v>
      </c>
      <c r="Q214" s="117" t="s">
        <v>3305</v>
      </c>
      <c r="R214" s="117" t="s">
        <v>3305</v>
      </c>
      <c r="S214" s="117" t="s">
        <v>3305</v>
      </c>
      <c r="T214" s="117" t="s">
        <v>3305</v>
      </c>
    </row>
    <row r="215" spans="1:20">
      <c r="A215" s="68" t="s">
        <v>51</v>
      </c>
      <c r="B215" s="116" t="s">
        <v>3305</v>
      </c>
      <c r="C215" s="116" t="s">
        <v>3305</v>
      </c>
      <c r="D215" s="116" t="s">
        <v>3305</v>
      </c>
      <c r="E215" s="116" t="s">
        <v>3305</v>
      </c>
      <c r="F215" s="116" t="s">
        <v>3305</v>
      </c>
      <c r="G215" s="116" t="s">
        <v>3305</v>
      </c>
      <c r="H215" s="116" t="s">
        <v>3305</v>
      </c>
      <c r="I215" s="116" t="s">
        <v>3305</v>
      </c>
      <c r="J215" s="66">
        <v>2.8200000000178651</v>
      </c>
      <c r="K215" s="116" t="s">
        <v>3305</v>
      </c>
      <c r="L215" s="116" t="s">
        <v>3305</v>
      </c>
      <c r="M215" s="65">
        <v>4.7700000000275224E-2</v>
      </c>
      <c r="N215" s="116" t="s">
        <v>3305</v>
      </c>
      <c r="O215" s="116" t="s">
        <v>3305</v>
      </c>
      <c r="P215" s="116" t="s">
        <v>3305</v>
      </c>
      <c r="Q215" s="66">
        <v>82.840929736000007</v>
      </c>
      <c r="R215" s="116" t="s">
        <v>3305</v>
      </c>
      <c r="S215" s="67">
        <f t="shared" si="3"/>
        <v>1.9154981660021778E-3</v>
      </c>
      <c r="T215" s="67">
        <f>Q215/'סכום נכסי הקרן'!$C$41</f>
        <v>4.5795127435856062E-4</v>
      </c>
    </row>
    <row r="216" spans="1:20">
      <c r="A216" s="69" t="s">
        <v>801</v>
      </c>
      <c r="B216" s="54" t="s">
        <v>802</v>
      </c>
      <c r="C216" s="70" t="s">
        <v>123</v>
      </c>
      <c r="D216" s="70" t="s">
        <v>29</v>
      </c>
      <c r="E216" s="54" t="s">
        <v>803</v>
      </c>
      <c r="F216" s="70" t="s">
        <v>662</v>
      </c>
      <c r="G216" s="54" t="s">
        <v>357</v>
      </c>
      <c r="H216" s="54" t="s">
        <v>315</v>
      </c>
      <c r="I216" s="117" t="s">
        <v>3305</v>
      </c>
      <c r="J216" s="72">
        <v>2.8200000000178651</v>
      </c>
      <c r="K216" s="70" t="s">
        <v>135</v>
      </c>
      <c r="L216" s="71">
        <v>2.12E-2</v>
      </c>
      <c r="M216" s="71">
        <v>4.7700000000275224E-2</v>
      </c>
      <c r="N216" s="72">
        <v>80428.090406999996</v>
      </c>
      <c r="O216" s="80">
        <v>103</v>
      </c>
      <c r="P216" s="117" t="s">
        <v>3305</v>
      </c>
      <c r="Q216" s="72">
        <v>82.840929736000007</v>
      </c>
      <c r="R216" s="73">
        <v>5.3618726938E-4</v>
      </c>
      <c r="S216" s="73">
        <f t="shared" si="3"/>
        <v>1.9154981660021778E-3</v>
      </c>
      <c r="T216" s="73">
        <f>Q216/'סכום נכסי הקרן'!$C$41</f>
        <v>4.5795127435856062E-4</v>
      </c>
    </row>
    <row r="217" spans="1:20">
      <c r="A217" s="118" t="s">
        <v>3305</v>
      </c>
      <c r="B217" s="117" t="s">
        <v>3305</v>
      </c>
      <c r="C217" s="117" t="s">
        <v>3305</v>
      </c>
      <c r="D217" s="117" t="s">
        <v>3305</v>
      </c>
      <c r="E217" s="117" t="s">
        <v>3305</v>
      </c>
      <c r="F217" s="117" t="s">
        <v>3305</v>
      </c>
      <c r="G217" s="117" t="s">
        <v>3305</v>
      </c>
      <c r="H217" s="117" t="s">
        <v>3305</v>
      </c>
      <c r="I217" s="117" t="s">
        <v>3305</v>
      </c>
      <c r="J217" s="117" t="s">
        <v>3305</v>
      </c>
      <c r="K217" s="117" t="s">
        <v>3305</v>
      </c>
      <c r="L217" s="117" t="s">
        <v>3305</v>
      </c>
      <c r="M217" s="117" t="s">
        <v>3305</v>
      </c>
      <c r="N217" s="117" t="s">
        <v>3305</v>
      </c>
      <c r="O217" s="117" t="s">
        <v>3305</v>
      </c>
      <c r="P217" s="117" t="s">
        <v>3305</v>
      </c>
      <c r="Q217" s="117" t="s">
        <v>3305</v>
      </c>
      <c r="R217" s="117" t="s">
        <v>3305</v>
      </c>
      <c r="S217" s="117" t="s">
        <v>3305</v>
      </c>
      <c r="T217" s="117" t="s">
        <v>3305</v>
      </c>
    </row>
    <row r="218" spans="1:20">
      <c r="A218" s="63" t="s">
        <v>188</v>
      </c>
      <c r="B218" s="116" t="s">
        <v>3305</v>
      </c>
      <c r="C218" s="116" t="s">
        <v>3305</v>
      </c>
      <c r="D218" s="116" t="s">
        <v>3305</v>
      </c>
      <c r="E218" s="116" t="s">
        <v>3305</v>
      </c>
      <c r="F218" s="116" t="s">
        <v>3305</v>
      </c>
      <c r="G218" s="116" t="s">
        <v>3305</v>
      </c>
      <c r="H218" s="116" t="s">
        <v>3305</v>
      </c>
      <c r="I218" s="116" t="s">
        <v>3305</v>
      </c>
      <c r="J218" s="66">
        <v>4.7376411817450874</v>
      </c>
      <c r="K218" s="116" t="s">
        <v>3305</v>
      </c>
      <c r="L218" s="116" t="s">
        <v>3305</v>
      </c>
      <c r="M218" s="65">
        <v>6.3889774397480725E-2</v>
      </c>
      <c r="N218" s="116" t="s">
        <v>3305</v>
      </c>
      <c r="O218" s="116" t="s">
        <v>3305</v>
      </c>
      <c r="P218" s="116" t="s">
        <v>3305</v>
      </c>
      <c r="Q218" s="66">
        <v>6972.0093165260014</v>
      </c>
      <c r="R218" s="116" t="s">
        <v>3305</v>
      </c>
      <c r="S218" s="67">
        <f t="shared" si="3"/>
        <v>0.16121102336387777</v>
      </c>
      <c r="T218" s="67">
        <f>Q218/'סכום נכסי הקרן'!$C$41</f>
        <v>3.8541824210784226E-2</v>
      </c>
    </row>
    <row r="219" spans="1:20">
      <c r="A219" s="68" t="s">
        <v>69</v>
      </c>
      <c r="B219" s="116" t="s">
        <v>3305</v>
      </c>
      <c r="C219" s="116" t="s">
        <v>3305</v>
      </c>
      <c r="D219" s="116" t="s">
        <v>3305</v>
      </c>
      <c r="E219" s="116" t="s">
        <v>3305</v>
      </c>
      <c r="F219" s="116" t="s">
        <v>3305</v>
      </c>
      <c r="G219" s="116" t="s">
        <v>3305</v>
      </c>
      <c r="H219" s="116" t="s">
        <v>3305</v>
      </c>
      <c r="I219" s="116" t="s">
        <v>3305</v>
      </c>
      <c r="J219" s="66">
        <v>4.9322340072153832</v>
      </c>
      <c r="K219" s="116" t="s">
        <v>3305</v>
      </c>
      <c r="L219" s="116" t="s">
        <v>3305</v>
      </c>
      <c r="M219" s="65">
        <v>7.4380385701857191E-2</v>
      </c>
      <c r="N219" s="116" t="s">
        <v>3305</v>
      </c>
      <c r="O219" s="116" t="s">
        <v>3305</v>
      </c>
      <c r="P219" s="116" t="s">
        <v>3305</v>
      </c>
      <c r="Q219" s="66">
        <v>1085.9525994830001</v>
      </c>
      <c r="R219" s="116" t="s">
        <v>3305</v>
      </c>
      <c r="S219" s="67">
        <f t="shared" si="3"/>
        <v>2.5110053922668883E-2</v>
      </c>
      <c r="T219" s="67">
        <f>Q219/'סכום נכסי הקרן'!$C$41</f>
        <v>6.0032326823357112E-3</v>
      </c>
    </row>
    <row r="220" spans="1:20">
      <c r="A220" s="69" t="s">
        <v>804</v>
      </c>
      <c r="B220" s="54" t="s">
        <v>805</v>
      </c>
      <c r="C220" s="70" t="s">
        <v>29</v>
      </c>
      <c r="D220" s="70" t="s">
        <v>806</v>
      </c>
      <c r="E220" s="54" t="s">
        <v>318</v>
      </c>
      <c r="F220" s="70" t="s">
        <v>319</v>
      </c>
      <c r="G220" s="54" t="s">
        <v>807</v>
      </c>
      <c r="H220" s="54" t="s">
        <v>808</v>
      </c>
      <c r="I220" s="117" t="s">
        <v>3305</v>
      </c>
      <c r="J220" s="72">
        <v>6.8600000000512624</v>
      </c>
      <c r="K220" s="70" t="s">
        <v>134</v>
      </c>
      <c r="L220" s="71">
        <v>3.7499999999999999E-2</v>
      </c>
      <c r="M220" s="71">
        <v>6.1400000000445543E-2</v>
      </c>
      <c r="N220" s="72">
        <v>13448.921399999999</v>
      </c>
      <c r="O220" s="80">
        <v>85.582329999999999</v>
      </c>
      <c r="P220" s="117" t="s">
        <v>3305</v>
      </c>
      <c r="Q220" s="72">
        <v>41.746410000999994</v>
      </c>
      <c r="R220" s="73">
        <v>2.68978428E-5</v>
      </c>
      <c r="S220" s="73">
        <f t="shared" si="3"/>
        <v>9.6528578383808469E-4</v>
      </c>
      <c r="T220" s="73">
        <f>Q220/'סכום נכסי הקרן'!$C$41</f>
        <v>2.3077748790094658E-4</v>
      </c>
    </row>
    <row r="221" spans="1:20">
      <c r="A221" s="69" t="s">
        <v>809</v>
      </c>
      <c r="B221" s="54" t="s">
        <v>810</v>
      </c>
      <c r="C221" s="70" t="s">
        <v>29</v>
      </c>
      <c r="D221" s="70" t="s">
        <v>806</v>
      </c>
      <c r="E221" s="54" t="s">
        <v>424</v>
      </c>
      <c r="F221" s="70" t="s">
        <v>307</v>
      </c>
      <c r="G221" s="54" t="s">
        <v>812</v>
      </c>
      <c r="H221" s="54" t="s">
        <v>301</v>
      </c>
      <c r="I221" s="117" t="s">
        <v>3305</v>
      </c>
      <c r="J221" s="72">
        <v>2.6400000000049757</v>
      </c>
      <c r="K221" s="70" t="s">
        <v>134</v>
      </c>
      <c r="L221" s="71">
        <v>3.2549999999999996E-2</v>
      </c>
      <c r="M221" s="71">
        <v>8.6600000000051316E-2</v>
      </c>
      <c r="N221" s="72">
        <v>40389.732000000004</v>
      </c>
      <c r="O221" s="80">
        <v>87.799629999999993</v>
      </c>
      <c r="P221" s="117" t="s">
        <v>3305</v>
      </c>
      <c r="Q221" s="72">
        <v>128.62079454900001</v>
      </c>
      <c r="R221" s="73">
        <v>4.0389732000000005E-5</v>
      </c>
      <c r="S221" s="73">
        <f t="shared" si="3"/>
        <v>2.9740479356460759E-3</v>
      </c>
      <c r="T221" s="73">
        <f>Q221/'סכום נכסי הקרן'!$C$41</f>
        <v>7.1102602252818778E-4</v>
      </c>
    </row>
    <row r="222" spans="1:20">
      <c r="A222" s="69" t="s">
        <v>813</v>
      </c>
      <c r="B222" s="54" t="s">
        <v>814</v>
      </c>
      <c r="C222" s="70" t="s">
        <v>29</v>
      </c>
      <c r="D222" s="70" t="s">
        <v>806</v>
      </c>
      <c r="E222" s="54" t="s">
        <v>387</v>
      </c>
      <c r="F222" s="70" t="s">
        <v>307</v>
      </c>
      <c r="G222" s="54" t="s">
        <v>812</v>
      </c>
      <c r="H222" s="54" t="s">
        <v>301</v>
      </c>
      <c r="I222" s="117" t="s">
        <v>3305</v>
      </c>
      <c r="J222" s="72">
        <v>1.9899999999973641</v>
      </c>
      <c r="K222" s="70" t="s">
        <v>134</v>
      </c>
      <c r="L222" s="71">
        <v>3.2750000000000001E-2</v>
      </c>
      <c r="M222" s="71">
        <v>8.3099999999868224E-2</v>
      </c>
      <c r="N222" s="72">
        <v>57171.235968000001</v>
      </c>
      <c r="O222" s="80">
        <v>91.480680000000007</v>
      </c>
      <c r="P222" s="117" t="s">
        <v>3305</v>
      </c>
      <c r="Q222" s="72">
        <v>189.69440585000001</v>
      </c>
      <c r="R222" s="73">
        <v>7.6228314624000006E-5</v>
      </c>
      <c r="S222" s="73">
        <f t="shared" si="3"/>
        <v>4.3862289772038082E-3</v>
      </c>
      <c r="T222" s="73">
        <f>Q222/'סכום נכסי הקרן'!$C$41</f>
        <v>1.0486458224761601E-3</v>
      </c>
    </row>
    <row r="223" spans="1:20">
      <c r="A223" s="69" t="s">
        <v>815</v>
      </c>
      <c r="B223" s="54" t="s">
        <v>816</v>
      </c>
      <c r="C223" s="70" t="s">
        <v>29</v>
      </c>
      <c r="D223" s="70" t="s">
        <v>806</v>
      </c>
      <c r="E223" s="54" t="s">
        <v>387</v>
      </c>
      <c r="F223" s="70" t="s">
        <v>307</v>
      </c>
      <c r="G223" s="54" t="s">
        <v>812</v>
      </c>
      <c r="H223" s="54" t="s">
        <v>301</v>
      </c>
      <c r="I223" s="117" t="s">
        <v>3305</v>
      </c>
      <c r="J223" s="72">
        <v>3.8299999999859917</v>
      </c>
      <c r="K223" s="70" t="s">
        <v>134</v>
      </c>
      <c r="L223" s="71">
        <v>7.1289999999999992E-2</v>
      </c>
      <c r="M223" s="71">
        <v>7.4999999999666486E-2</v>
      </c>
      <c r="N223" s="72">
        <v>32655.527999999998</v>
      </c>
      <c r="O223" s="80">
        <v>101.25705000000001</v>
      </c>
      <c r="P223" s="117" t="s">
        <v>3305</v>
      </c>
      <c r="Q223" s="72">
        <v>119.93047019600002</v>
      </c>
      <c r="R223" s="73">
        <v>6.5311055999999992E-5</v>
      </c>
      <c r="S223" s="73">
        <f t="shared" si="3"/>
        <v>2.7731049909786934E-3</v>
      </c>
      <c r="T223" s="73">
        <f>Q223/'סכום נכסי הקרן'!$C$41</f>
        <v>6.6298521558977763E-4</v>
      </c>
    </row>
    <row r="224" spans="1:20">
      <c r="A224" s="69" t="s">
        <v>817</v>
      </c>
      <c r="B224" s="54" t="s">
        <v>818</v>
      </c>
      <c r="C224" s="70" t="s">
        <v>29</v>
      </c>
      <c r="D224" s="70" t="s">
        <v>806</v>
      </c>
      <c r="E224" s="54" t="s">
        <v>819</v>
      </c>
      <c r="F224" s="70" t="s">
        <v>455</v>
      </c>
      <c r="G224" s="54" t="s">
        <v>820</v>
      </c>
      <c r="H224" s="54" t="s">
        <v>301</v>
      </c>
      <c r="I224" s="117" t="s">
        <v>3305</v>
      </c>
      <c r="J224" s="72">
        <v>9.4599999999971516</v>
      </c>
      <c r="K224" s="70" t="s">
        <v>134</v>
      </c>
      <c r="L224" s="71">
        <v>6.3750000000000001E-2</v>
      </c>
      <c r="M224" s="71">
        <v>6.8699999999978639E-2</v>
      </c>
      <c r="N224" s="72">
        <v>81724.755600000004</v>
      </c>
      <c r="O224" s="80">
        <v>94.761250000000004</v>
      </c>
      <c r="P224" s="117" t="s">
        <v>3305</v>
      </c>
      <c r="Q224" s="72">
        <v>280.88721168000001</v>
      </c>
      <c r="R224" s="73">
        <v>1.1791192555186843E-4</v>
      </c>
      <c r="S224" s="73">
        <f t="shared" si="3"/>
        <v>6.4948442821820612E-3</v>
      </c>
      <c r="T224" s="73">
        <f>Q224/'סכום נכסי הקרן'!$C$41</f>
        <v>1.5527669347725724E-3</v>
      </c>
    </row>
    <row r="225" spans="1:20">
      <c r="A225" s="69" t="s">
        <v>821</v>
      </c>
      <c r="B225" s="54" t="s">
        <v>822</v>
      </c>
      <c r="C225" s="70" t="s">
        <v>29</v>
      </c>
      <c r="D225" s="70" t="s">
        <v>806</v>
      </c>
      <c r="E225" s="54" t="s">
        <v>823</v>
      </c>
      <c r="F225" s="70" t="s">
        <v>307</v>
      </c>
      <c r="G225" s="54" t="s">
        <v>820</v>
      </c>
      <c r="H225" s="54" t="s">
        <v>808</v>
      </c>
      <c r="I225" s="117" t="s">
        <v>3305</v>
      </c>
      <c r="J225" s="72">
        <v>2.1900000000029025</v>
      </c>
      <c r="K225" s="70" t="s">
        <v>134</v>
      </c>
      <c r="L225" s="71">
        <v>3.0769999999999999E-2</v>
      </c>
      <c r="M225" s="71">
        <v>8.610000000014649E-2</v>
      </c>
      <c r="N225" s="72">
        <v>45872.42328000001</v>
      </c>
      <c r="O225" s="80">
        <v>89.040419999999997</v>
      </c>
      <c r="P225" s="117" t="s">
        <v>3305</v>
      </c>
      <c r="Q225" s="72">
        <v>148.144808103</v>
      </c>
      <c r="R225" s="73">
        <v>7.6454038800000021E-5</v>
      </c>
      <c r="S225" s="73">
        <f t="shared" si="3"/>
        <v>3.4254940055401537E-3</v>
      </c>
      <c r="T225" s="73">
        <f>Q225/'סכום נכסי הקרן'!$C$41</f>
        <v>8.1895632843061682E-4</v>
      </c>
    </row>
    <row r="226" spans="1:20">
      <c r="A226" s="69" t="s">
        <v>824</v>
      </c>
      <c r="B226" s="54" t="s">
        <v>825</v>
      </c>
      <c r="C226" s="70" t="s">
        <v>29</v>
      </c>
      <c r="D226" s="70" t="s">
        <v>806</v>
      </c>
      <c r="E226" s="54" t="s">
        <v>826</v>
      </c>
      <c r="F226" s="70" t="s">
        <v>1067</v>
      </c>
      <c r="G226" s="54" t="s">
        <v>827</v>
      </c>
      <c r="H226" s="54" t="s">
        <v>301</v>
      </c>
      <c r="I226" s="117" t="s">
        <v>3305</v>
      </c>
      <c r="J226" s="72">
        <v>5.5499999999338208</v>
      </c>
      <c r="K226" s="70" t="s">
        <v>136</v>
      </c>
      <c r="L226" s="71">
        <v>4.3749999999999997E-2</v>
      </c>
      <c r="M226" s="71">
        <v>5.4799999999310511E-2</v>
      </c>
      <c r="N226" s="72">
        <v>8593.56</v>
      </c>
      <c r="O226" s="80">
        <v>94.237790000000004</v>
      </c>
      <c r="P226" s="117" t="s">
        <v>3305</v>
      </c>
      <c r="Q226" s="72">
        <v>32.487465913000001</v>
      </c>
      <c r="R226" s="73">
        <v>5.72904E-6</v>
      </c>
      <c r="S226" s="73">
        <f t="shared" si="3"/>
        <v>7.5119486916341003E-4</v>
      </c>
      <c r="T226" s="73">
        <f>Q226/'סכום נכסי הקרן'!$C$41</f>
        <v>1.79593305663653E-4</v>
      </c>
    </row>
    <row r="227" spans="1:20">
      <c r="A227" s="69" t="s">
        <v>828</v>
      </c>
      <c r="B227" s="54" t="s">
        <v>829</v>
      </c>
      <c r="C227" s="70" t="s">
        <v>29</v>
      </c>
      <c r="D227" s="70" t="s">
        <v>806</v>
      </c>
      <c r="E227" s="54" t="s">
        <v>826</v>
      </c>
      <c r="F227" s="70" t="s">
        <v>1067</v>
      </c>
      <c r="G227" s="54" t="s">
        <v>827</v>
      </c>
      <c r="H227" s="54" t="s">
        <v>301</v>
      </c>
      <c r="I227" s="117" t="s">
        <v>3305</v>
      </c>
      <c r="J227" s="72">
        <v>4.5399999999758283</v>
      </c>
      <c r="K227" s="70" t="s">
        <v>136</v>
      </c>
      <c r="L227" s="71">
        <v>7.3749999999999996E-2</v>
      </c>
      <c r="M227" s="71">
        <v>5.3199999999720117E-2</v>
      </c>
      <c r="N227" s="72">
        <v>17616.797999999999</v>
      </c>
      <c r="O227" s="80">
        <v>111.22803999999999</v>
      </c>
      <c r="P227" s="117" t="s">
        <v>3305</v>
      </c>
      <c r="Q227" s="72">
        <v>78.606577585000011</v>
      </c>
      <c r="R227" s="73">
        <v>2.2020997499999998E-5</v>
      </c>
      <c r="S227" s="73">
        <f t="shared" si="3"/>
        <v>1.8175889102116415E-3</v>
      </c>
      <c r="T227" s="73">
        <f>Q227/'סכום נכסי הקרן'!$C$41</f>
        <v>4.3454343755840608E-4</v>
      </c>
    </row>
    <row r="228" spans="1:20">
      <c r="A228" s="69" t="s">
        <v>830</v>
      </c>
      <c r="B228" s="54" t="s">
        <v>831</v>
      </c>
      <c r="C228" s="70" t="s">
        <v>29</v>
      </c>
      <c r="D228" s="70" t="s">
        <v>806</v>
      </c>
      <c r="E228" s="54" t="s">
        <v>826</v>
      </c>
      <c r="F228" s="70" t="s">
        <v>1067</v>
      </c>
      <c r="G228" s="54" t="s">
        <v>827</v>
      </c>
      <c r="H228" s="54" t="s">
        <v>301</v>
      </c>
      <c r="I228" s="117" t="s">
        <v>3305</v>
      </c>
      <c r="J228" s="72">
        <v>5.6899999999978741</v>
      </c>
      <c r="K228" s="70" t="s">
        <v>134</v>
      </c>
      <c r="L228" s="71">
        <v>8.1250000000000003E-2</v>
      </c>
      <c r="M228" s="71">
        <v>6.5299999999972658E-2</v>
      </c>
      <c r="N228" s="72">
        <v>16327.763999999999</v>
      </c>
      <c r="O228" s="80">
        <v>111.16779</v>
      </c>
      <c r="P228" s="117" t="s">
        <v>3305</v>
      </c>
      <c r="Q228" s="72">
        <v>65.834455606000006</v>
      </c>
      <c r="R228" s="73">
        <v>3.2655527999999996E-5</v>
      </c>
      <c r="S228" s="73">
        <f t="shared" si="3"/>
        <v>1.522264167904954E-3</v>
      </c>
      <c r="T228" s="73">
        <f>Q228/'סכום נכסי הקרן'!$C$41</f>
        <v>3.6393812741539059E-4</v>
      </c>
    </row>
    <row r="229" spans="1:20">
      <c r="A229" s="118" t="s">
        <v>3305</v>
      </c>
      <c r="B229" s="117" t="s">
        <v>3305</v>
      </c>
      <c r="C229" s="117" t="s">
        <v>3305</v>
      </c>
      <c r="D229" s="117" t="s">
        <v>3305</v>
      </c>
      <c r="E229" s="117" t="s">
        <v>3305</v>
      </c>
      <c r="F229" s="117" t="s">
        <v>3305</v>
      </c>
      <c r="G229" s="117" t="s">
        <v>3305</v>
      </c>
      <c r="H229" s="117" t="s">
        <v>3305</v>
      </c>
      <c r="I229" s="117" t="s">
        <v>3305</v>
      </c>
      <c r="J229" s="117" t="s">
        <v>3305</v>
      </c>
      <c r="K229" s="117" t="s">
        <v>3305</v>
      </c>
      <c r="L229" s="117" t="s">
        <v>3305</v>
      </c>
      <c r="M229" s="117" t="s">
        <v>3305</v>
      </c>
      <c r="N229" s="117" t="s">
        <v>3305</v>
      </c>
      <c r="O229" s="117" t="s">
        <v>3305</v>
      </c>
      <c r="P229" s="117" t="s">
        <v>3305</v>
      </c>
      <c r="Q229" s="117" t="s">
        <v>3305</v>
      </c>
      <c r="R229" s="117" t="s">
        <v>3305</v>
      </c>
      <c r="S229" s="117" t="s">
        <v>3305</v>
      </c>
      <c r="T229" s="117" t="s">
        <v>3305</v>
      </c>
    </row>
    <row r="230" spans="1:20">
      <c r="A230" s="68" t="s">
        <v>68</v>
      </c>
      <c r="B230" s="116" t="s">
        <v>3305</v>
      </c>
      <c r="C230" s="116" t="s">
        <v>3305</v>
      </c>
      <c r="D230" s="116" t="s">
        <v>3305</v>
      </c>
      <c r="E230" s="116" t="s">
        <v>3305</v>
      </c>
      <c r="F230" s="116" t="s">
        <v>3305</v>
      </c>
      <c r="G230" s="116" t="s">
        <v>3305</v>
      </c>
      <c r="H230" s="116" t="s">
        <v>3305</v>
      </c>
      <c r="I230" s="116" t="s">
        <v>3305</v>
      </c>
      <c r="J230" s="66">
        <v>4.7017396274755985</v>
      </c>
      <c r="K230" s="116" t="s">
        <v>3305</v>
      </c>
      <c r="L230" s="116" t="s">
        <v>3305</v>
      </c>
      <c r="M230" s="65">
        <v>6.1954300927922208E-2</v>
      </c>
      <c r="N230" s="116" t="s">
        <v>3305</v>
      </c>
      <c r="O230" s="116" t="s">
        <v>3305</v>
      </c>
      <c r="P230" s="116" t="s">
        <v>3305</v>
      </c>
      <c r="Q230" s="66">
        <v>5886.0567170430013</v>
      </c>
      <c r="R230" s="116" t="s">
        <v>3305</v>
      </c>
      <c r="S230" s="67">
        <f t="shared" si="3"/>
        <v>0.13610096944120889</v>
      </c>
      <c r="T230" s="67">
        <f>Q230/'סכום נכסי הקרן'!$C$41</f>
        <v>3.2538591528448513E-2</v>
      </c>
    </row>
    <row r="231" spans="1:20">
      <c r="A231" s="69" t="s">
        <v>832</v>
      </c>
      <c r="B231" s="54" t="s">
        <v>833</v>
      </c>
      <c r="C231" s="70" t="s">
        <v>29</v>
      </c>
      <c r="D231" s="70" t="s">
        <v>806</v>
      </c>
      <c r="E231" s="117" t="s">
        <v>3305</v>
      </c>
      <c r="F231" s="70" t="s">
        <v>834</v>
      </c>
      <c r="G231" s="54" t="s">
        <v>300</v>
      </c>
      <c r="H231" s="54" t="s">
        <v>808</v>
      </c>
      <c r="I231" s="117" t="s">
        <v>3305</v>
      </c>
      <c r="J231" s="72">
        <v>7.1600000000034507</v>
      </c>
      <c r="K231" s="70" t="s">
        <v>136</v>
      </c>
      <c r="L231" s="71">
        <v>4.2519999999999995E-2</v>
      </c>
      <c r="M231" s="71">
        <v>4.3600000000005752E-2</v>
      </c>
      <c r="N231" s="72">
        <v>17187.12</v>
      </c>
      <c r="O231" s="80">
        <v>100.85723</v>
      </c>
      <c r="P231" s="117" t="s">
        <v>3305</v>
      </c>
      <c r="Q231" s="72">
        <v>69.538890461000008</v>
      </c>
      <c r="R231" s="73">
        <v>1.3749695999999999E-5</v>
      </c>
      <c r="S231" s="73">
        <f t="shared" si="3"/>
        <v>1.6079203549303805E-3</v>
      </c>
      <c r="T231" s="73">
        <f>Q231/'סכום נכסי הקרן'!$C$41</f>
        <v>3.8441653908981072E-4</v>
      </c>
    </row>
    <row r="232" spans="1:20">
      <c r="A232" s="69" t="s">
        <v>835</v>
      </c>
      <c r="B232" s="54" t="s">
        <v>836</v>
      </c>
      <c r="C232" s="70" t="s">
        <v>29</v>
      </c>
      <c r="D232" s="70" t="s">
        <v>806</v>
      </c>
      <c r="E232" s="117" t="s">
        <v>3305</v>
      </c>
      <c r="F232" s="70" t="s">
        <v>834</v>
      </c>
      <c r="G232" s="54" t="s">
        <v>837</v>
      </c>
      <c r="H232" s="54" t="s">
        <v>808</v>
      </c>
      <c r="I232" s="117" t="s">
        <v>3305</v>
      </c>
      <c r="J232" s="72">
        <v>0.68999999604871576</v>
      </c>
      <c r="K232" s="70" t="s">
        <v>134</v>
      </c>
      <c r="L232" s="71">
        <v>4.4999999999999998E-2</v>
      </c>
      <c r="M232" s="71">
        <v>6.070000012841674E-2</v>
      </c>
      <c r="N232" s="72">
        <v>11.171628</v>
      </c>
      <c r="O232" s="80">
        <v>99.935000000000002</v>
      </c>
      <c r="P232" s="117" t="s">
        <v>3305</v>
      </c>
      <c r="Q232" s="72">
        <v>4.0493163999999998E-2</v>
      </c>
      <c r="R232" s="73">
        <v>2.2343255999999999E-8</v>
      </c>
      <c r="S232" s="73">
        <f t="shared" si="3"/>
        <v>9.3630747053190464E-7</v>
      </c>
      <c r="T232" s="73">
        <f>Q232/'סכום נכסי הקרן'!$C$41</f>
        <v>2.2384944393678877E-7</v>
      </c>
    </row>
    <row r="233" spans="1:20">
      <c r="A233" s="69" t="s">
        <v>838</v>
      </c>
      <c r="B233" s="54" t="s">
        <v>839</v>
      </c>
      <c r="C233" s="70" t="s">
        <v>29</v>
      </c>
      <c r="D233" s="70" t="s">
        <v>806</v>
      </c>
      <c r="E233" s="117" t="s">
        <v>3305</v>
      </c>
      <c r="F233" s="70" t="s">
        <v>834</v>
      </c>
      <c r="G233" s="54" t="s">
        <v>840</v>
      </c>
      <c r="H233" s="54" t="s">
        <v>841</v>
      </c>
      <c r="I233" s="117" t="s">
        <v>3305</v>
      </c>
      <c r="J233" s="72">
        <v>6.4099999999854269</v>
      </c>
      <c r="K233" s="70" t="s">
        <v>134</v>
      </c>
      <c r="L233" s="71">
        <v>0.03</v>
      </c>
      <c r="M233" s="71">
        <v>6.2899999999904588E-2</v>
      </c>
      <c r="N233" s="72">
        <v>31796.171999999999</v>
      </c>
      <c r="O233" s="80">
        <v>82.705669999999998</v>
      </c>
      <c r="P233" s="117" t="s">
        <v>3305</v>
      </c>
      <c r="Q233" s="72">
        <v>95.380075079000008</v>
      </c>
      <c r="R233" s="73">
        <v>1.8169241142857142E-5</v>
      </c>
      <c r="S233" s="73">
        <f t="shared" si="3"/>
        <v>2.2054358813838717E-3</v>
      </c>
      <c r="T233" s="73">
        <f>Q233/'סכום נכסי הקרן'!$C$41</f>
        <v>5.2726867105478141E-4</v>
      </c>
    </row>
    <row r="234" spans="1:20">
      <c r="A234" s="69" t="s">
        <v>842</v>
      </c>
      <c r="B234" s="54" t="s">
        <v>843</v>
      </c>
      <c r="C234" s="70" t="s">
        <v>29</v>
      </c>
      <c r="D234" s="70" t="s">
        <v>806</v>
      </c>
      <c r="E234" s="117" t="s">
        <v>3305</v>
      </c>
      <c r="F234" s="70" t="s">
        <v>834</v>
      </c>
      <c r="G234" s="54" t="s">
        <v>840</v>
      </c>
      <c r="H234" s="54" t="s">
        <v>841</v>
      </c>
      <c r="I234" s="117" t="s">
        <v>3305</v>
      </c>
      <c r="J234" s="72">
        <v>7.0500000000179055</v>
      </c>
      <c r="K234" s="70" t="s">
        <v>134</v>
      </c>
      <c r="L234" s="71">
        <v>3.5000000000000003E-2</v>
      </c>
      <c r="M234" s="71">
        <v>6.3600000000010232E-2</v>
      </c>
      <c r="N234" s="72">
        <v>12890.34</v>
      </c>
      <c r="O234" s="80">
        <v>83.612889999999993</v>
      </c>
      <c r="P234" s="117" t="s">
        <v>3305</v>
      </c>
      <c r="Q234" s="72">
        <v>39.091753986000001</v>
      </c>
      <c r="R234" s="73">
        <v>2.5780680000000001E-5</v>
      </c>
      <c r="S234" s="73">
        <f t="shared" si="3"/>
        <v>9.0390321915292081E-4</v>
      </c>
      <c r="T234" s="73">
        <f>Q234/'סכום נכסי הקרן'!$C$41</f>
        <v>2.1610233747799618E-4</v>
      </c>
    </row>
    <row r="235" spans="1:20">
      <c r="A235" s="69" t="s">
        <v>844</v>
      </c>
      <c r="B235" s="54" t="s">
        <v>845</v>
      </c>
      <c r="C235" s="70" t="s">
        <v>29</v>
      </c>
      <c r="D235" s="70" t="s">
        <v>806</v>
      </c>
      <c r="E235" s="117" t="s">
        <v>3305</v>
      </c>
      <c r="F235" s="70" t="s">
        <v>834</v>
      </c>
      <c r="G235" s="54" t="s">
        <v>846</v>
      </c>
      <c r="H235" s="54" t="s">
        <v>841</v>
      </c>
      <c r="I235" s="117" t="s">
        <v>3305</v>
      </c>
      <c r="J235" s="72">
        <v>3.5399999999901106</v>
      </c>
      <c r="K235" s="70" t="s">
        <v>134</v>
      </c>
      <c r="L235" s="71">
        <v>3.2000000000000001E-2</v>
      </c>
      <c r="M235" s="71">
        <v>9.8799999999554994E-2</v>
      </c>
      <c r="N235" s="72">
        <v>27499.392000000003</v>
      </c>
      <c r="O235" s="80">
        <v>81.108329999999995</v>
      </c>
      <c r="P235" s="117" t="s">
        <v>3305</v>
      </c>
      <c r="Q235" s="72">
        <v>80.897690769999997</v>
      </c>
      <c r="R235" s="73">
        <v>2.1999513600000004E-5</v>
      </c>
      <c r="S235" s="73">
        <f t="shared" si="3"/>
        <v>1.8705654173314515E-3</v>
      </c>
      <c r="T235" s="73">
        <f>Q235/'סכום נכסי הקרן'!$C$41</f>
        <v>4.4720889418852991E-4</v>
      </c>
    </row>
    <row r="236" spans="1:20">
      <c r="A236" s="69" t="s">
        <v>847</v>
      </c>
      <c r="B236" s="54" t="s">
        <v>848</v>
      </c>
      <c r="C236" s="70" t="s">
        <v>29</v>
      </c>
      <c r="D236" s="70" t="s">
        <v>806</v>
      </c>
      <c r="E236" s="117" t="s">
        <v>3305</v>
      </c>
      <c r="F236" s="70" t="s">
        <v>834</v>
      </c>
      <c r="G236" s="54" t="s">
        <v>849</v>
      </c>
      <c r="H236" s="54" t="s">
        <v>808</v>
      </c>
      <c r="I236" s="117" t="s">
        <v>3305</v>
      </c>
      <c r="J236" s="72">
        <v>7.1800000000035542</v>
      </c>
      <c r="K236" s="70" t="s">
        <v>136</v>
      </c>
      <c r="L236" s="71">
        <v>4.2500000000000003E-2</v>
      </c>
      <c r="M236" s="71">
        <v>4.3900000000053313E-2</v>
      </c>
      <c r="N236" s="72">
        <v>34374.239999999998</v>
      </c>
      <c r="O236" s="80">
        <v>102.01258</v>
      </c>
      <c r="P236" s="117" t="s">
        <v>3305</v>
      </c>
      <c r="Q236" s="72">
        <v>140.67095607499999</v>
      </c>
      <c r="R236" s="73">
        <v>2.7499391999999998E-5</v>
      </c>
      <c r="S236" s="73">
        <f t="shared" si="3"/>
        <v>3.2526790709633832E-3</v>
      </c>
      <c r="T236" s="73">
        <f>Q236/'סכום נכסי הקרן'!$C$41</f>
        <v>7.7764027763908958E-4</v>
      </c>
    </row>
    <row r="237" spans="1:20">
      <c r="A237" s="69" t="s">
        <v>850</v>
      </c>
      <c r="B237" s="54" t="s">
        <v>851</v>
      </c>
      <c r="C237" s="70" t="s">
        <v>29</v>
      </c>
      <c r="D237" s="70" t="s">
        <v>806</v>
      </c>
      <c r="E237" s="117" t="s">
        <v>3305</v>
      </c>
      <c r="F237" s="70" t="s">
        <v>852</v>
      </c>
      <c r="G237" s="54" t="s">
        <v>849</v>
      </c>
      <c r="H237" s="54" t="s">
        <v>808</v>
      </c>
      <c r="I237" s="117" t="s">
        <v>3305</v>
      </c>
      <c r="J237" s="72">
        <v>7.3699999999904868</v>
      </c>
      <c r="K237" s="70" t="s">
        <v>134</v>
      </c>
      <c r="L237" s="71">
        <v>5.8749999999999997E-2</v>
      </c>
      <c r="M237" s="71">
        <v>5.4799999999921474E-2</v>
      </c>
      <c r="N237" s="72">
        <v>17187.12</v>
      </c>
      <c r="O237" s="80">
        <v>106.23860000000001</v>
      </c>
      <c r="P237" s="117" t="s">
        <v>3305</v>
      </c>
      <c r="Q237" s="72">
        <v>66.226681299000006</v>
      </c>
      <c r="R237" s="73">
        <v>1.5624654545454544E-5</v>
      </c>
      <c r="S237" s="73">
        <f t="shared" si="3"/>
        <v>1.5313334480059225E-3</v>
      </c>
      <c r="T237" s="73">
        <f>Q237/'סכום נכסי הקרן'!$C$41</f>
        <v>3.661063823651834E-4</v>
      </c>
    </row>
    <row r="238" spans="1:20">
      <c r="A238" s="69" t="s">
        <v>853</v>
      </c>
      <c r="B238" s="54" t="s">
        <v>854</v>
      </c>
      <c r="C238" s="70" t="s">
        <v>29</v>
      </c>
      <c r="D238" s="70" t="s">
        <v>806</v>
      </c>
      <c r="E238" s="117" t="s">
        <v>3305</v>
      </c>
      <c r="F238" s="70" t="s">
        <v>811</v>
      </c>
      <c r="G238" s="54" t="s">
        <v>849</v>
      </c>
      <c r="H238" s="54" t="s">
        <v>808</v>
      </c>
      <c r="I238" s="117" t="s">
        <v>3305</v>
      </c>
      <c r="J238" s="72">
        <v>3.3300000000025829</v>
      </c>
      <c r="K238" s="70" t="s">
        <v>137</v>
      </c>
      <c r="L238" s="71">
        <v>4.6249999999999999E-2</v>
      </c>
      <c r="M238" s="71">
        <v>5.8300000000025831E-2</v>
      </c>
      <c r="N238" s="72">
        <v>25780.68</v>
      </c>
      <c r="O238" s="80">
        <v>97.506600000000006</v>
      </c>
      <c r="P238" s="117" t="s">
        <v>3305</v>
      </c>
      <c r="Q238" s="72">
        <v>116.15955489</v>
      </c>
      <c r="R238" s="73">
        <v>5.1561360000000001E-5</v>
      </c>
      <c r="S238" s="73">
        <f t="shared" si="3"/>
        <v>2.685911602688489E-3</v>
      </c>
      <c r="T238" s="73">
        <f>Q238/'סכום נכסי הקרן'!$C$41</f>
        <v>6.4213929467382181E-4</v>
      </c>
    </row>
    <row r="239" spans="1:20">
      <c r="A239" s="69" t="s">
        <v>855</v>
      </c>
      <c r="B239" s="54" t="s">
        <v>856</v>
      </c>
      <c r="C239" s="70" t="s">
        <v>29</v>
      </c>
      <c r="D239" s="70" t="s">
        <v>806</v>
      </c>
      <c r="E239" s="117" t="s">
        <v>3305</v>
      </c>
      <c r="F239" s="70" t="s">
        <v>811</v>
      </c>
      <c r="G239" s="54" t="s">
        <v>807</v>
      </c>
      <c r="H239" s="54" t="s">
        <v>808</v>
      </c>
      <c r="I239" s="117" t="s">
        <v>3305</v>
      </c>
      <c r="J239" s="72">
        <v>6.9100000000168968</v>
      </c>
      <c r="K239" s="70" t="s">
        <v>134</v>
      </c>
      <c r="L239" s="71">
        <v>6.7419999999999994E-2</v>
      </c>
      <c r="M239" s="71">
        <v>5.6400000000278325E-2</v>
      </c>
      <c r="N239" s="72">
        <v>12890.34</v>
      </c>
      <c r="O239" s="80">
        <v>107.58701000000001</v>
      </c>
      <c r="P239" s="117" t="s">
        <v>3305</v>
      </c>
      <c r="Q239" s="72">
        <v>50.300438464999999</v>
      </c>
      <c r="R239" s="73">
        <v>1.0312272E-5</v>
      </c>
      <c r="S239" s="73">
        <f t="shared" si="3"/>
        <v>1.1630772123860183E-3</v>
      </c>
      <c r="T239" s="73">
        <f>Q239/'סכום נכסי הקרן'!$C$41</f>
        <v>2.7806484028185377E-4</v>
      </c>
    </row>
    <row r="240" spans="1:20">
      <c r="A240" s="69" t="s">
        <v>857</v>
      </c>
      <c r="B240" s="54" t="s">
        <v>858</v>
      </c>
      <c r="C240" s="70" t="s">
        <v>29</v>
      </c>
      <c r="D240" s="70" t="s">
        <v>806</v>
      </c>
      <c r="E240" s="117" t="s">
        <v>3305</v>
      </c>
      <c r="F240" s="70" t="s">
        <v>811</v>
      </c>
      <c r="G240" s="54" t="s">
        <v>807</v>
      </c>
      <c r="H240" s="54" t="s">
        <v>808</v>
      </c>
      <c r="I240" s="117" t="s">
        <v>3305</v>
      </c>
      <c r="J240" s="72">
        <v>4.9499999999942448</v>
      </c>
      <c r="K240" s="70" t="s">
        <v>134</v>
      </c>
      <c r="L240" s="71">
        <v>3.9329999999999997E-2</v>
      </c>
      <c r="M240" s="71">
        <v>5.8699999999883248E-2</v>
      </c>
      <c r="N240" s="72">
        <v>18175.379400000002</v>
      </c>
      <c r="O240" s="80">
        <v>92.249899999999997</v>
      </c>
      <c r="P240" s="117" t="s">
        <v>3305</v>
      </c>
      <c r="Q240" s="72">
        <v>60.813072332999994</v>
      </c>
      <c r="R240" s="73">
        <v>1.2116919600000001E-5</v>
      </c>
      <c r="S240" s="73">
        <f t="shared" si="3"/>
        <v>1.4061567016937719E-3</v>
      </c>
      <c r="T240" s="73">
        <f>Q240/'סכום נכסי הקרן'!$C$41</f>
        <v>3.3617951972905258E-4</v>
      </c>
    </row>
    <row r="241" spans="1:20">
      <c r="A241" s="69" t="s">
        <v>859</v>
      </c>
      <c r="B241" s="54" t="s">
        <v>860</v>
      </c>
      <c r="C241" s="70" t="s">
        <v>29</v>
      </c>
      <c r="D241" s="70" t="s">
        <v>806</v>
      </c>
      <c r="E241" s="117" t="s">
        <v>3305</v>
      </c>
      <c r="F241" s="70" t="s">
        <v>3183</v>
      </c>
      <c r="G241" s="54" t="s">
        <v>807</v>
      </c>
      <c r="H241" s="54" t="s">
        <v>301</v>
      </c>
      <c r="I241" s="117" t="s">
        <v>3305</v>
      </c>
      <c r="J241" s="72">
        <v>2.550000000021404</v>
      </c>
      <c r="K241" s="70" t="s">
        <v>134</v>
      </c>
      <c r="L241" s="71">
        <v>4.7500000000000001E-2</v>
      </c>
      <c r="M241" s="71">
        <v>7.3500000000538787E-2</v>
      </c>
      <c r="N241" s="72">
        <v>19765.187999999998</v>
      </c>
      <c r="O241" s="80">
        <v>94.50067</v>
      </c>
      <c r="P241" s="117" t="s">
        <v>3305</v>
      </c>
      <c r="Q241" s="72">
        <v>67.745956261000003</v>
      </c>
      <c r="R241" s="73">
        <v>1.4240510679380815E-5</v>
      </c>
      <c r="S241" s="73">
        <f t="shared" si="3"/>
        <v>1.5664630441202857E-3</v>
      </c>
      <c r="T241" s="73">
        <f>Q241/'סכום נכסי הקרן'!$C$41</f>
        <v>3.7450505566793605E-4</v>
      </c>
    </row>
    <row r="242" spans="1:20">
      <c r="A242" s="69" t="s">
        <v>861</v>
      </c>
      <c r="B242" s="54" t="s">
        <v>862</v>
      </c>
      <c r="C242" s="70" t="s">
        <v>29</v>
      </c>
      <c r="D242" s="70" t="s">
        <v>806</v>
      </c>
      <c r="E242" s="117" t="s">
        <v>3305</v>
      </c>
      <c r="F242" s="70" t="s">
        <v>3183</v>
      </c>
      <c r="G242" s="54" t="s">
        <v>807</v>
      </c>
      <c r="H242" s="54" t="s">
        <v>301</v>
      </c>
      <c r="I242" s="117" t="s">
        <v>3305</v>
      </c>
      <c r="J242" s="72">
        <v>5.6200000000607044</v>
      </c>
      <c r="K242" s="70" t="s">
        <v>134</v>
      </c>
      <c r="L242" s="71">
        <v>5.1249999999999997E-2</v>
      </c>
      <c r="M242" s="71">
        <v>7.210000000073713E-2</v>
      </c>
      <c r="N242" s="72">
        <v>14136.406199999999</v>
      </c>
      <c r="O242" s="80">
        <v>89.959670000000003</v>
      </c>
      <c r="P242" s="117" t="s">
        <v>3305</v>
      </c>
      <c r="Q242" s="72">
        <v>46.124790760000003</v>
      </c>
      <c r="R242" s="73">
        <v>1.0774239971464633E-5</v>
      </c>
      <c r="S242" s="73">
        <f t="shared" si="3"/>
        <v>1.0665253563616065E-3</v>
      </c>
      <c r="T242" s="73">
        <f>Q242/'סכום נכסי הקרן'!$C$41</f>
        <v>2.5498152634668736E-4</v>
      </c>
    </row>
    <row r="243" spans="1:20">
      <c r="A243" s="69" t="s">
        <v>863</v>
      </c>
      <c r="B243" s="54" t="s">
        <v>864</v>
      </c>
      <c r="C243" s="70" t="s">
        <v>29</v>
      </c>
      <c r="D243" s="70" t="s">
        <v>806</v>
      </c>
      <c r="E243" s="117" t="s">
        <v>3305</v>
      </c>
      <c r="F243" s="70" t="s">
        <v>3184</v>
      </c>
      <c r="G243" s="54" t="s">
        <v>812</v>
      </c>
      <c r="H243" s="54" t="s">
        <v>301</v>
      </c>
      <c r="I243" s="117" t="s">
        <v>3305</v>
      </c>
      <c r="J243" s="72">
        <v>6.9599999999932223</v>
      </c>
      <c r="K243" s="70" t="s">
        <v>134</v>
      </c>
      <c r="L243" s="71">
        <v>3.3000000000000002E-2</v>
      </c>
      <c r="M243" s="71">
        <v>5.2699999999912865E-2</v>
      </c>
      <c r="N243" s="72">
        <v>25780.68</v>
      </c>
      <c r="O243" s="80">
        <v>88.376000000000005</v>
      </c>
      <c r="P243" s="117" t="s">
        <v>3305</v>
      </c>
      <c r="Q243" s="72">
        <v>82.637327736000003</v>
      </c>
      <c r="R243" s="73">
        <v>6.4451700000000002E-6</v>
      </c>
      <c r="S243" s="73">
        <f t="shared" si="3"/>
        <v>1.910790357207211E-3</v>
      </c>
      <c r="T243" s="73">
        <f>Q243/'סכום נכסי הקרן'!$C$41</f>
        <v>4.5682574624511367E-4</v>
      </c>
    </row>
    <row r="244" spans="1:20">
      <c r="A244" s="69" t="s">
        <v>865</v>
      </c>
      <c r="B244" s="54" t="s">
        <v>866</v>
      </c>
      <c r="C244" s="70" t="s">
        <v>29</v>
      </c>
      <c r="D244" s="70" t="s">
        <v>806</v>
      </c>
      <c r="E244" s="117" t="s">
        <v>3305</v>
      </c>
      <c r="F244" s="70" t="s">
        <v>834</v>
      </c>
      <c r="G244" s="54" t="s">
        <v>867</v>
      </c>
      <c r="H244" s="54" t="s">
        <v>841</v>
      </c>
      <c r="I244" s="117" t="s">
        <v>3305</v>
      </c>
      <c r="J244" s="72">
        <v>6.519999999998598</v>
      </c>
      <c r="K244" s="70" t="s">
        <v>136</v>
      </c>
      <c r="L244" s="71">
        <v>5.7999999999999996E-2</v>
      </c>
      <c r="M244" s="71">
        <v>4.5800000000119231E-2</v>
      </c>
      <c r="N244" s="72">
        <v>12890.34</v>
      </c>
      <c r="O244" s="80">
        <v>110.29677</v>
      </c>
      <c r="P244" s="117" t="s">
        <v>3305</v>
      </c>
      <c r="Q244" s="72">
        <v>57.035436553999993</v>
      </c>
      <c r="R244" s="73">
        <v>2.5780680000000001E-5</v>
      </c>
      <c r="S244" s="73">
        <f t="shared" si="3"/>
        <v>1.3188079185553064E-3</v>
      </c>
      <c r="T244" s="73">
        <f>Q244/'סכום נכסי הקרן'!$C$41</f>
        <v>3.1529644750172877E-4</v>
      </c>
    </row>
    <row r="245" spans="1:20">
      <c r="A245" s="69" t="s">
        <v>868</v>
      </c>
      <c r="B245" s="54" t="s">
        <v>869</v>
      </c>
      <c r="C245" s="70" t="s">
        <v>29</v>
      </c>
      <c r="D245" s="70" t="s">
        <v>806</v>
      </c>
      <c r="E245" s="117" t="s">
        <v>3305</v>
      </c>
      <c r="F245" s="70" t="s">
        <v>811</v>
      </c>
      <c r="G245" s="54" t="s">
        <v>812</v>
      </c>
      <c r="H245" s="54" t="s">
        <v>808</v>
      </c>
      <c r="I245" s="117" t="s">
        <v>3305</v>
      </c>
      <c r="J245" s="72">
        <v>7.2599999999616918</v>
      </c>
      <c r="K245" s="70" t="s">
        <v>134</v>
      </c>
      <c r="L245" s="71">
        <v>6.1740000000000003E-2</v>
      </c>
      <c r="M245" s="71">
        <v>5.6799999999695185E-2</v>
      </c>
      <c r="N245" s="72">
        <v>12890.34</v>
      </c>
      <c r="O245" s="80">
        <v>103.84925</v>
      </c>
      <c r="P245" s="117" t="s">
        <v>3305</v>
      </c>
      <c r="Q245" s="72">
        <v>48.552913160999999</v>
      </c>
      <c r="R245" s="73">
        <v>4.0282312500000003E-6</v>
      </c>
      <c r="S245" s="73">
        <f t="shared" si="3"/>
        <v>1.1226698735799241E-3</v>
      </c>
      <c r="T245" s="73">
        <f>Q245/'סכום נכסי הקרן'!$C$41</f>
        <v>2.6840438086292895E-4</v>
      </c>
    </row>
    <row r="246" spans="1:20">
      <c r="A246" s="69" t="s">
        <v>870</v>
      </c>
      <c r="B246" s="54" t="s">
        <v>871</v>
      </c>
      <c r="C246" s="70" t="s">
        <v>29</v>
      </c>
      <c r="D246" s="70" t="s">
        <v>806</v>
      </c>
      <c r="E246" s="117" t="s">
        <v>3305</v>
      </c>
      <c r="F246" s="70" t="s">
        <v>3185</v>
      </c>
      <c r="G246" s="54" t="s">
        <v>812</v>
      </c>
      <c r="H246" s="54" t="s">
        <v>301</v>
      </c>
      <c r="I246" s="117" t="s">
        <v>3305</v>
      </c>
      <c r="J246" s="72">
        <v>6.7200000000705229</v>
      </c>
      <c r="K246" s="70" t="s">
        <v>134</v>
      </c>
      <c r="L246" s="71">
        <v>6.4000000000000001E-2</v>
      </c>
      <c r="M246" s="71">
        <v>5.4600000000488237E-2</v>
      </c>
      <c r="N246" s="72">
        <v>11171.628000000001</v>
      </c>
      <c r="O246" s="80">
        <v>109.184</v>
      </c>
      <c r="P246" s="117" t="s">
        <v>3305</v>
      </c>
      <c r="Q246" s="72">
        <v>44.240805154</v>
      </c>
      <c r="R246" s="73">
        <v>1.1171628E-5</v>
      </c>
      <c r="S246" s="73">
        <f t="shared" si="3"/>
        <v>1.0229626997790688E-3</v>
      </c>
      <c r="T246" s="73">
        <f>Q246/'סכום נכסי הקרן'!$C$41</f>
        <v>2.4456670348206718E-4</v>
      </c>
    </row>
    <row r="247" spans="1:20">
      <c r="A247" s="69" t="s">
        <v>872</v>
      </c>
      <c r="B247" s="54" t="s">
        <v>873</v>
      </c>
      <c r="C247" s="70" t="s">
        <v>29</v>
      </c>
      <c r="D247" s="70" t="s">
        <v>806</v>
      </c>
      <c r="E247" s="117" t="s">
        <v>3305</v>
      </c>
      <c r="F247" s="70" t="s">
        <v>811</v>
      </c>
      <c r="G247" s="54" t="s">
        <v>812</v>
      </c>
      <c r="H247" s="54" t="s">
        <v>808</v>
      </c>
      <c r="I247" s="117" t="s">
        <v>3305</v>
      </c>
      <c r="J247" s="72">
        <v>4.0500000000057623</v>
      </c>
      <c r="K247" s="70" t="s">
        <v>136</v>
      </c>
      <c r="L247" s="71">
        <v>4.1250000000000002E-2</v>
      </c>
      <c r="M247" s="71">
        <v>4.0000000000096028E-2</v>
      </c>
      <c r="N247" s="72">
        <v>25522.873200000002</v>
      </c>
      <c r="O247" s="80">
        <v>101.70789000000001</v>
      </c>
      <c r="P247" s="117" t="s">
        <v>3305</v>
      </c>
      <c r="Q247" s="72">
        <v>104.136228508</v>
      </c>
      <c r="R247" s="73">
        <v>2.5522873200000002E-5</v>
      </c>
      <c r="S247" s="73">
        <f t="shared" si="3"/>
        <v>2.4079009658286494E-3</v>
      </c>
      <c r="T247" s="73">
        <f>Q247/'סכום נכסי הקרן'!$C$41</f>
        <v>5.7567338638171543E-4</v>
      </c>
    </row>
    <row r="248" spans="1:20">
      <c r="A248" s="69" t="s">
        <v>874</v>
      </c>
      <c r="B248" s="54" t="s">
        <v>875</v>
      </c>
      <c r="C248" s="70" t="s">
        <v>29</v>
      </c>
      <c r="D248" s="70" t="s">
        <v>806</v>
      </c>
      <c r="E248" s="117" t="s">
        <v>3305</v>
      </c>
      <c r="F248" s="70" t="s">
        <v>3084</v>
      </c>
      <c r="G248" s="54" t="s">
        <v>812</v>
      </c>
      <c r="H248" s="54" t="s">
        <v>808</v>
      </c>
      <c r="I248" s="117" t="s">
        <v>3305</v>
      </c>
      <c r="J248" s="72">
        <v>6.7800000000205447</v>
      </c>
      <c r="K248" s="70" t="s">
        <v>134</v>
      </c>
      <c r="L248" s="71">
        <v>6.7979999999999999E-2</v>
      </c>
      <c r="M248" s="71">
        <v>5.8300000000180992E-2</v>
      </c>
      <c r="N248" s="72">
        <v>25780.68</v>
      </c>
      <c r="O248" s="80">
        <v>109.3091</v>
      </c>
      <c r="P248" s="117" t="s">
        <v>3305</v>
      </c>
      <c r="Q248" s="72">
        <v>102.211142405</v>
      </c>
      <c r="R248" s="73">
        <v>2.5780680000000001E-5</v>
      </c>
      <c r="S248" s="73">
        <f t="shared" si="3"/>
        <v>2.3633879586540054E-3</v>
      </c>
      <c r="T248" s="73">
        <f>Q248/'סכום נכסי הקרן'!$C$41</f>
        <v>5.6503135668783944E-4</v>
      </c>
    </row>
    <row r="249" spans="1:20">
      <c r="A249" s="69" t="s">
        <v>876</v>
      </c>
      <c r="B249" s="54" t="s">
        <v>877</v>
      </c>
      <c r="C249" s="70" t="s">
        <v>29</v>
      </c>
      <c r="D249" s="70" t="s">
        <v>806</v>
      </c>
      <c r="E249" s="117" t="s">
        <v>3305</v>
      </c>
      <c r="F249" s="70" t="s">
        <v>834</v>
      </c>
      <c r="G249" s="54" t="s">
        <v>812</v>
      </c>
      <c r="H249" s="54" t="s">
        <v>301</v>
      </c>
      <c r="I249" s="117" t="s">
        <v>3305</v>
      </c>
      <c r="J249" s="72">
        <v>6.5899999999566798</v>
      </c>
      <c r="K249" s="70" t="s">
        <v>134</v>
      </c>
      <c r="L249" s="71">
        <v>0.06</v>
      </c>
      <c r="M249" s="71">
        <v>6.0299999999602276E-2</v>
      </c>
      <c r="N249" s="72">
        <v>21483.9</v>
      </c>
      <c r="O249" s="80">
        <v>101.31632999999999</v>
      </c>
      <c r="P249" s="117" t="s">
        <v>3305</v>
      </c>
      <c r="Q249" s="72">
        <v>78.947819937999995</v>
      </c>
      <c r="R249" s="73">
        <v>1.7903250000000002E-5</v>
      </c>
      <c r="S249" s="73">
        <f t="shared" si="3"/>
        <v>1.8254793226371998E-3</v>
      </c>
      <c r="T249" s="73">
        <f>Q249/'סכום נכסי הקרן'!$C$41</f>
        <v>4.3642985253370233E-4</v>
      </c>
    </row>
    <row r="250" spans="1:20">
      <c r="A250" s="69" t="s">
        <v>878</v>
      </c>
      <c r="B250" s="54" t="s">
        <v>879</v>
      </c>
      <c r="C250" s="70" t="s">
        <v>29</v>
      </c>
      <c r="D250" s="70" t="s">
        <v>806</v>
      </c>
      <c r="E250" s="117" t="s">
        <v>3305</v>
      </c>
      <c r="F250" s="70" t="s">
        <v>811</v>
      </c>
      <c r="G250" s="54" t="s">
        <v>812</v>
      </c>
      <c r="H250" s="54" t="s">
        <v>808</v>
      </c>
      <c r="I250" s="117" t="s">
        <v>3305</v>
      </c>
      <c r="J250" s="72">
        <v>3.290000000015346</v>
      </c>
      <c r="K250" s="70" t="s">
        <v>134</v>
      </c>
      <c r="L250" s="71">
        <v>8.1250000000000003E-2</v>
      </c>
      <c r="M250" s="71">
        <v>6.7400000000313001E-2</v>
      </c>
      <c r="N250" s="72">
        <v>17187.12</v>
      </c>
      <c r="O250" s="80">
        <v>105.57917</v>
      </c>
      <c r="P250" s="117" t="s">
        <v>3305</v>
      </c>
      <c r="Q250" s="72">
        <v>65.815607530999998</v>
      </c>
      <c r="R250" s="73">
        <v>9.8212114285714275E-6</v>
      </c>
      <c r="S250" s="73">
        <f t="shared" si="3"/>
        <v>1.5218283512958184E-3</v>
      </c>
      <c r="T250" s="73">
        <f>Q250/'סכום נכסי הקרן'!$C$41</f>
        <v>3.6383393375178773E-4</v>
      </c>
    </row>
    <row r="251" spans="1:20">
      <c r="A251" s="69" t="s">
        <v>880</v>
      </c>
      <c r="B251" s="54" t="s">
        <v>881</v>
      </c>
      <c r="C251" s="70" t="s">
        <v>29</v>
      </c>
      <c r="D251" s="70" t="s">
        <v>806</v>
      </c>
      <c r="E251" s="117" t="s">
        <v>3305</v>
      </c>
      <c r="F251" s="70" t="s">
        <v>3186</v>
      </c>
      <c r="G251" s="54" t="s">
        <v>812</v>
      </c>
      <c r="H251" s="54" t="s">
        <v>808</v>
      </c>
      <c r="I251" s="117" t="s">
        <v>3305</v>
      </c>
      <c r="J251" s="72">
        <v>6.9900000000009452</v>
      </c>
      <c r="K251" s="70" t="s">
        <v>134</v>
      </c>
      <c r="L251" s="71">
        <v>7.85E-2</v>
      </c>
      <c r="M251" s="71">
        <v>6.8699999999965386E-2</v>
      </c>
      <c r="N251" s="72">
        <v>16327.763999999999</v>
      </c>
      <c r="O251" s="80">
        <v>107.25458</v>
      </c>
      <c r="P251" s="117" t="s">
        <v>3305</v>
      </c>
      <c r="Q251" s="72">
        <v>63.517022305999994</v>
      </c>
      <c r="R251" s="73">
        <v>1.30622112E-5</v>
      </c>
      <c r="S251" s="73">
        <f t="shared" si="3"/>
        <v>1.4686790711402405E-3</v>
      </c>
      <c r="T251" s="73">
        <f>Q251/'סכום נכסי הקרן'!$C$41</f>
        <v>3.5112717108790774E-4</v>
      </c>
    </row>
    <row r="252" spans="1:20">
      <c r="A252" s="69" t="s">
        <v>882</v>
      </c>
      <c r="B252" s="54" t="s">
        <v>883</v>
      </c>
      <c r="C252" s="70" t="s">
        <v>29</v>
      </c>
      <c r="D252" s="70" t="s">
        <v>806</v>
      </c>
      <c r="E252" s="117" t="s">
        <v>3305</v>
      </c>
      <c r="F252" s="70" t="s">
        <v>811</v>
      </c>
      <c r="G252" s="54" t="s">
        <v>820</v>
      </c>
      <c r="H252" s="54" t="s">
        <v>808</v>
      </c>
      <c r="I252" s="117" t="s">
        <v>3305</v>
      </c>
      <c r="J252" s="72">
        <v>4.0500000000130498</v>
      </c>
      <c r="K252" s="70" t="s">
        <v>136</v>
      </c>
      <c r="L252" s="71">
        <v>7.2499999999999995E-2</v>
      </c>
      <c r="M252" s="71">
        <v>5.7500000000191918E-2</v>
      </c>
      <c r="N252" s="72">
        <v>30679.0092</v>
      </c>
      <c r="O252" s="80">
        <v>105.85034</v>
      </c>
      <c r="P252" s="117" t="s">
        <v>3305</v>
      </c>
      <c r="Q252" s="72">
        <v>130.272039506</v>
      </c>
      <c r="R252" s="73">
        <v>2.4543207359999999E-5</v>
      </c>
      <c r="S252" s="73">
        <f t="shared" si="3"/>
        <v>3.0122290219380043E-3</v>
      </c>
      <c r="T252" s="73">
        <f>Q252/'סכום נכסי הקרן'!$C$41</f>
        <v>7.2015423650099259E-4</v>
      </c>
    </row>
    <row r="253" spans="1:20">
      <c r="A253" s="69" t="s">
        <v>884</v>
      </c>
      <c r="B253" s="54" t="s">
        <v>885</v>
      </c>
      <c r="C253" s="70" t="s">
        <v>29</v>
      </c>
      <c r="D253" s="70" t="s">
        <v>806</v>
      </c>
      <c r="E253" s="117" t="s">
        <v>3305</v>
      </c>
      <c r="F253" s="70" t="s">
        <v>811</v>
      </c>
      <c r="G253" s="54" t="s">
        <v>820</v>
      </c>
      <c r="H253" s="54" t="s">
        <v>808</v>
      </c>
      <c r="I253" s="117" t="s">
        <v>3305</v>
      </c>
      <c r="J253" s="72">
        <v>7.1300000000381862</v>
      </c>
      <c r="K253" s="70" t="s">
        <v>134</v>
      </c>
      <c r="L253" s="71">
        <v>7.1190000000000003E-2</v>
      </c>
      <c r="M253" s="71">
        <v>6.1900000000360729E-2</v>
      </c>
      <c r="N253" s="72">
        <v>17187.12</v>
      </c>
      <c r="O253" s="80">
        <v>106.28433</v>
      </c>
      <c r="P253" s="117" t="s">
        <v>3305</v>
      </c>
      <c r="Q253" s="72">
        <v>66.255186918999996</v>
      </c>
      <c r="R253" s="73">
        <v>1.145808E-5</v>
      </c>
      <c r="S253" s="73">
        <f t="shared" si="3"/>
        <v>1.5319925722215094E-3</v>
      </c>
      <c r="T253" s="73">
        <f>Q253/'סכום נכסי הקרן'!$C$41</f>
        <v>3.662639637086929E-4</v>
      </c>
    </row>
    <row r="254" spans="1:20">
      <c r="A254" s="69" t="s">
        <v>886</v>
      </c>
      <c r="B254" s="54" t="s">
        <v>887</v>
      </c>
      <c r="C254" s="70" t="s">
        <v>29</v>
      </c>
      <c r="D254" s="70" t="s">
        <v>806</v>
      </c>
      <c r="E254" s="117" t="s">
        <v>3305</v>
      </c>
      <c r="F254" s="70" t="s">
        <v>3084</v>
      </c>
      <c r="G254" s="54" t="s">
        <v>820</v>
      </c>
      <c r="H254" s="54" t="s">
        <v>808</v>
      </c>
      <c r="I254" s="117" t="s">
        <v>3305</v>
      </c>
      <c r="J254" s="72">
        <v>2.85</v>
      </c>
      <c r="K254" s="70" t="s">
        <v>134</v>
      </c>
      <c r="L254" s="71">
        <v>2.6249999999999999E-2</v>
      </c>
      <c r="M254" s="71">
        <v>6.139999999997206E-2</v>
      </c>
      <c r="N254" s="72">
        <v>21788.971379999999</v>
      </c>
      <c r="O254" s="80">
        <v>90.603380000000001</v>
      </c>
      <c r="P254" s="117" t="s">
        <v>3305</v>
      </c>
      <c r="Q254" s="72">
        <v>71.602578080000001</v>
      </c>
      <c r="R254" s="73">
        <v>1.7548075362837073E-5</v>
      </c>
      <c r="S254" s="73">
        <f t="shared" si="3"/>
        <v>1.655638190328817E-3</v>
      </c>
      <c r="T254" s="73">
        <f>Q254/'סכום נכסי הקרן'!$C$41</f>
        <v>3.9582476903134812E-4</v>
      </c>
    </row>
    <row r="255" spans="1:20">
      <c r="A255" s="69" t="s">
        <v>888</v>
      </c>
      <c r="B255" s="54" t="s">
        <v>889</v>
      </c>
      <c r="C255" s="70" t="s">
        <v>29</v>
      </c>
      <c r="D255" s="70" t="s">
        <v>806</v>
      </c>
      <c r="E255" s="117" t="s">
        <v>3305</v>
      </c>
      <c r="F255" s="70" t="s">
        <v>3084</v>
      </c>
      <c r="G255" s="54" t="s">
        <v>820</v>
      </c>
      <c r="H255" s="54" t="s">
        <v>808</v>
      </c>
      <c r="I255" s="117" t="s">
        <v>3305</v>
      </c>
      <c r="J255" s="72">
        <v>1.6400000000136361</v>
      </c>
      <c r="K255" s="70" t="s">
        <v>134</v>
      </c>
      <c r="L255" s="71">
        <v>7.0499999999999993E-2</v>
      </c>
      <c r="M255" s="71">
        <v>5.8700000000626015E-2</v>
      </c>
      <c r="N255" s="72">
        <v>8593.56</v>
      </c>
      <c r="O255" s="80">
        <v>103.52607999999999</v>
      </c>
      <c r="P255" s="117" t="s">
        <v>3305</v>
      </c>
      <c r="Q255" s="72">
        <v>32.267881453999998</v>
      </c>
      <c r="R255" s="73">
        <v>1.082582306418981E-5</v>
      </c>
      <c r="S255" s="73">
        <f t="shared" si="3"/>
        <v>7.4611750426857473E-4</v>
      </c>
      <c r="T255" s="73">
        <f>Q255/'סכום נכסי הקרן'!$C$41</f>
        <v>1.7837942524066825E-4</v>
      </c>
    </row>
    <row r="256" spans="1:20">
      <c r="A256" s="69" t="s">
        <v>890</v>
      </c>
      <c r="B256" s="54" t="s">
        <v>891</v>
      </c>
      <c r="C256" s="70" t="s">
        <v>29</v>
      </c>
      <c r="D256" s="70" t="s">
        <v>806</v>
      </c>
      <c r="E256" s="117" t="s">
        <v>3305</v>
      </c>
      <c r="F256" s="70" t="s">
        <v>3187</v>
      </c>
      <c r="G256" s="54" t="s">
        <v>820</v>
      </c>
      <c r="H256" s="54" t="s">
        <v>301</v>
      </c>
      <c r="I256" s="117" t="s">
        <v>3305</v>
      </c>
      <c r="J256" s="72">
        <v>3.1599999999123445</v>
      </c>
      <c r="K256" s="70" t="s">
        <v>134</v>
      </c>
      <c r="L256" s="71">
        <v>5.5E-2</v>
      </c>
      <c r="M256" s="71">
        <v>8.1199999998246883E-2</v>
      </c>
      <c r="N256" s="72">
        <v>6015.4920000000011</v>
      </c>
      <c r="O256" s="80">
        <v>94.118110000000001</v>
      </c>
      <c r="P256" s="117" t="s">
        <v>3305</v>
      </c>
      <c r="Q256" s="72">
        <v>20.53486783</v>
      </c>
      <c r="R256" s="73">
        <v>6.0154920000000009E-6</v>
      </c>
      <c r="S256" s="73">
        <f t="shared" si="3"/>
        <v>4.7481965488333492E-4</v>
      </c>
      <c r="T256" s="73">
        <f>Q256/'סכום נכסי הקרן'!$C$41</f>
        <v>1.1351838905601331E-4</v>
      </c>
    </row>
    <row r="257" spans="1:20">
      <c r="A257" s="69" t="s">
        <v>892</v>
      </c>
      <c r="B257" s="54" t="s">
        <v>893</v>
      </c>
      <c r="C257" s="70" t="s">
        <v>29</v>
      </c>
      <c r="D257" s="70" t="s">
        <v>806</v>
      </c>
      <c r="E257" s="117" t="s">
        <v>3305</v>
      </c>
      <c r="F257" s="70" t="s">
        <v>3187</v>
      </c>
      <c r="G257" s="54" t="s">
        <v>820</v>
      </c>
      <c r="H257" s="54" t="s">
        <v>301</v>
      </c>
      <c r="I257" s="117" t="s">
        <v>3305</v>
      </c>
      <c r="J257" s="72">
        <v>2.7299999999835616</v>
      </c>
      <c r="K257" s="70" t="s">
        <v>134</v>
      </c>
      <c r="L257" s="71">
        <v>0.06</v>
      </c>
      <c r="M257" s="71">
        <v>7.7399999999616803E-2</v>
      </c>
      <c r="N257" s="72">
        <v>27078.307560000001</v>
      </c>
      <c r="O257" s="80">
        <v>97.244669999999999</v>
      </c>
      <c r="P257" s="117" t="s">
        <v>3305</v>
      </c>
      <c r="Q257" s="72">
        <v>95.50692540899999</v>
      </c>
      <c r="R257" s="73">
        <v>3.6104410079999999E-5</v>
      </c>
      <c r="S257" s="73">
        <f t="shared" si="3"/>
        <v>2.2083689915655905E-3</v>
      </c>
      <c r="T257" s="73">
        <f>Q257/'סכום נכסי הקרן'!$C$41</f>
        <v>5.2796990980791248E-4</v>
      </c>
    </row>
    <row r="258" spans="1:20">
      <c r="A258" s="69" t="s">
        <v>894</v>
      </c>
      <c r="B258" s="54" t="s">
        <v>895</v>
      </c>
      <c r="C258" s="70" t="s">
        <v>29</v>
      </c>
      <c r="D258" s="70" t="s">
        <v>806</v>
      </c>
      <c r="E258" s="117" t="s">
        <v>3305</v>
      </c>
      <c r="F258" s="70" t="s">
        <v>3084</v>
      </c>
      <c r="G258" s="54" t="s">
        <v>820</v>
      </c>
      <c r="H258" s="54" t="s">
        <v>301</v>
      </c>
      <c r="I258" s="117" t="s">
        <v>3305</v>
      </c>
      <c r="J258" s="72">
        <v>1.0800000000076773</v>
      </c>
      <c r="K258" s="70" t="s">
        <v>134</v>
      </c>
      <c r="L258" s="71">
        <v>4.2500000000000003E-2</v>
      </c>
      <c r="M258" s="71">
        <v>6.8200000000307084E-2</v>
      </c>
      <c r="N258" s="72">
        <v>18905.831999999999</v>
      </c>
      <c r="O258" s="80">
        <v>98.778559999999999</v>
      </c>
      <c r="P258" s="117" t="s">
        <v>3305</v>
      </c>
      <c r="Q258" s="72">
        <v>67.733890455999997</v>
      </c>
      <c r="R258" s="73">
        <v>3.9801751578947367E-5</v>
      </c>
      <c r="S258" s="73">
        <f t="shared" si="3"/>
        <v>1.566184051267085E-3</v>
      </c>
      <c r="T258" s="73">
        <f>Q258/'סכום נכסי הקרן'!$C$41</f>
        <v>3.7443835493445172E-4</v>
      </c>
    </row>
    <row r="259" spans="1:20">
      <c r="A259" s="69" t="s">
        <v>896</v>
      </c>
      <c r="B259" s="54" t="s">
        <v>897</v>
      </c>
      <c r="C259" s="70" t="s">
        <v>29</v>
      </c>
      <c r="D259" s="70" t="s">
        <v>806</v>
      </c>
      <c r="E259" s="117" t="s">
        <v>3305</v>
      </c>
      <c r="F259" s="70" t="s">
        <v>3084</v>
      </c>
      <c r="G259" s="54" t="s">
        <v>820</v>
      </c>
      <c r="H259" s="54" t="s">
        <v>301</v>
      </c>
      <c r="I259" s="117" t="s">
        <v>3305</v>
      </c>
      <c r="J259" s="72">
        <v>4.190000000037875</v>
      </c>
      <c r="K259" s="70" t="s">
        <v>134</v>
      </c>
      <c r="L259" s="71">
        <v>7.8750000000000001E-2</v>
      </c>
      <c r="M259" s="71">
        <v>6.4100000000643295E-2</v>
      </c>
      <c r="N259" s="72">
        <v>8593.56</v>
      </c>
      <c r="O259" s="80">
        <v>106.73112999999999</v>
      </c>
      <c r="P259" s="117" t="s">
        <v>3305</v>
      </c>
      <c r="Q259" s="72">
        <v>33.266855845999999</v>
      </c>
      <c r="R259" s="73">
        <v>2.1483899999999999E-5</v>
      </c>
      <c r="S259" s="73">
        <f t="shared" si="3"/>
        <v>7.692163953826321E-4</v>
      </c>
      <c r="T259" s="73">
        <f>Q259/'סכום נכסי הקרן'!$C$41</f>
        <v>1.8390183544690186E-4</v>
      </c>
    </row>
    <row r="260" spans="1:20">
      <c r="A260" s="69" t="s">
        <v>898</v>
      </c>
      <c r="B260" s="54" t="s">
        <v>899</v>
      </c>
      <c r="C260" s="70" t="s">
        <v>29</v>
      </c>
      <c r="D260" s="70" t="s">
        <v>806</v>
      </c>
      <c r="E260" s="117" t="s">
        <v>3305</v>
      </c>
      <c r="F260" s="70" t="s">
        <v>3188</v>
      </c>
      <c r="G260" s="54" t="s">
        <v>820</v>
      </c>
      <c r="H260" s="54" t="s">
        <v>808</v>
      </c>
      <c r="I260" s="117" t="s">
        <v>3305</v>
      </c>
      <c r="J260" s="72">
        <v>4.1199999999917631</v>
      </c>
      <c r="K260" s="70" t="s">
        <v>136</v>
      </c>
      <c r="L260" s="71">
        <v>4.8750000000000002E-2</v>
      </c>
      <c r="M260" s="71">
        <v>4.630000000000515E-2</v>
      </c>
      <c r="N260" s="72">
        <v>23546.3544</v>
      </c>
      <c r="O260" s="80">
        <v>102.81483</v>
      </c>
      <c r="P260" s="117" t="s">
        <v>3305</v>
      </c>
      <c r="Q260" s="72">
        <v>97.117401064999996</v>
      </c>
      <c r="R260" s="73">
        <v>2.3546354399999999E-5</v>
      </c>
      <c r="S260" s="73">
        <f t="shared" si="3"/>
        <v>2.2456073853799781E-3</v>
      </c>
      <c r="T260" s="73">
        <f>Q260/'סכום נכסי הקרן'!$C$41</f>
        <v>5.3687274782939528E-4</v>
      </c>
    </row>
    <row r="261" spans="1:20">
      <c r="A261" s="69" t="s">
        <v>900</v>
      </c>
      <c r="B261" s="54" t="s">
        <v>901</v>
      </c>
      <c r="C261" s="70" t="s">
        <v>29</v>
      </c>
      <c r="D261" s="70" t="s">
        <v>806</v>
      </c>
      <c r="E261" s="117" t="s">
        <v>3305</v>
      </c>
      <c r="F261" s="70" t="s">
        <v>3189</v>
      </c>
      <c r="G261" s="54" t="s">
        <v>820</v>
      </c>
      <c r="H261" s="54" t="s">
        <v>808</v>
      </c>
      <c r="I261" s="117" t="s">
        <v>3305</v>
      </c>
      <c r="J261" s="72">
        <v>6.9500000000298261</v>
      </c>
      <c r="K261" s="70" t="s">
        <v>134</v>
      </c>
      <c r="L261" s="71">
        <v>5.9000000000000004E-2</v>
      </c>
      <c r="M261" s="71">
        <v>5.580000000022977E-2</v>
      </c>
      <c r="N261" s="72">
        <v>24061.968000000004</v>
      </c>
      <c r="O261" s="80">
        <v>103.72427999999999</v>
      </c>
      <c r="P261" s="117" t="s">
        <v>3305</v>
      </c>
      <c r="Q261" s="72">
        <v>90.523037873999996</v>
      </c>
      <c r="R261" s="73">
        <v>4.8123936000000007E-5</v>
      </c>
      <c r="S261" s="73">
        <f t="shared" si="3"/>
        <v>2.0931285245249973E-3</v>
      </c>
      <c r="T261" s="73">
        <f>Q261/'סכום נכסי הקרן'!$C$41</f>
        <v>5.0041858155524144E-4</v>
      </c>
    </row>
    <row r="262" spans="1:20">
      <c r="A262" s="69" t="s">
        <v>902</v>
      </c>
      <c r="B262" s="54" t="s">
        <v>903</v>
      </c>
      <c r="C262" s="70" t="s">
        <v>29</v>
      </c>
      <c r="D262" s="70" t="s">
        <v>806</v>
      </c>
      <c r="E262" s="117" t="s">
        <v>3305</v>
      </c>
      <c r="F262" s="70" t="s">
        <v>3190</v>
      </c>
      <c r="G262" s="54" t="s">
        <v>820</v>
      </c>
      <c r="H262" s="54" t="s">
        <v>808</v>
      </c>
      <c r="I262" s="117" t="s">
        <v>3305</v>
      </c>
      <c r="J262" s="72">
        <v>6.8200000000258276</v>
      </c>
      <c r="K262" s="70" t="s">
        <v>134</v>
      </c>
      <c r="L262" s="71">
        <v>3.15E-2</v>
      </c>
      <c r="M262" s="71">
        <v>5.7100000000205098E-2</v>
      </c>
      <c r="N262" s="72">
        <v>17187.12</v>
      </c>
      <c r="O262" s="80">
        <v>84.473249999999993</v>
      </c>
      <c r="P262" s="117" t="s">
        <v>3305</v>
      </c>
      <c r="Q262" s="72">
        <v>52.658667852000001</v>
      </c>
      <c r="R262" s="73">
        <v>2.6508320133504633E-5</v>
      </c>
      <c r="S262" s="73">
        <f t="shared" si="3"/>
        <v>1.2176056209903935E-3</v>
      </c>
      <c r="T262" s="73">
        <f>Q262/'סכום נכסי הקרן'!$C$41</f>
        <v>2.9110132063580549E-4</v>
      </c>
    </row>
    <row r="263" spans="1:20">
      <c r="A263" s="69" t="s">
        <v>904</v>
      </c>
      <c r="B263" s="54" t="s">
        <v>905</v>
      </c>
      <c r="C263" s="70" t="s">
        <v>29</v>
      </c>
      <c r="D263" s="70" t="s">
        <v>806</v>
      </c>
      <c r="E263" s="117" t="s">
        <v>3305</v>
      </c>
      <c r="F263" s="70" t="s">
        <v>3186</v>
      </c>
      <c r="G263" s="54" t="s">
        <v>820</v>
      </c>
      <c r="H263" s="54" t="s">
        <v>301</v>
      </c>
      <c r="I263" s="117" t="s">
        <v>3305</v>
      </c>
      <c r="J263" s="72">
        <v>7.1700000000372288</v>
      </c>
      <c r="K263" s="70" t="s">
        <v>134</v>
      </c>
      <c r="L263" s="71">
        <v>6.25E-2</v>
      </c>
      <c r="M263" s="71">
        <v>5.610000000024451E-2</v>
      </c>
      <c r="N263" s="72">
        <v>21483.9</v>
      </c>
      <c r="O263" s="80">
        <v>104.44441999999999</v>
      </c>
      <c r="P263" s="117" t="s">
        <v>3305</v>
      </c>
      <c r="Q263" s="72">
        <v>81.385288341000006</v>
      </c>
      <c r="R263" s="73">
        <v>3.5824232995332691E-5</v>
      </c>
      <c r="S263" s="73">
        <f t="shared" si="3"/>
        <v>1.8818399437759772E-3</v>
      </c>
      <c r="T263" s="73">
        <f>Q263/'סכום נכסי הקרן'!$C$41</f>
        <v>4.499043724952703E-4</v>
      </c>
    </row>
    <row r="264" spans="1:20">
      <c r="A264" s="69" t="s">
        <v>906</v>
      </c>
      <c r="B264" s="54" t="s">
        <v>907</v>
      </c>
      <c r="C264" s="70" t="s">
        <v>29</v>
      </c>
      <c r="D264" s="70" t="s">
        <v>806</v>
      </c>
      <c r="E264" s="117" t="s">
        <v>3305</v>
      </c>
      <c r="F264" s="70" t="s">
        <v>3184</v>
      </c>
      <c r="G264" s="54" t="s">
        <v>820</v>
      </c>
      <c r="H264" s="54" t="s">
        <v>301</v>
      </c>
      <c r="I264" s="117" t="s">
        <v>3305</v>
      </c>
      <c r="J264" s="72">
        <v>4.129999999987648</v>
      </c>
      <c r="K264" s="70" t="s">
        <v>134</v>
      </c>
      <c r="L264" s="71">
        <v>4.4999999999999998E-2</v>
      </c>
      <c r="M264" s="71">
        <v>5.9399999999757425E-2</v>
      </c>
      <c r="N264" s="72">
        <v>25915.598892000002</v>
      </c>
      <c r="O264" s="80">
        <v>95.608500000000006</v>
      </c>
      <c r="P264" s="117" t="s">
        <v>3305</v>
      </c>
      <c r="Q264" s="72">
        <v>89.868048247000004</v>
      </c>
      <c r="R264" s="73">
        <v>4.3192664820000005E-5</v>
      </c>
      <c r="S264" s="73">
        <f t="shared" si="3"/>
        <v>2.0779834575482357E-3</v>
      </c>
      <c r="T264" s="73">
        <f>Q264/'סכום נכסי הקרן'!$C$41</f>
        <v>4.9679774659681952E-4</v>
      </c>
    </row>
    <row r="265" spans="1:20">
      <c r="A265" s="69" t="s">
        <v>908</v>
      </c>
      <c r="B265" s="54" t="s">
        <v>909</v>
      </c>
      <c r="C265" s="70" t="s">
        <v>29</v>
      </c>
      <c r="D265" s="70" t="s">
        <v>806</v>
      </c>
      <c r="E265" s="117" t="s">
        <v>3305</v>
      </c>
      <c r="F265" s="70" t="s">
        <v>3187</v>
      </c>
      <c r="G265" s="54" t="s">
        <v>820</v>
      </c>
      <c r="H265" s="54" t="s">
        <v>301</v>
      </c>
      <c r="I265" s="117" t="s">
        <v>3305</v>
      </c>
      <c r="J265" s="72">
        <v>2.7100000000160729</v>
      </c>
      <c r="K265" s="70" t="s">
        <v>134</v>
      </c>
      <c r="L265" s="71">
        <v>6.8750000000000006E-2</v>
      </c>
      <c r="M265" s="71">
        <v>5.7300000000216317E-2</v>
      </c>
      <c r="N265" s="72">
        <v>21483.9</v>
      </c>
      <c r="O265" s="80">
        <v>106.19404</v>
      </c>
      <c r="P265" s="117" t="s">
        <v>3305</v>
      </c>
      <c r="Q265" s="72">
        <v>82.748632977</v>
      </c>
      <c r="R265" s="73">
        <v>3.1624944430869062E-5</v>
      </c>
      <c r="S265" s="73">
        <f t="shared" si="3"/>
        <v>1.9133640244231797E-3</v>
      </c>
      <c r="T265" s="73">
        <f>Q265/'סכום נכסי הקרן'!$C$41</f>
        <v>4.5744105050499071E-4</v>
      </c>
    </row>
    <row r="266" spans="1:20">
      <c r="A266" s="69" t="s">
        <v>910</v>
      </c>
      <c r="B266" s="54" t="s">
        <v>911</v>
      </c>
      <c r="C266" s="70" t="s">
        <v>29</v>
      </c>
      <c r="D266" s="70" t="s">
        <v>806</v>
      </c>
      <c r="E266" s="117" t="s">
        <v>3305</v>
      </c>
      <c r="F266" s="70" t="s">
        <v>811</v>
      </c>
      <c r="G266" s="54" t="s">
        <v>820</v>
      </c>
      <c r="H266" s="54" t="s">
        <v>808</v>
      </c>
      <c r="I266" s="117" t="s">
        <v>3305</v>
      </c>
      <c r="J266" s="72">
        <v>3.6599999999960464</v>
      </c>
      <c r="K266" s="70" t="s">
        <v>137</v>
      </c>
      <c r="L266" s="71">
        <v>7.4160000000000004E-2</v>
      </c>
      <c r="M266" s="71">
        <v>6.1499999999936446E-2</v>
      </c>
      <c r="N266" s="72">
        <v>29218.103999999999</v>
      </c>
      <c r="O266" s="80">
        <v>104.88656</v>
      </c>
      <c r="P266" s="117" t="s">
        <v>3305</v>
      </c>
      <c r="Q266" s="72">
        <v>141.611470266</v>
      </c>
      <c r="R266" s="73">
        <v>4.495092923076923E-5</v>
      </c>
      <c r="S266" s="73">
        <f t="shared" ref="S266:S312" si="4">IFERROR(Q266/$Q$9,0)</f>
        <v>3.2744262098921804E-3</v>
      </c>
      <c r="T266" s="73">
        <f>Q266/'סכום נכסי הקרן'!$C$41</f>
        <v>7.8283951518619776E-4</v>
      </c>
    </row>
    <row r="267" spans="1:20">
      <c r="A267" s="69" t="s">
        <v>912</v>
      </c>
      <c r="B267" s="54" t="s">
        <v>913</v>
      </c>
      <c r="C267" s="70" t="s">
        <v>29</v>
      </c>
      <c r="D267" s="70" t="s">
        <v>806</v>
      </c>
      <c r="E267" s="117" t="s">
        <v>3305</v>
      </c>
      <c r="F267" s="70" t="s">
        <v>852</v>
      </c>
      <c r="G267" s="54" t="s">
        <v>820</v>
      </c>
      <c r="H267" s="54" t="s">
        <v>808</v>
      </c>
      <c r="I267" s="117" t="s">
        <v>3305</v>
      </c>
      <c r="J267" s="72">
        <v>2.8600000000140069</v>
      </c>
      <c r="K267" s="70" t="s">
        <v>134</v>
      </c>
      <c r="L267" s="71">
        <v>4.7E-2</v>
      </c>
      <c r="M267" s="71">
        <v>6.5800000000070039E-2</v>
      </c>
      <c r="N267" s="72">
        <v>16327.763999999999</v>
      </c>
      <c r="O267" s="80">
        <v>96.442890000000006</v>
      </c>
      <c r="P267" s="117" t="s">
        <v>3305</v>
      </c>
      <c r="Q267" s="72">
        <v>57.114250370000001</v>
      </c>
      <c r="R267" s="73">
        <v>3.2925517241379306E-5</v>
      </c>
      <c r="S267" s="73">
        <f t="shared" si="4"/>
        <v>1.3206302993577039E-3</v>
      </c>
      <c r="T267" s="73">
        <f>Q267/'סכום נכסי הקרן'!$C$41</f>
        <v>3.1573213656979317E-4</v>
      </c>
    </row>
    <row r="268" spans="1:20">
      <c r="A268" s="69" t="s">
        <v>914</v>
      </c>
      <c r="B268" s="54" t="s">
        <v>915</v>
      </c>
      <c r="C268" s="70" t="s">
        <v>29</v>
      </c>
      <c r="D268" s="70" t="s">
        <v>806</v>
      </c>
      <c r="E268" s="117" t="s">
        <v>3305</v>
      </c>
      <c r="F268" s="70" t="s">
        <v>3084</v>
      </c>
      <c r="G268" s="54" t="s">
        <v>820</v>
      </c>
      <c r="H268" s="54" t="s">
        <v>808</v>
      </c>
      <c r="I268" s="117" t="s">
        <v>3305</v>
      </c>
      <c r="J268" s="72">
        <v>3.7700000000349676</v>
      </c>
      <c r="K268" s="70" t="s">
        <v>134</v>
      </c>
      <c r="L268" s="71">
        <v>7.9500000000000001E-2</v>
      </c>
      <c r="M268" s="71">
        <v>6.9200000000658207E-2</v>
      </c>
      <c r="N268" s="72">
        <v>12890.34</v>
      </c>
      <c r="O268" s="80">
        <v>103.98742</v>
      </c>
      <c r="P268" s="117" t="s">
        <v>3305</v>
      </c>
      <c r="Q268" s="72">
        <v>48.617510589999988</v>
      </c>
      <c r="R268" s="73">
        <v>1.9831292307692307E-5</v>
      </c>
      <c r="S268" s="73">
        <f t="shared" si="4"/>
        <v>1.1241635344692003E-3</v>
      </c>
      <c r="T268" s="73">
        <f>Q268/'סכום נכסי הקרן'!$C$41</f>
        <v>2.6876148060849079E-4</v>
      </c>
    </row>
    <row r="269" spans="1:20">
      <c r="A269" s="69" t="s">
        <v>916</v>
      </c>
      <c r="B269" s="54" t="s">
        <v>917</v>
      </c>
      <c r="C269" s="70" t="s">
        <v>29</v>
      </c>
      <c r="D269" s="70" t="s">
        <v>806</v>
      </c>
      <c r="E269" s="117" t="s">
        <v>3305</v>
      </c>
      <c r="F269" s="70" t="s">
        <v>811</v>
      </c>
      <c r="G269" s="54" t="s">
        <v>918</v>
      </c>
      <c r="H269" s="54" t="s">
        <v>841</v>
      </c>
      <c r="I269" s="117" t="s">
        <v>3305</v>
      </c>
      <c r="J269" s="72">
        <v>3.1599999999903026</v>
      </c>
      <c r="K269" s="70" t="s">
        <v>134</v>
      </c>
      <c r="L269" s="71">
        <v>6.8750000000000006E-2</v>
      </c>
      <c r="M269" s="71">
        <v>7.3999999999757579E-2</v>
      </c>
      <c r="N269" s="72">
        <v>9281.0447999999997</v>
      </c>
      <c r="O269" s="80">
        <v>98.033000000000001</v>
      </c>
      <c r="P269" s="117" t="s">
        <v>3305</v>
      </c>
      <c r="Q269" s="72">
        <v>33.000211077000003</v>
      </c>
      <c r="R269" s="73">
        <v>1.8562089599999999E-5</v>
      </c>
      <c r="S269" s="73">
        <f t="shared" si="4"/>
        <v>7.6305087348878969E-4</v>
      </c>
      <c r="T269" s="73">
        <f>Q269/'סכום נכסי הקרן'!$C$41</f>
        <v>1.8242780187251132E-4</v>
      </c>
    </row>
    <row r="270" spans="1:20">
      <c r="A270" s="69" t="s">
        <v>919</v>
      </c>
      <c r="B270" s="54" t="s">
        <v>920</v>
      </c>
      <c r="C270" s="70" t="s">
        <v>29</v>
      </c>
      <c r="D270" s="70" t="s">
        <v>806</v>
      </c>
      <c r="E270" s="117" t="s">
        <v>3305</v>
      </c>
      <c r="F270" s="70" t="s">
        <v>834</v>
      </c>
      <c r="G270" s="54" t="s">
        <v>820</v>
      </c>
      <c r="H270" s="54" t="s">
        <v>301</v>
      </c>
      <c r="I270" s="117" t="s">
        <v>3305</v>
      </c>
      <c r="J270" s="72">
        <v>1.5599999999969874</v>
      </c>
      <c r="K270" s="70" t="s">
        <v>134</v>
      </c>
      <c r="L270" s="71">
        <v>5.7500000000000002E-2</v>
      </c>
      <c r="M270" s="71">
        <v>6.489999999940875E-2</v>
      </c>
      <c r="N270" s="72">
        <v>7283.0420999999997</v>
      </c>
      <c r="O270" s="80">
        <v>100.52222</v>
      </c>
      <c r="P270" s="117" t="s">
        <v>3305</v>
      </c>
      <c r="Q270" s="72">
        <v>26.553541793000001</v>
      </c>
      <c r="R270" s="73">
        <v>1.0404345857142857E-5</v>
      </c>
      <c r="S270" s="73">
        <f t="shared" si="4"/>
        <v>6.1398708063087012E-4</v>
      </c>
      <c r="T270" s="73">
        <f>Q270/'סכום נכסי הקרן'!$C$41</f>
        <v>1.4679009930948668E-4</v>
      </c>
    </row>
    <row r="271" spans="1:20">
      <c r="A271" s="69" t="s">
        <v>921</v>
      </c>
      <c r="B271" s="54" t="s">
        <v>922</v>
      </c>
      <c r="C271" s="70" t="s">
        <v>29</v>
      </c>
      <c r="D271" s="70" t="s">
        <v>806</v>
      </c>
      <c r="E271" s="117" t="s">
        <v>3305</v>
      </c>
      <c r="F271" s="70" t="s">
        <v>3188</v>
      </c>
      <c r="G271" s="54" t="s">
        <v>820</v>
      </c>
      <c r="H271" s="54" t="s">
        <v>808</v>
      </c>
      <c r="I271" s="117" t="s">
        <v>3305</v>
      </c>
      <c r="J271" s="72">
        <v>3.7100000000210214</v>
      </c>
      <c r="K271" s="70" t="s">
        <v>136</v>
      </c>
      <c r="L271" s="71">
        <v>0.04</v>
      </c>
      <c r="M271" s="71">
        <v>4.8000000000170108E-2</v>
      </c>
      <c r="N271" s="72">
        <v>20624.544000000002</v>
      </c>
      <c r="O271" s="80">
        <v>99.467669999999998</v>
      </c>
      <c r="P271" s="117" t="s">
        <v>3305</v>
      </c>
      <c r="Q271" s="72">
        <v>82.296981837000004</v>
      </c>
      <c r="R271" s="73">
        <v>2.0624544000000003E-5</v>
      </c>
      <c r="S271" s="73">
        <f t="shared" si="4"/>
        <v>1.9029206731341511E-3</v>
      </c>
      <c r="T271" s="73">
        <f>Q271/'סכום נכסי הקרן'!$C$41</f>
        <v>4.5494428693911043E-4</v>
      </c>
    </row>
    <row r="272" spans="1:20">
      <c r="A272" s="69" t="s">
        <v>923</v>
      </c>
      <c r="B272" s="54" t="s">
        <v>924</v>
      </c>
      <c r="C272" s="70" t="s">
        <v>29</v>
      </c>
      <c r="D272" s="70" t="s">
        <v>806</v>
      </c>
      <c r="E272" s="117" t="s">
        <v>3305</v>
      </c>
      <c r="F272" s="70" t="s">
        <v>3191</v>
      </c>
      <c r="G272" s="54" t="s">
        <v>820</v>
      </c>
      <c r="H272" s="54" t="s">
        <v>808</v>
      </c>
      <c r="I272" s="117" t="s">
        <v>3305</v>
      </c>
      <c r="J272" s="72">
        <v>3.7099999999900626</v>
      </c>
      <c r="K272" s="70" t="s">
        <v>136</v>
      </c>
      <c r="L272" s="71">
        <v>4.6249999999999999E-2</v>
      </c>
      <c r="M272" s="71">
        <v>4.6499999999929022E-2</v>
      </c>
      <c r="N272" s="72">
        <v>17616.797999999999</v>
      </c>
      <c r="O272" s="80">
        <v>99.669370000000001</v>
      </c>
      <c r="P272" s="117" t="s">
        <v>3305</v>
      </c>
      <c r="Q272" s="72">
        <v>70.437882770000002</v>
      </c>
      <c r="R272" s="73">
        <v>2.9361329999999998E-5</v>
      </c>
      <c r="S272" s="73">
        <f t="shared" si="4"/>
        <v>1.6287073997478076E-3</v>
      </c>
      <c r="T272" s="73">
        <f>Q272/'סכום נכסי הקרן'!$C$41</f>
        <v>3.8938624035773581E-4</v>
      </c>
    </row>
    <row r="273" spans="1:20">
      <c r="A273" s="69" t="s">
        <v>925</v>
      </c>
      <c r="B273" s="54" t="s">
        <v>926</v>
      </c>
      <c r="C273" s="70" t="s">
        <v>29</v>
      </c>
      <c r="D273" s="70" t="s">
        <v>806</v>
      </c>
      <c r="E273" s="117" t="s">
        <v>3305</v>
      </c>
      <c r="F273" s="70" t="s">
        <v>3185</v>
      </c>
      <c r="G273" s="54" t="s">
        <v>820</v>
      </c>
      <c r="H273" s="54" t="s">
        <v>808</v>
      </c>
      <c r="I273" s="117" t="s">
        <v>3305</v>
      </c>
      <c r="J273" s="72">
        <v>4.050000000012453</v>
      </c>
      <c r="K273" s="70" t="s">
        <v>136</v>
      </c>
      <c r="L273" s="71">
        <v>4.6249999999999999E-2</v>
      </c>
      <c r="M273" s="71">
        <v>5.3600000000149431E-2</v>
      </c>
      <c r="N273" s="72">
        <v>12116.919599999999</v>
      </c>
      <c r="O273" s="80">
        <v>99.122050000000002</v>
      </c>
      <c r="P273" s="117" t="s">
        <v>3305</v>
      </c>
      <c r="Q273" s="72">
        <v>48.181476948000004</v>
      </c>
      <c r="R273" s="73">
        <v>8.0779464E-6</v>
      </c>
      <c r="S273" s="73">
        <f t="shared" si="4"/>
        <v>1.1140813004306888E-3</v>
      </c>
      <c r="T273" s="73">
        <f>Q273/'סכום נכסי הקרן'!$C$41</f>
        <v>2.6635105181859847E-4</v>
      </c>
    </row>
    <row r="274" spans="1:20">
      <c r="A274" s="69" t="s">
        <v>927</v>
      </c>
      <c r="B274" s="54" t="s">
        <v>928</v>
      </c>
      <c r="C274" s="70" t="s">
        <v>29</v>
      </c>
      <c r="D274" s="70" t="s">
        <v>806</v>
      </c>
      <c r="E274" s="117" t="s">
        <v>3305</v>
      </c>
      <c r="F274" s="70" t="s">
        <v>3188</v>
      </c>
      <c r="G274" s="54" t="s">
        <v>820</v>
      </c>
      <c r="H274" s="54" t="s">
        <v>808</v>
      </c>
      <c r="I274" s="117" t="s">
        <v>3305</v>
      </c>
      <c r="J274" s="72">
        <v>6.5899999999714565</v>
      </c>
      <c r="K274" s="70" t="s">
        <v>136</v>
      </c>
      <c r="L274" s="71">
        <v>7.8750000000000001E-2</v>
      </c>
      <c r="M274" s="71">
        <v>5.9399999999784757E-2</v>
      </c>
      <c r="N274" s="72">
        <v>23202.612000000001</v>
      </c>
      <c r="O274" s="80">
        <v>114.7979</v>
      </c>
      <c r="P274" s="117" t="s">
        <v>3305</v>
      </c>
      <c r="Q274" s="72">
        <v>106.853425695</v>
      </c>
      <c r="R274" s="73">
        <v>3.0936816000000002E-5</v>
      </c>
      <c r="S274" s="73">
        <f t="shared" si="4"/>
        <v>2.4707296453829659E-3</v>
      </c>
      <c r="T274" s="73">
        <f>Q274/'סכום נכסי הקרן'!$C$41</f>
        <v>5.9069426939734136E-4</v>
      </c>
    </row>
    <row r="275" spans="1:20">
      <c r="A275" s="69" t="s">
        <v>929</v>
      </c>
      <c r="B275" s="54" t="s">
        <v>930</v>
      </c>
      <c r="C275" s="70" t="s">
        <v>29</v>
      </c>
      <c r="D275" s="70" t="s">
        <v>806</v>
      </c>
      <c r="E275" s="117" t="s">
        <v>3305</v>
      </c>
      <c r="F275" s="70" t="s">
        <v>954</v>
      </c>
      <c r="G275" s="54" t="s">
        <v>820</v>
      </c>
      <c r="H275" s="54" t="s">
        <v>301</v>
      </c>
      <c r="I275" s="117" t="s">
        <v>3305</v>
      </c>
      <c r="J275" s="72">
        <v>6.8400000000415462</v>
      </c>
      <c r="K275" s="70" t="s">
        <v>134</v>
      </c>
      <c r="L275" s="71">
        <v>4.2790000000000002E-2</v>
      </c>
      <c r="M275" s="71">
        <v>5.5600000000276976E-2</v>
      </c>
      <c r="N275" s="72">
        <v>25780.68</v>
      </c>
      <c r="O275" s="80">
        <v>92.668040000000005</v>
      </c>
      <c r="P275" s="117" t="s">
        <v>3305</v>
      </c>
      <c r="Q275" s="72">
        <v>86.65066680999999</v>
      </c>
      <c r="R275" s="73">
        <v>5.1681923591353913E-6</v>
      </c>
      <c r="S275" s="73">
        <f t="shared" si="4"/>
        <v>2.0035892147319966E-3</v>
      </c>
      <c r="T275" s="73">
        <f>Q275/'סכום נכסי הקרן'!$C$41</f>
        <v>4.7901180510790553E-4</v>
      </c>
    </row>
    <row r="276" spans="1:20">
      <c r="A276" s="69" t="s">
        <v>931</v>
      </c>
      <c r="B276" s="54" t="s">
        <v>932</v>
      </c>
      <c r="C276" s="70" t="s">
        <v>29</v>
      </c>
      <c r="D276" s="70" t="s">
        <v>806</v>
      </c>
      <c r="E276" s="117" t="s">
        <v>3305</v>
      </c>
      <c r="F276" s="70" t="s">
        <v>3184</v>
      </c>
      <c r="G276" s="54" t="s">
        <v>933</v>
      </c>
      <c r="H276" s="54" t="s">
        <v>301</v>
      </c>
      <c r="I276" s="117" t="s">
        <v>3305</v>
      </c>
      <c r="J276" s="72">
        <v>1.3999999999807176</v>
      </c>
      <c r="K276" s="70" t="s">
        <v>134</v>
      </c>
      <c r="L276" s="71">
        <v>6.5000000000000002E-2</v>
      </c>
      <c r="M276" s="71">
        <v>6.4599999998990881E-2</v>
      </c>
      <c r="N276" s="72">
        <v>8593.56</v>
      </c>
      <c r="O276" s="80">
        <v>99.831829999999997</v>
      </c>
      <c r="P276" s="117" t="s">
        <v>3305</v>
      </c>
      <c r="Q276" s="72">
        <v>31.116426509</v>
      </c>
      <c r="R276" s="73">
        <v>1.7187119999999998E-5</v>
      </c>
      <c r="S276" s="73">
        <f t="shared" si="4"/>
        <v>7.194928654286856E-4</v>
      </c>
      <c r="T276" s="73">
        <f>Q276/'סכום נכסי הקרן'!$C$41</f>
        <v>1.7201409036200784E-4</v>
      </c>
    </row>
    <row r="277" spans="1:20">
      <c r="A277" s="69" t="s">
        <v>934</v>
      </c>
      <c r="B277" s="54" t="s">
        <v>935</v>
      </c>
      <c r="C277" s="70" t="s">
        <v>29</v>
      </c>
      <c r="D277" s="70" t="s">
        <v>806</v>
      </c>
      <c r="E277" s="117" t="s">
        <v>3305</v>
      </c>
      <c r="F277" s="70" t="s">
        <v>3188</v>
      </c>
      <c r="G277" s="54" t="s">
        <v>933</v>
      </c>
      <c r="H277" s="54" t="s">
        <v>301</v>
      </c>
      <c r="I277" s="117" t="s">
        <v>3305</v>
      </c>
      <c r="J277" s="72">
        <v>4.0900000000064578</v>
      </c>
      <c r="K277" s="70" t="s">
        <v>134</v>
      </c>
      <c r="L277" s="71">
        <v>4.1250000000000002E-2</v>
      </c>
      <c r="M277" s="71">
        <v>5.7800000000088801E-2</v>
      </c>
      <c r="N277" s="72">
        <v>14609.052</v>
      </c>
      <c r="O277" s="80">
        <v>93.508880000000005</v>
      </c>
      <c r="P277" s="117" t="s">
        <v>3305</v>
      </c>
      <c r="Q277" s="72">
        <v>49.547577151999995</v>
      </c>
      <c r="R277" s="73">
        <v>3.6522629999999997E-5</v>
      </c>
      <c r="S277" s="73">
        <f t="shared" si="4"/>
        <v>1.1456690969906306E-3</v>
      </c>
      <c r="T277" s="73">
        <f>Q277/'סכום נכסי הקרן'!$C$41</f>
        <v>2.7390296282825264E-4</v>
      </c>
    </row>
    <row r="278" spans="1:20">
      <c r="A278" s="69" t="s">
        <v>937</v>
      </c>
      <c r="B278" s="54" t="s">
        <v>938</v>
      </c>
      <c r="C278" s="70" t="s">
        <v>29</v>
      </c>
      <c r="D278" s="70" t="s">
        <v>806</v>
      </c>
      <c r="E278" s="117" t="s">
        <v>3305</v>
      </c>
      <c r="F278" s="70" t="s">
        <v>3192</v>
      </c>
      <c r="G278" s="54" t="s">
        <v>933</v>
      </c>
      <c r="H278" s="54" t="s">
        <v>808</v>
      </c>
      <c r="I278" s="117" t="s">
        <v>3305</v>
      </c>
      <c r="J278" s="72">
        <v>4.4000000000134225</v>
      </c>
      <c r="K278" s="70" t="s">
        <v>136</v>
      </c>
      <c r="L278" s="71">
        <v>6.6250000000000003E-2</v>
      </c>
      <c r="M278" s="71">
        <v>6.1400000000315424E-2</v>
      </c>
      <c r="N278" s="72">
        <v>14609.052</v>
      </c>
      <c r="O278" s="80">
        <v>101.70061</v>
      </c>
      <c r="P278" s="117" t="s">
        <v>3305</v>
      </c>
      <c r="Q278" s="72">
        <v>59.602324907999993</v>
      </c>
      <c r="R278" s="73">
        <v>1.9478735999999999E-5</v>
      </c>
      <c r="S278" s="73">
        <f t="shared" si="4"/>
        <v>1.3781610662093535E-3</v>
      </c>
      <c r="T278" s="73">
        <f>Q278/'סכום נכסי הקרן'!$C$41</f>
        <v>3.2948641128649795E-4</v>
      </c>
    </row>
    <row r="279" spans="1:20">
      <c r="A279" s="69" t="s">
        <v>939</v>
      </c>
      <c r="B279" s="54" t="s">
        <v>940</v>
      </c>
      <c r="C279" s="70" t="s">
        <v>29</v>
      </c>
      <c r="D279" s="70" t="s">
        <v>806</v>
      </c>
      <c r="E279" s="117" t="s">
        <v>3305</v>
      </c>
      <c r="F279" s="70" t="s">
        <v>811</v>
      </c>
      <c r="G279" s="54" t="s">
        <v>941</v>
      </c>
      <c r="H279" s="54" t="s">
        <v>841</v>
      </c>
      <c r="I279" s="117" t="s">
        <v>3305</v>
      </c>
      <c r="J279" s="72">
        <v>4.5400000000163088</v>
      </c>
      <c r="K279" s="70" t="s">
        <v>134</v>
      </c>
      <c r="L279" s="71">
        <v>7.7499999999999999E-2</v>
      </c>
      <c r="M279" s="71">
        <v>7.2200000000192735E-2</v>
      </c>
      <c r="N279" s="72">
        <v>17743.123331999999</v>
      </c>
      <c r="O279" s="80">
        <v>104.81171999999999</v>
      </c>
      <c r="P279" s="117" t="s">
        <v>3305</v>
      </c>
      <c r="Q279" s="72">
        <v>67.450858884999988</v>
      </c>
      <c r="R279" s="73">
        <v>8.8715616660000004E-6</v>
      </c>
      <c r="S279" s="73">
        <f t="shared" si="4"/>
        <v>1.5596396238095592E-3</v>
      </c>
      <c r="T279" s="73">
        <f>Q279/'סכום נכסי הקרן'!$C$41</f>
        <v>3.7287373381013285E-4</v>
      </c>
    </row>
    <row r="280" spans="1:20">
      <c r="A280" s="69" t="s">
        <v>942</v>
      </c>
      <c r="B280" s="54" t="s">
        <v>943</v>
      </c>
      <c r="C280" s="70" t="s">
        <v>29</v>
      </c>
      <c r="D280" s="70" t="s">
        <v>806</v>
      </c>
      <c r="E280" s="117" t="s">
        <v>3305</v>
      </c>
      <c r="F280" s="70" t="s">
        <v>3191</v>
      </c>
      <c r="G280" s="54" t="s">
        <v>933</v>
      </c>
      <c r="H280" s="54" t="s">
        <v>301</v>
      </c>
      <c r="I280" s="117" t="s">
        <v>3305</v>
      </c>
      <c r="J280" s="72">
        <v>4.27000000000913</v>
      </c>
      <c r="K280" s="70" t="s">
        <v>137</v>
      </c>
      <c r="L280" s="71">
        <v>8.3750000000000005E-2</v>
      </c>
      <c r="M280" s="71">
        <v>6.930000000006746E-2</v>
      </c>
      <c r="N280" s="72">
        <v>25780.68</v>
      </c>
      <c r="O280" s="80">
        <v>105.74071000000001</v>
      </c>
      <c r="P280" s="117" t="s">
        <v>3305</v>
      </c>
      <c r="Q280" s="72">
        <v>125.968846055</v>
      </c>
      <c r="R280" s="73">
        <v>3.682954285714286E-5</v>
      </c>
      <c r="S280" s="73">
        <f t="shared" si="4"/>
        <v>2.9127279759018077E-3</v>
      </c>
      <c r="T280" s="73">
        <f>Q280/'סכום נכסי הקרן'!$C$41</f>
        <v>6.963658394975186E-4</v>
      </c>
    </row>
    <row r="281" spans="1:20">
      <c r="A281" s="69" t="s">
        <v>944</v>
      </c>
      <c r="B281" s="54" t="s">
        <v>945</v>
      </c>
      <c r="C281" s="70" t="s">
        <v>29</v>
      </c>
      <c r="D281" s="70" t="s">
        <v>806</v>
      </c>
      <c r="E281" s="117" t="s">
        <v>3305</v>
      </c>
      <c r="F281" s="70" t="s">
        <v>3188</v>
      </c>
      <c r="G281" s="54" t="s">
        <v>933</v>
      </c>
      <c r="H281" s="54" t="s">
        <v>808</v>
      </c>
      <c r="I281" s="117" t="s">
        <v>3305</v>
      </c>
      <c r="J281" s="72">
        <v>5.8899999999946244</v>
      </c>
      <c r="K281" s="70" t="s">
        <v>136</v>
      </c>
      <c r="L281" s="71">
        <v>6.6250000000000003E-2</v>
      </c>
      <c r="M281" s="71">
        <v>5.4999999999966818E-2</v>
      </c>
      <c r="N281" s="72">
        <v>34374.239999999998</v>
      </c>
      <c r="O281" s="80">
        <v>109.26631999999999</v>
      </c>
      <c r="P281" s="117" t="s">
        <v>3305</v>
      </c>
      <c r="Q281" s="72">
        <v>150.67355132900002</v>
      </c>
      <c r="R281" s="73">
        <v>4.583232E-5</v>
      </c>
      <c r="S281" s="73">
        <f t="shared" si="4"/>
        <v>3.4839651384346035E-3</v>
      </c>
      <c r="T281" s="73">
        <f>Q281/'סכום נכסי הקרן'!$C$41</f>
        <v>8.3293542290194603E-4</v>
      </c>
    </row>
    <row r="282" spans="1:20">
      <c r="A282" s="69" t="s">
        <v>946</v>
      </c>
      <c r="B282" s="54" t="s">
        <v>947</v>
      </c>
      <c r="C282" s="70" t="s">
        <v>29</v>
      </c>
      <c r="D282" s="70" t="s">
        <v>806</v>
      </c>
      <c r="E282" s="117" t="s">
        <v>3305</v>
      </c>
      <c r="F282" s="70" t="s">
        <v>3185</v>
      </c>
      <c r="G282" s="54" t="s">
        <v>941</v>
      </c>
      <c r="H282" s="54" t="s">
        <v>841</v>
      </c>
      <c r="I282" s="117" t="s">
        <v>3305</v>
      </c>
      <c r="J282" s="72">
        <v>3.8500000000181713</v>
      </c>
      <c r="K282" s="70" t="s">
        <v>136</v>
      </c>
      <c r="L282" s="71">
        <v>6.1249999999999999E-2</v>
      </c>
      <c r="M282" s="71">
        <v>4.0400000000202489E-2</v>
      </c>
      <c r="N282" s="72">
        <v>17187.12</v>
      </c>
      <c r="O282" s="80">
        <v>111.74012999999999</v>
      </c>
      <c r="P282" s="117" t="s">
        <v>3305</v>
      </c>
      <c r="Q282" s="72">
        <v>77.042414436000001</v>
      </c>
      <c r="R282" s="73">
        <v>2.8645199999999998E-5</v>
      </c>
      <c r="S282" s="73">
        <f t="shared" si="4"/>
        <v>1.7814213822422435E-3</v>
      </c>
      <c r="T282" s="73">
        <f>Q282/'סכום נכסי הקרן'!$C$41</f>
        <v>4.2589661877363367E-4</v>
      </c>
    </row>
    <row r="283" spans="1:20">
      <c r="A283" s="69" t="s">
        <v>948</v>
      </c>
      <c r="B283" s="54" t="s">
        <v>949</v>
      </c>
      <c r="C283" s="70" t="s">
        <v>29</v>
      </c>
      <c r="D283" s="70" t="s">
        <v>806</v>
      </c>
      <c r="E283" s="117" t="s">
        <v>3305</v>
      </c>
      <c r="F283" s="70" t="s">
        <v>3185</v>
      </c>
      <c r="G283" s="54" t="s">
        <v>941</v>
      </c>
      <c r="H283" s="54" t="s">
        <v>841</v>
      </c>
      <c r="I283" s="117" t="s">
        <v>3305</v>
      </c>
      <c r="J283" s="72">
        <v>3.3199999999879419</v>
      </c>
      <c r="K283" s="70" t="s">
        <v>134</v>
      </c>
      <c r="L283" s="71">
        <v>7.3499999999999996E-2</v>
      </c>
      <c r="M283" s="71">
        <v>5.7099999999920874E-2</v>
      </c>
      <c r="N283" s="72">
        <v>13749.696000000002</v>
      </c>
      <c r="O283" s="80">
        <v>106.43532999999999</v>
      </c>
      <c r="P283" s="117" t="s">
        <v>3305</v>
      </c>
      <c r="Q283" s="72">
        <v>53.079457602000005</v>
      </c>
      <c r="R283" s="73">
        <v>9.1664640000000009E-6</v>
      </c>
      <c r="S283" s="73">
        <f t="shared" si="4"/>
        <v>1.227335376522667E-3</v>
      </c>
      <c r="T283" s="73">
        <f>Q283/'סכום נכסי הקרן'!$C$41</f>
        <v>2.9342747997351001E-4</v>
      </c>
    </row>
    <row r="284" spans="1:20">
      <c r="A284" s="69" t="s">
        <v>950</v>
      </c>
      <c r="B284" s="54" t="s">
        <v>951</v>
      </c>
      <c r="C284" s="70" t="s">
        <v>29</v>
      </c>
      <c r="D284" s="70" t="s">
        <v>806</v>
      </c>
      <c r="E284" s="117" t="s">
        <v>3305</v>
      </c>
      <c r="F284" s="70" t="s">
        <v>811</v>
      </c>
      <c r="G284" s="54" t="s">
        <v>941</v>
      </c>
      <c r="H284" s="54" t="s">
        <v>841</v>
      </c>
      <c r="I284" s="117" t="s">
        <v>3305</v>
      </c>
      <c r="J284" s="72">
        <v>4.1300000000155412</v>
      </c>
      <c r="K284" s="70" t="s">
        <v>134</v>
      </c>
      <c r="L284" s="71">
        <v>7.4999999999999997E-2</v>
      </c>
      <c r="M284" s="71">
        <v>7.4600000000151434E-2</v>
      </c>
      <c r="N284" s="72">
        <v>20624.544000000002</v>
      </c>
      <c r="O284" s="80">
        <v>100.63467</v>
      </c>
      <c r="P284" s="117" t="s">
        <v>3305</v>
      </c>
      <c r="Q284" s="72">
        <v>75.279984890999998</v>
      </c>
      <c r="R284" s="73">
        <v>2.0624544000000003E-5</v>
      </c>
      <c r="S284" s="73">
        <f t="shared" si="4"/>
        <v>1.7406694185461084E-3</v>
      </c>
      <c r="T284" s="73">
        <f>Q284/'סכום נכסי הקרן'!$C$41</f>
        <v>4.1615376752036985E-4</v>
      </c>
    </row>
    <row r="285" spans="1:20">
      <c r="A285" s="69" t="s">
        <v>952</v>
      </c>
      <c r="B285" s="54" t="s">
        <v>953</v>
      </c>
      <c r="C285" s="70" t="s">
        <v>29</v>
      </c>
      <c r="D285" s="70" t="s">
        <v>806</v>
      </c>
      <c r="E285" s="117" t="s">
        <v>3305</v>
      </c>
      <c r="F285" s="70" t="s">
        <v>954</v>
      </c>
      <c r="G285" s="54" t="s">
        <v>933</v>
      </c>
      <c r="H285" s="54" t="s">
        <v>808</v>
      </c>
      <c r="I285" s="117" t="s">
        <v>3305</v>
      </c>
      <c r="J285" s="72">
        <v>6.5700000000092507</v>
      </c>
      <c r="K285" s="70" t="s">
        <v>134</v>
      </c>
      <c r="L285" s="71">
        <v>5.1249999999999997E-2</v>
      </c>
      <c r="M285" s="71">
        <v>5.8300000000061677E-2</v>
      </c>
      <c r="N285" s="72">
        <v>18476.153999999999</v>
      </c>
      <c r="O285" s="80">
        <v>96.784880000000001</v>
      </c>
      <c r="P285" s="117" t="s">
        <v>3305</v>
      </c>
      <c r="Q285" s="72">
        <v>64.858458519999999</v>
      </c>
      <c r="R285" s="73">
        <v>3.6952307999999997E-5</v>
      </c>
      <c r="S285" s="73">
        <f t="shared" si="4"/>
        <v>1.4996965719808819E-3</v>
      </c>
      <c r="T285" s="73">
        <f>Q285/'סכום נכסי הקרן'!$C$41</f>
        <v>3.5854273759144332E-4</v>
      </c>
    </row>
    <row r="286" spans="1:20">
      <c r="A286" s="69" t="s">
        <v>955</v>
      </c>
      <c r="B286" s="54" t="s">
        <v>956</v>
      </c>
      <c r="C286" s="70" t="s">
        <v>29</v>
      </c>
      <c r="D286" s="70" t="s">
        <v>806</v>
      </c>
      <c r="E286" s="117" t="s">
        <v>3305</v>
      </c>
      <c r="F286" s="70" t="s">
        <v>3184</v>
      </c>
      <c r="G286" s="54" t="s">
        <v>933</v>
      </c>
      <c r="H286" s="54" t="s">
        <v>808</v>
      </c>
      <c r="I286" s="117" t="s">
        <v>3305</v>
      </c>
      <c r="J286" s="72">
        <v>6.9599999999615019</v>
      </c>
      <c r="K286" s="70" t="s">
        <v>134</v>
      </c>
      <c r="L286" s="71">
        <v>6.4000000000000001E-2</v>
      </c>
      <c r="M286" s="71">
        <v>5.7899999999745377E-2</v>
      </c>
      <c r="N286" s="72">
        <v>21483.9</v>
      </c>
      <c r="O286" s="80">
        <v>105.33633</v>
      </c>
      <c r="P286" s="117" t="s">
        <v>3305</v>
      </c>
      <c r="Q286" s="72">
        <v>82.080288570999997</v>
      </c>
      <c r="R286" s="73">
        <v>1.7187120000000002E-5</v>
      </c>
      <c r="S286" s="73">
        <f t="shared" si="4"/>
        <v>1.8979101601554725E-3</v>
      </c>
      <c r="T286" s="73">
        <f>Q286/'סכום נכסי הקרן'!$C$41</f>
        <v>4.5374638926188893E-4</v>
      </c>
    </row>
    <row r="287" spans="1:20">
      <c r="A287" s="69" t="s">
        <v>957</v>
      </c>
      <c r="B287" s="54" t="s">
        <v>958</v>
      </c>
      <c r="C287" s="70" t="s">
        <v>29</v>
      </c>
      <c r="D287" s="70" t="s">
        <v>806</v>
      </c>
      <c r="E287" s="117" t="s">
        <v>3305</v>
      </c>
      <c r="F287" s="70" t="s">
        <v>811</v>
      </c>
      <c r="G287" s="54" t="s">
        <v>941</v>
      </c>
      <c r="H287" s="54" t="s">
        <v>841</v>
      </c>
      <c r="I287" s="117" t="s">
        <v>3305</v>
      </c>
      <c r="J287" s="72">
        <v>3.939999999994606</v>
      </c>
      <c r="K287" s="70" t="s">
        <v>134</v>
      </c>
      <c r="L287" s="71">
        <v>7.6249999999999998E-2</v>
      </c>
      <c r="M287" s="71">
        <v>8.2699999999811202E-2</v>
      </c>
      <c r="N287" s="72">
        <v>25780.68</v>
      </c>
      <c r="O287" s="80">
        <v>99.136600000000001</v>
      </c>
      <c r="P287" s="117" t="s">
        <v>3305</v>
      </c>
      <c r="Q287" s="72">
        <v>92.699188425000003</v>
      </c>
      <c r="R287" s="73">
        <v>5.1561360000000001E-5</v>
      </c>
      <c r="S287" s="73">
        <f t="shared" si="4"/>
        <v>2.1434467959720849E-3</v>
      </c>
      <c r="T287" s="73">
        <f>Q287/'סכום נכסי הקרן'!$C$41</f>
        <v>5.1244851556494467E-4</v>
      </c>
    </row>
    <row r="288" spans="1:20">
      <c r="A288" s="69" t="s">
        <v>959</v>
      </c>
      <c r="B288" s="54" t="s">
        <v>960</v>
      </c>
      <c r="C288" s="70" t="s">
        <v>29</v>
      </c>
      <c r="D288" s="70" t="s">
        <v>806</v>
      </c>
      <c r="E288" s="117" t="s">
        <v>3305</v>
      </c>
      <c r="F288" s="70" t="s">
        <v>3187</v>
      </c>
      <c r="G288" s="54" t="s">
        <v>941</v>
      </c>
      <c r="H288" s="54" t="s">
        <v>841</v>
      </c>
      <c r="I288" s="117" t="s">
        <v>3305</v>
      </c>
      <c r="J288" s="72">
        <v>2.919999999998625</v>
      </c>
      <c r="K288" s="70" t="s">
        <v>134</v>
      </c>
      <c r="L288" s="71">
        <v>5.2999999999999999E-2</v>
      </c>
      <c r="M288" s="71">
        <v>9.1899999999989698E-2</v>
      </c>
      <c r="N288" s="72">
        <v>26597.068200000002</v>
      </c>
      <c r="O288" s="80">
        <v>90.461830000000006</v>
      </c>
      <c r="P288" s="117" t="s">
        <v>3305</v>
      </c>
      <c r="Q288" s="72">
        <v>87.266329111000005</v>
      </c>
      <c r="R288" s="73">
        <v>1.77313788E-5</v>
      </c>
      <c r="S288" s="73">
        <f t="shared" si="4"/>
        <v>2.0178249314507786E-3</v>
      </c>
      <c r="T288" s="73">
        <f>Q288/'סכום נכסי הקרן'!$C$41</f>
        <v>4.8241523546794596E-4</v>
      </c>
    </row>
    <row r="289" spans="1:20">
      <c r="A289" s="69" t="s">
        <v>961</v>
      </c>
      <c r="B289" s="54" t="s">
        <v>962</v>
      </c>
      <c r="C289" s="70" t="s">
        <v>29</v>
      </c>
      <c r="D289" s="70" t="s">
        <v>806</v>
      </c>
      <c r="E289" s="117" t="s">
        <v>3305</v>
      </c>
      <c r="F289" s="70" t="s">
        <v>3191</v>
      </c>
      <c r="G289" s="54" t="s">
        <v>933</v>
      </c>
      <c r="H289" s="54" t="s">
        <v>301</v>
      </c>
      <c r="I289" s="117" t="s">
        <v>3305</v>
      </c>
      <c r="J289" s="72">
        <v>6.1700000000952553</v>
      </c>
      <c r="K289" s="70" t="s">
        <v>134</v>
      </c>
      <c r="L289" s="71">
        <v>4.1250000000000002E-2</v>
      </c>
      <c r="M289" s="71">
        <v>6.6600000000948983E-2</v>
      </c>
      <c r="N289" s="72">
        <v>9023.2379999999994</v>
      </c>
      <c r="O289" s="80">
        <v>85.646919999999994</v>
      </c>
      <c r="P289" s="117" t="s">
        <v>3305</v>
      </c>
      <c r="Q289" s="72">
        <v>28.029909848999999</v>
      </c>
      <c r="R289" s="73">
        <v>9.0232379999999992E-6</v>
      </c>
      <c r="S289" s="73">
        <f t="shared" si="4"/>
        <v>6.4812455726982732E-4</v>
      </c>
      <c r="T289" s="73">
        <f>Q289/'סכום נכסי הקרן'!$C$41</f>
        <v>1.5495157980979131E-4</v>
      </c>
    </row>
    <row r="290" spans="1:20">
      <c r="A290" s="69" t="s">
        <v>963</v>
      </c>
      <c r="B290" s="54" t="s">
        <v>964</v>
      </c>
      <c r="C290" s="70" t="s">
        <v>29</v>
      </c>
      <c r="D290" s="70" t="s">
        <v>806</v>
      </c>
      <c r="E290" s="117" t="s">
        <v>3305</v>
      </c>
      <c r="F290" s="70" t="s">
        <v>3191</v>
      </c>
      <c r="G290" s="54" t="s">
        <v>933</v>
      </c>
      <c r="H290" s="54" t="s">
        <v>301</v>
      </c>
      <c r="I290" s="117" t="s">
        <v>3305</v>
      </c>
      <c r="J290" s="72">
        <v>0.5</v>
      </c>
      <c r="K290" s="70" t="s">
        <v>134</v>
      </c>
      <c r="L290" s="71">
        <v>6.25E-2</v>
      </c>
      <c r="M290" s="71">
        <v>6.6400000000438372E-2</v>
      </c>
      <c r="N290" s="72">
        <v>22939.649064000001</v>
      </c>
      <c r="O290" s="80">
        <v>100.89442</v>
      </c>
      <c r="P290" s="117" t="s">
        <v>3305</v>
      </c>
      <c r="Q290" s="72">
        <v>83.946280688000002</v>
      </c>
      <c r="R290" s="73">
        <v>2.350393145025779E-5</v>
      </c>
      <c r="S290" s="73">
        <f t="shared" si="4"/>
        <v>1.9410567603841123E-3</v>
      </c>
      <c r="T290" s="73">
        <f>Q290/'סכום נכסי הקרן'!$C$41</f>
        <v>4.6406174268255227E-4</v>
      </c>
    </row>
    <row r="291" spans="1:20">
      <c r="A291" s="69" t="s">
        <v>965</v>
      </c>
      <c r="B291" s="54" t="s">
        <v>966</v>
      </c>
      <c r="C291" s="70" t="s">
        <v>29</v>
      </c>
      <c r="D291" s="70" t="s">
        <v>806</v>
      </c>
      <c r="E291" s="117" t="s">
        <v>3305</v>
      </c>
      <c r="F291" s="70" t="s">
        <v>3191</v>
      </c>
      <c r="G291" s="54" t="s">
        <v>933</v>
      </c>
      <c r="H291" s="54" t="s">
        <v>301</v>
      </c>
      <c r="I291" s="117" t="s">
        <v>3305</v>
      </c>
      <c r="J291" s="72">
        <v>4.6599999999924568</v>
      </c>
      <c r="K291" s="70" t="s">
        <v>136</v>
      </c>
      <c r="L291" s="71">
        <v>6.5000000000000002E-2</v>
      </c>
      <c r="M291" s="71">
        <v>4.9699999999882415E-2</v>
      </c>
      <c r="N291" s="72">
        <v>10312.272000000001</v>
      </c>
      <c r="O291" s="80">
        <v>108.95943</v>
      </c>
      <c r="P291" s="117" t="s">
        <v>3305</v>
      </c>
      <c r="Q291" s="72">
        <v>45.075109449000003</v>
      </c>
      <c r="R291" s="73">
        <v>1.3749696000000001E-5</v>
      </c>
      <c r="S291" s="73">
        <f t="shared" si="4"/>
        <v>1.0422539891459691E-3</v>
      </c>
      <c r="T291" s="73">
        <f>Q291/'סכום נכסי הקרן'!$C$41</f>
        <v>2.4917880424331731E-4</v>
      </c>
    </row>
    <row r="292" spans="1:20">
      <c r="A292" s="69" t="s">
        <v>967</v>
      </c>
      <c r="B292" s="54" t="s">
        <v>968</v>
      </c>
      <c r="C292" s="70" t="s">
        <v>29</v>
      </c>
      <c r="D292" s="70" t="s">
        <v>806</v>
      </c>
      <c r="E292" s="117" t="s">
        <v>3305</v>
      </c>
      <c r="F292" s="70" t="s">
        <v>3184</v>
      </c>
      <c r="G292" s="54" t="s">
        <v>933</v>
      </c>
      <c r="H292" s="54" t="s">
        <v>808</v>
      </c>
      <c r="I292" s="117" t="s">
        <v>3305</v>
      </c>
      <c r="J292" s="72">
        <v>2.3499999999833818</v>
      </c>
      <c r="K292" s="70" t="s">
        <v>136</v>
      </c>
      <c r="L292" s="71">
        <v>5.7500000000000002E-2</v>
      </c>
      <c r="M292" s="71">
        <v>4.2599999999643465E-2</v>
      </c>
      <c r="N292" s="72">
        <v>7820.1396000000004</v>
      </c>
      <c r="O292" s="80">
        <v>105.49755999999999</v>
      </c>
      <c r="P292" s="117" t="s">
        <v>3305</v>
      </c>
      <c r="Q292" s="72">
        <v>33.095925692999998</v>
      </c>
      <c r="R292" s="73">
        <v>1.2030984E-5</v>
      </c>
      <c r="S292" s="73">
        <f t="shared" si="4"/>
        <v>7.6526404482802832E-4</v>
      </c>
      <c r="T292" s="73">
        <f>Q292/'סכום נכסי הקרן'!$C$41</f>
        <v>1.8295691991249016E-4</v>
      </c>
    </row>
    <row r="293" spans="1:20">
      <c r="A293" s="69" t="s">
        <v>969</v>
      </c>
      <c r="B293" s="54" t="s">
        <v>970</v>
      </c>
      <c r="C293" s="70" t="s">
        <v>29</v>
      </c>
      <c r="D293" s="70" t="s">
        <v>806</v>
      </c>
      <c r="E293" s="117" t="s">
        <v>3305</v>
      </c>
      <c r="F293" s="70" t="s">
        <v>3184</v>
      </c>
      <c r="G293" s="54" t="s">
        <v>933</v>
      </c>
      <c r="H293" s="54" t="s">
        <v>808</v>
      </c>
      <c r="I293" s="117" t="s">
        <v>3305</v>
      </c>
      <c r="J293" s="72">
        <v>4.3500000000026864</v>
      </c>
      <c r="K293" s="70" t="s">
        <v>136</v>
      </c>
      <c r="L293" s="71">
        <v>6.1249999999999999E-2</v>
      </c>
      <c r="M293" s="71">
        <v>4.6299999999967756E-2</v>
      </c>
      <c r="N293" s="72">
        <v>17187.12</v>
      </c>
      <c r="O293" s="80">
        <v>107.98211000000001</v>
      </c>
      <c r="P293" s="117" t="s">
        <v>3305</v>
      </c>
      <c r="Q293" s="72">
        <v>74.451345247999996</v>
      </c>
      <c r="R293" s="73">
        <v>2.6441723076923074E-5</v>
      </c>
      <c r="S293" s="73">
        <f t="shared" si="4"/>
        <v>1.721509110694645E-3</v>
      </c>
      <c r="T293" s="73">
        <f>Q293/'סכום נכסי הקרן'!$C$41</f>
        <v>4.1157298140769342E-4</v>
      </c>
    </row>
    <row r="294" spans="1:20">
      <c r="A294" s="69" t="s">
        <v>971</v>
      </c>
      <c r="B294" s="54" t="s">
        <v>972</v>
      </c>
      <c r="C294" s="70" t="s">
        <v>29</v>
      </c>
      <c r="D294" s="70" t="s">
        <v>806</v>
      </c>
      <c r="E294" s="117" t="s">
        <v>3305</v>
      </c>
      <c r="F294" s="70" t="s">
        <v>973</v>
      </c>
      <c r="G294" s="54" t="s">
        <v>974</v>
      </c>
      <c r="H294" s="54" t="s">
        <v>301</v>
      </c>
      <c r="I294" s="117" t="s">
        <v>3305</v>
      </c>
      <c r="J294" s="72">
        <v>4.3399999999957872</v>
      </c>
      <c r="K294" s="70" t="s">
        <v>136</v>
      </c>
      <c r="L294" s="71">
        <v>7.2499999999999995E-2</v>
      </c>
      <c r="M294" s="71">
        <v>5.1899999999984202E-2</v>
      </c>
      <c r="N294" s="72">
        <v>17187.12</v>
      </c>
      <c r="O294" s="80">
        <v>110.17251</v>
      </c>
      <c r="P294" s="117" t="s">
        <v>3305</v>
      </c>
      <c r="Q294" s="72">
        <v>75.961576348000008</v>
      </c>
      <c r="R294" s="73">
        <v>3.4374239999999996E-5</v>
      </c>
      <c r="S294" s="73">
        <f t="shared" si="4"/>
        <v>1.7564295891526788E-3</v>
      </c>
      <c r="T294" s="73">
        <f>Q294/'סכום נכסי הקרן'!$C$41</f>
        <v>4.1992165951916543E-4</v>
      </c>
    </row>
    <row r="295" spans="1:20">
      <c r="A295" s="69" t="s">
        <v>975</v>
      </c>
      <c r="B295" s="54" t="s">
        <v>976</v>
      </c>
      <c r="C295" s="70" t="s">
        <v>29</v>
      </c>
      <c r="D295" s="70" t="s">
        <v>806</v>
      </c>
      <c r="E295" s="117" t="s">
        <v>3305</v>
      </c>
      <c r="F295" s="70" t="s">
        <v>3184</v>
      </c>
      <c r="G295" s="54" t="s">
        <v>977</v>
      </c>
      <c r="H295" s="54" t="s">
        <v>841</v>
      </c>
      <c r="I295" s="117" t="s">
        <v>3305</v>
      </c>
      <c r="J295" s="72">
        <v>6.1099999999738639</v>
      </c>
      <c r="K295" s="70" t="s">
        <v>134</v>
      </c>
      <c r="L295" s="71">
        <v>3.7499999999999999E-2</v>
      </c>
      <c r="M295" s="71">
        <v>5.7599999999839155E-2</v>
      </c>
      <c r="N295" s="72">
        <v>27499.392000000003</v>
      </c>
      <c r="O295" s="80">
        <v>89.758499999999998</v>
      </c>
      <c r="P295" s="117" t="s">
        <v>3305</v>
      </c>
      <c r="Q295" s="72">
        <v>89.525392493999988</v>
      </c>
      <c r="R295" s="73">
        <v>2.7499392000000005E-5</v>
      </c>
      <c r="S295" s="73">
        <f t="shared" si="4"/>
        <v>2.0700603636315774E-3</v>
      </c>
      <c r="T295" s="73">
        <f>Q295/'סכום נכסי הקרן'!$C$41</f>
        <v>4.9490351823346427E-4</v>
      </c>
    </row>
    <row r="296" spans="1:20">
      <c r="A296" s="69" t="s">
        <v>978</v>
      </c>
      <c r="B296" s="54" t="s">
        <v>979</v>
      </c>
      <c r="C296" s="70" t="s">
        <v>29</v>
      </c>
      <c r="D296" s="70" t="s">
        <v>806</v>
      </c>
      <c r="E296" s="117" t="s">
        <v>3305</v>
      </c>
      <c r="F296" s="70" t="s">
        <v>3193</v>
      </c>
      <c r="G296" s="54" t="s">
        <v>974</v>
      </c>
      <c r="H296" s="54" t="s">
        <v>808</v>
      </c>
      <c r="I296" s="117" t="s">
        <v>3305</v>
      </c>
      <c r="J296" s="72">
        <v>6.1900000000184852</v>
      </c>
      <c r="K296" s="70" t="s">
        <v>134</v>
      </c>
      <c r="L296" s="71">
        <v>0.04</v>
      </c>
      <c r="M296" s="71">
        <v>5.6100000000236322E-2</v>
      </c>
      <c r="N296" s="72">
        <v>25780.68</v>
      </c>
      <c r="O296" s="80">
        <v>91.413669999999996</v>
      </c>
      <c r="P296" s="117" t="s">
        <v>3305</v>
      </c>
      <c r="Q296" s="72">
        <v>85.477744317999992</v>
      </c>
      <c r="R296" s="73">
        <v>5.1561360000000001E-5</v>
      </c>
      <c r="S296" s="73">
        <f t="shared" si="4"/>
        <v>1.9764681902643979E-3</v>
      </c>
      <c r="T296" s="73">
        <f>Q296/'סכום נכסי הקרן'!$C$41</f>
        <v>4.7252779591526369E-4</v>
      </c>
    </row>
    <row r="297" spans="1:20">
      <c r="A297" s="69" t="s">
        <v>980</v>
      </c>
      <c r="B297" s="54" t="s">
        <v>981</v>
      </c>
      <c r="C297" s="70" t="s">
        <v>29</v>
      </c>
      <c r="D297" s="70" t="s">
        <v>806</v>
      </c>
      <c r="E297" s="117" t="s">
        <v>3305</v>
      </c>
      <c r="F297" s="70" t="s">
        <v>3185</v>
      </c>
      <c r="G297" s="54" t="s">
        <v>974</v>
      </c>
      <c r="H297" s="54" t="s">
        <v>808</v>
      </c>
      <c r="I297" s="117" t="s">
        <v>3305</v>
      </c>
      <c r="J297" s="72">
        <v>5.3599999999889762</v>
      </c>
      <c r="K297" s="70" t="s">
        <v>134</v>
      </c>
      <c r="L297" s="71">
        <v>3.7499999999999999E-2</v>
      </c>
      <c r="M297" s="71">
        <v>5.5699999999871394E-2</v>
      </c>
      <c r="N297" s="72">
        <v>16327.763999999999</v>
      </c>
      <c r="O297" s="80">
        <v>91.905079999999998</v>
      </c>
      <c r="P297" s="117" t="s">
        <v>3305</v>
      </c>
      <c r="Q297" s="72">
        <v>54.426925609999998</v>
      </c>
      <c r="R297" s="73">
        <v>4.0819409999999998E-5</v>
      </c>
      <c r="S297" s="73">
        <f t="shared" si="4"/>
        <v>1.2584923481585E-3</v>
      </c>
      <c r="T297" s="73">
        <f>Q297/'סכום נכסי הקרן'!$C$41</f>
        <v>3.0087639071591112E-4</v>
      </c>
    </row>
    <row r="298" spans="1:20">
      <c r="A298" s="69" t="s">
        <v>982</v>
      </c>
      <c r="B298" s="54" t="s">
        <v>983</v>
      </c>
      <c r="C298" s="70" t="s">
        <v>29</v>
      </c>
      <c r="D298" s="70" t="s">
        <v>806</v>
      </c>
      <c r="E298" s="117" t="s">
        <v>3305</v>
      </c>
      <c r="F298" s="70" t="s">
        <v>3187</v>
      </c>
      <c r="G298" s="54" t="s">
        <v>977</v>
      </c>
      <c r="H298" s="54" t="s">
        <v>841</v>
      </c>
      <c r="I298" s="117" t="s">
        <v>3305</v>
      </c>
      <c r="J298" s="72">
        <v>4.0200000000199321</v>
      </c>
      <c r="K298" s="70" t="s">
        <v>134</v>
      </c>
      <c r="L298" s="71">
        <v>5.1249999999999997E-2</v>
      </c>
      <c r="M298" s="71">
        <v>5.9700000000263619E-2</v>
      </c>
      <c r="N298" s="72">
        <v>17760.310452000002</v>
      </c>
      <c r="O298" s="80">
        <v>96.576539999999994</v>
      </c>
      <c r="P298" s="117" t="s">
        <v>3305</v>
      </c>
      <c r="Q298" s="72">
        <v>62.211368988000004</v>
      </c>
      <c r="R298" s="73">
        <v>3.2291473549090911E-5</v>
      </c>
      <c r="S298" s="73">
        <f t="shared" si="4"/>
        <v>1.4384889640997494E-3</v>
      </c>
      <c r="T298" s="73">
        <f>Q298/'סכום נכסי הקרן'!$C$41</f>
        <v>3.4390941529069413E-4</v>
      </c>
    </row>
    <row r="299" spans="1:20">
      <c r="A299" s="69" t="s">
        <v>984</v>
      </c>
      <c r="B299" s="54" t="s">
        <v>985</v>
      </c>
      <c r="C299" s="70" t="s">
        <v>29</v>
      </c>
      <c r="D299" s="70" t="s">
        <v>806</v>
      </c>
      <c r="E299" s="117" t="s">
        <v>3305</v>
      </c>
      <c r="F299" s="70" t="s">
        <v>811</v>
      </c>
      <c r="G299" s="54" t="s">
        <v>974</v>
      </c>
      <c r="H299" s="54" t="s">
        <v>808</v>
      </c>
      <c r="I299" s="117" t="s">
        <v>3305</v>
      </c>
      <c r="J299" s="72">
        <v>4.4599999999948805</v>
      </c>
      <c r="K299" s="70" t="s">
        <v>136</v>
      </c>
      <c r="L299" s="71">
        <v>7.8750000000000001E-2</v>
      </c>
      <c r="M299" s="71">
        <v>7.1399999999813502E-2</v>
      </c>
      <c r="N299" s="72">
        <v>25608.808799999999</v>
      </c>
      <c r="O299" s="80">
        <v>106.47931</v>
      </c>
      <c r="P299" s="117" t="s">
        <v>3305</v>
      </c>
      <c r="Q299" s="72">
        <v>109.38864118599999</v>
      </c>
      <c r="R299" s="73">
        <v>2.5608808799999999E-5</v>
      </c>
      <c r="S299" s="73">
        <f t="shared" si="4"/>
        <v>2.5293504339099254E-3</v>
      </c>
      <c r="T299" s="73">
        <f>Q299/'סכום נכסי הקרן'!$C$41</f>
        <v>6.0470914306639525E-4</v>
      </c>
    </row>
    <row r="300" spans="1:20">
      <c r="A300" s="69" t="s">
        <v>986</v>
      </c>
      <c r="B300" s="54" t="s">
        <v>987</v>
      </c>
      <c r="C300" s="70" t="s">
        <v>29</v>
      </c>
      <c r="D300" s="70" t="s">
        <v>806</v>
      </c>
      <c r="E300" s="117" t="s">
        <v>3305</v>
      </c>
      <c r="F300" s="70" t="s">
        <v>3191</v>
      </c>
      <c r="G300" s="54" t="s">
        <v>974</v>
      </c>
      <c r="H300" s="54" t="s">
        <v>808</v>
      </c>
      <c r="I300" s="117" t="s">
        <v>3305</v>
      </c>
      <c r="J300" s="72">
        <v>5.7799999999581901</v>
      </c>
      <c r="K300" s="70" t="s">
        <v>136</v>
      </c>
      <c r="L300" s="71">
        <v>6.1349999999999995E-2</v>
      </c>
      <c r="M300" s="71">
        <v>4.9699999999480049E-2</v>
      </c>
      <c r="N300" s="72">
        <v>8593.56</v>
      </c>
      <c r="O300" s="80">
        <v>108.23022</v>
      </c>
      <c r="P300" s="117" t="s">
        <v>3305</v>
      </c>
      <c r="Q300" s="72">
        <v>37.311203501999998</v>
      </c>
      <c r="R300" s="73">
        <v>8.5935599999999991E-6</v>
      </c>
      <c r="S300" s="73">
        <f t="shared" si="4"/>
        <v>8.6273225212677286E-4</v>
      </c>
      <c r="T300" s="73">
        <f>Q300/'סכום נכסי הקרן'!$C$41</f>
        <v>2.0625931222699874E-4</v>
      </c>
    </row>
    <row r="301" spans="1:20">
      <c r="A301" s="69" t="s">
        <v>988</v>
      </c>
      <c r="B301" s="54" t="s">
        <v>989</v>
      </c>
      <c r="C301" s="70" t="s">
        <v>29</v>
      </c>
      <c r="D301" s="70" t="s">
        <v>806</v>
      </c>
      <c r="E301" s="117" t="s">
        <v>3305</v>
      </c>
      <c r="F301" s="70" t="s">
        <v>3191</v>
      </c>
      <c r="G301" s="54" t="s">
        <v>974</v>
      </c>
      <c r="H301" s="54" t="s">
        <v>808</v>
      </c>
      <c r="I301" s="117" t="s">
        <v>3305</v>
      </c>
      <c r="J301" s="72">
        <v>4.0999999999901915</v>
      </c>
      <c r="K301" s="70" t="s">
        <v>136</v>
      </c>
      <c r="L301" s="71">
        <v>7.1249999999999994E-2</v>
      </c>
      <c r="M301" s="71">
        <v>5.1199999999828806E-2</v>
      </c>
      <c r="N301" s="72">
        <v>25780.68</v>
      </c>
      <c r="O301" s="80">
        <v>108.44175</v>
      </c>
      <c r="P301" s="117" t="s">
        <v>3305</v>
      </c>
      <c r="Q301" s="72">
        <v>112.152387891</v>
      </c>
      <c r="R301" s="73">
        <v>3.4374240000000003E-5</v>
      </c>
      <c r="S301" s="73">
        <f t="shared" si="4"/>
        <v>2.5932554596211654E-3</v>
      </c>
      <c r="T301" s="73">
        <f>Q301/'סכום נכסי הקרן'!$C$41</f>
        <v>6.1998735553446484E-4</v>
      </c>
    </row>
    <row r="302" spans="1:20">
      <c r="A302" s="69" t="s">
        <v>990</v>
      </c>
      <c r="B302" s="54" t="s">
        <v>991</v>
      </c>
      <c r="C302" s="70" t="s">
        <v>29</v>
      </c>
      <c r="D302" s="70" t="s">
        <v>806</v>
      </c>
      <c r="E302" s="117" t="s">
        <v>3305</v>
      </c>
      <c r="F302" s="70" t="s">
        <v>3189</v>
      </c>
      <c r="G302" s="54" t="s">
        <v>827</v>
      </c>
      <c r="H302" s="54" t="s">
        <v>808</v>
      </c>
      <c r="I302" s="117" t="s">
        <v>3305</v>
      </c>
      <c r="J302" s="72">
        <v>3.9700000000108533</v>
      </c>
      <c r="K302" s="70" t="s">
        <v>134</v>
      </c>
      <c r="L302" s="71">
        <v>4.6249999999999999E-2</v>
      </c>
      <c r="M302" s="71">
        <v>5.7700000000162122E-2</v>
      </c>
      <c r="N302" s="72">
        <v>21486.478068</v>
      </c>
      <c r="O302" s="80">
        <v>95.765129999999999</v>
      </c>
      <c r="P302" s="117" t="s">
        <v>3305</v>
      </c>
      <c r="Q302" s="72">
        <v>74.631156227000005</v>
      </c>
      <c r="R302" s="73">
        <v>3.9066323759999999E-5</v>
      </c>
      <c r="S302" s="73">
        <f t="shared" si="4"/>
        <v>1.7256668090884126E-3</v>
      </c>
      <c r="T302" s="73">
        <f>Q302/'סכום נכסי הקרן'!$C$41</f>
        <v>4.1256699085735955E-4</v>
      </c>
    </row>
    <row r="303" spans="1:20">
      <c r="A303" s="69" t="s">
        <v>992</v>
      </c>
      <c r="B303" s="54" t="s">
        <v>993</v>
      </c>
      <c r="C303" s="70" t="s">
        <v>29</v>
      </c>
      <c r="D303" s="70" t="s">
        <v>806</v>
      </c>
      <c r="E303" s="117" t="s">
        <v>3305</v>
      </c>
      <c r="F303" s="70" t="s">
        <v>811</v>
      </c>
      <c r="G303" s="54" t="s">
        <v>827</v>
      </c>
      <c r="H303" s="54" t="s">
        <v>808</v>
      </c>
      <c r="I303" s="117" t="s">
        <v>3305</v>
      </c>
      <c r="J303" s="72">
        <v>3.5299999999883278</v>
      </c>
      <c r="K303" s="70" t="s">
        <v>137</v>
      </c>
      <c r="L303" s="71">
        <v>8.8749999999999996E-2</v>
      </c>
      <c r="M303" s="71">
        <v>8.8899999999724338E-2</v>
      </c>
      <c r="N303" s="72">
        <v>17444.926800000001</v>
      </c>
      <c r="O303" s="80">
        <v>99.901110000000003</v>
      </c>
      <c r="P303" s="117" t="s">
        <v>3305</v>
      </c>
      <c r="Q303" s="72">
        <v>80.531545698000002</v>
      </c>
      <c r="R303" s="73">
        <v>1.3955941440000001E-5</v>
      </c>
      <c r="S303" s="73">
        <f t="shared" si="4"/>
        <v>1.8620991891500223E-3</v>
      </c>
      <c r="T303" s="73">
        <f>Q303/'סכום נכסי הקרן'!$C$41</f>
        <v>4.4518481499414059E-4</v>
      </c>
    </row>
    <row r="304" spans="1:20">
      <c r="A304" s="69" t="s">
        <v>994</v>
      </c>
      <c r="B304" s="54" t="s">
        <v>995</v>
      </c>
      <c r="C304" s="70" t="s">
        <v>29</v>
      </c>
      <c r="D304" s="70" t="s">
        <v>806</v>
      </c>
      <c r="E304" s="117" t="s">
        <v>3305</v>
      </c>
      <c r="F304" s="70" t="s">
        <v>3193</v>
      </c>
      <c r="G304" s="54" t="s">
        <v>996</v>
      </c>
      <c r="H304" s="54" t="s">
        <v>841</v>
      </c>
      <c r="I304" s="117" t="s">
        <v>3305</v>
      </c>
      <c r="J304" s="72">
        <v>3.5699999999962579</v>
      </c>
      <c r="K304" s="70" t="s">
        <v>134</v>
      </c>
      <c r="L304" s="71">
        <v>6.3750000000000001E-2</v>
      </c>
      <c r="M304" s="71">
        <v>5.8599999999964777E-2</v>
      </c>
      <c r="N304" s="72">
        <v>24061.968000000004</v>
      </c>
      <c r="O304" s="80">
        <v>104.10454</v>
      </c>
      <c r="P304" s="117" t="s">
        <v>3305</v>
      </c>
      <c r="Q304" s="72">
        <v>90.854904661999996</v>
      </c>
      <c r="R304" s="73">
        <v>4.8123936000000007E-5</v>
      </c>
      <c r="S304" s="73">
        <f t="shared" si="4"/>
        <v>2.1008021494565003E-3</v>
      </c>
      <c r="T304" s="73">
        <f>Q304/'סכום נכסי הקרן'!$C$41</f>
        <v>5.0225316765858691E-4</v>
      </c>
    </row>
    <row r="305" spans="1:20">
      <c r="A305" s="69" t="s">
        <v>997</v>
      </c>
      <c r="B305" s="54" t="s">
        <v>998</v>
      </c>
      <c r="C305" s="70" t="s">
        <v>29</v>
      </c>
      <c r="D305" s="70" t="s">
        <v>806</v>
      </c>
      <c r="E305" s="117" t="s">
        <v>3305</v>
      </c>
      <c r="F305" s="70" t="s">
        <v>3187</v>
      </c>
      <c r="G305" s="54" t="s">
        <v>827</v>
      </c>
      <c r="H305" s="54" t="s">
        <v>808</v>
      </c>
      <c r="I305" s="117" t="s">
        <v>3305</v>
      </c>
      <c r="J305" s="72">
        <v>6.4899999999768534</v>
      </c>
      <c r="K305" s="70" t="s">
        <v>134</v>
      </c>
      <c r="L305" s="71">
        <v>8.5000000000000006E-2</v>
      </c>
      <c r="M305" s="71">
        <v>9.1799999999715137E-2</v>
      </c>
      <c r="N305" s="72">
        <v>34374.239999999998</v>
      </c>
      <c r="O305" s="80">
        <v>99.108279999999993</v>
      </c>
      <c r="P305" s="117" t="s">
        <v>3305</v>
      </c>
      <c r="Q305" s="72">
        <v>123.563610514</v>
      </c>
      <c r="R305" s="73">
        <v>4.583232E-5</v>
      </c>
      <c r="S305" s="73">
        <f t="shared" si="4"/>
        <v>2.8571126625262675E-3</v>
      </c>
      <c r="T305" s="73">
        <f>Q305/'סכום נכסי הקרן'!$C$41</f>
        <v>6.8306950537085336E-4</v>
      </c>
    </row>
    <row r="306" spans="1:20">
      <c r="A306" s="69" t="s">
        <v>999</v>
      </c>
      <c r="B306" s="54" t="s">
        <v>1000</v>
      </c>
      <c r="C306" s="70" t="s">
        <v>29</v>
      </c>
      <c r="D306" s="70" t="s">
        <v>806</v>
      </c>
      <c r="E306" s="117" t="s">
        <v>3305</v>
      </c>
      <c r="F306" s="70" t="s">
        <v>811</v>
      </c>
      <c r="G306" s="54" t="s">
        <v>827</v>
      </c>
      <c r="H306" s="54" t="s">
        <v>808</v>
      </c>
      <c r="I306" s="117" t="s">
        <v>3305</v>
      </c>
      <c r="J306" s="72">
        <v>3.6000000000297385</v>
      </c>
      <c r="K306" s="70" t="s">
        <v>137</v>
      </c>
      <c r="L306" s="71">
        <v>8.5000000000000006E-2</v>
      </c>
      <c r="M306" s="71">
        <v>7.9600000000426246E-2</v>
      </c>
      <c r="N306" s="72">
        <v>8593.56</v>
      </c>
      <c r="O306" s="80">
        <v>101.61441000000001</v>
      </c>
      <c r="P306" s="117" t="s">
        <v>3305</v>
      </c>
      <c r="Q306" s="72">
        <v>40.351061968000003</v>
      </c>
      <c r="R306" s="73">
        <v>1.145808E-5</v>
      </c>
      <c r="S306" s="73">
        <f t="shared" si="4"/>
        <v>9.3302170125639532E-4</v>
      </c>
      <c r="T306" s="73">
        <f>Q306/'סכום נכסי הקרן'!$C$41</f>
        <v>2.230638925571661E-4</v>
      </c>
    </row>
    <row r="307" spans="1:20">
      <c r="A307" s="69" t="s">
        <v>1001</v>
      </c>
      <c r="B307" s="54" t="s">
        <v>1002</v>
      </c>
      <c r="C307" s="70" t="s">
        <v>29</v>
      </c>
      <c r="D307" s="70" t="s">
        <v>806</v>
      </c>
      <c r="E307" s="117" t="s">
        <v>3305</v>
      </c>
      <c r="F307" s="70" t="s">
        <v>811</v>
      </c>
      <c r="G307" s="54" t="s">
        <v>827</v>
      </c>
      <c r="H307" s="54" t="s">
        <v>808</v>
      </c>
      <c r="I307" s="117" t="s">
        <v>3305</v>
      </c>
      <c r="J307" s="72">
        <v>3.9400000000249573</v>
      </c>
      <c r="K307" s="70" t="s">
        <v>137</v>
      </c>
      <c r="L307" s="71">
        <v>8.5000000000000006E-2</v>
      </c>
      <c r="M307" s="71">
        <v>8.2000000000499146E-2</v>
      </c>
      <c r="N307" s="72">
        <v>8593.56</v>
      </c>
      <c r="O307" s="80">
        <v>100.90441</v>
      </c>
      <c r="P307" s="117" t="s">
        <v>3305</v>
      </c>
      <c r="Q307" s="72">
        <v>40.069121099999997</v>
      </c>
      <c r="R307" s="73">
        <v>1.145808E-5</v>
      </c>
      <c r="S307" s="73">
        <f t="shared" si="4"/>
        <v>9.265024936944312E-4</v>
      </c>
      <c r="T307" s="73">
        <f>Q307/'סכום נכסי הקרן'!$C$41</f>
        <v>2.2150530092612296E-4</v>
      </c>
    </row>
    <row r="308" spans="1:20">
      <c r="A308" s="69" t="s">
        <v>1003</v>
      </c>
      <c r="B308" s="54" t="s">
        <v>1004</v>
      </c>
      <c r="C308" s="70" t="s">
        <v>29</v>
      </c>
      <c r="D308" s="70" t="s">
        <v>806</v>
      </c>
      <c r="E308" s="117" t="s">
        <v>3305</v>
      </c>
      <c r="F308" s="70" t="s">
        <v>3183</v>
      </c>
      <c r="G308" s="54" t="s">
        <v>1005</v>
      </c>
      <c r="H308" s="54" t="s">
        <v>841</v>
      </c>
      <c r="I308" s="117" t="s">
        <v>3305</v>
      </c>
      <c r="J308" s="72">
        <v>3.499999999969226</v>
      </c>
      <c r="K308" s="70" t="s">
        <v>136</v>
      </c>
      <c r="L308" s="71">
        <v>2.6249999999999999E-2</v>
      </c>
      <c r="M308" s="71">
        <v>0.10039999999916295</v>
      </c>
      <c r="N308" s="72">
        <v>15511.375800000002</v>
      </c>
      <c r="O308" s="80">
        <v>78.332139999999995</v>
      </c>
      <c r="P308" s="117" t="s">
        <v>3305</v>
      </c>
      <c r="Q308" s="72">
        <v>48.742514577000001</v>
      </c>
      <c r="R308" s="73">
        <v>6.4824666293327547E-5</v>
      </c>
      <c r="S308" s="73">
        <f t="shared" si="4"/>
        <v>1.127053952389479E-3</v>
      </c>
      <c r="T308" s="73">
        <f>Q308/'סכום נכסי הקרן'!$C$41</f>
        <v>2.6945251263008914E-4</v>
      </c>
    </row>
    <row r="309" spans="1:20">
      <c r="A309" s="69" t="s">
        <v>1006</v>
      </c>
      <c r="B309" s="54" t="s">
        <v>1007</v>
      </c>
      <c r="C309" s="70" t="s">
        <v>29</v>
      </c>
      <c r="D309" s="70" t="s">
        <v>806</v>
      </c>
      <c r="E309" s="117" t="s">
        <v>3305</v>
      </c>
      <c r="F309" s="70" t="s">
        <v>954</v>
      </c>
      <c r="G309" s="54" t="s">
        <v>1005</v>
      </c>
      <c r="H309" s="54" t="s">
        <v>841</v>
      </c>
      <c r="I309" s="117" t="s">
        <v>3305</v>
      </c>
      <c r="J309" s="72">
        <v>3.5800000000032641</v>
      </c>
      <c r="K309" s="70" t="s">
        <v>134</v>
      </c>
      <c r="L309" s="71">
        <v>7.3749999999999996E-2</v>
      </c>
      <c r="M309" s="71">
        <v>6.620000000004897E-2</v>
      </c>
      <c r="N309" s="72">
        <v>25780.68</v>
      </c>
      <c r="O309" s="80">
        <v>104.84385</v>
      </c>
      <c r="P309" s="117" t="s">
        <v>3305</v>
      </c>
      <c r="Q309" s="72">
        <v>98.035839645999999</v>
      </c>
      <c r="R309" s="73">
        <v>2.343698181818182E-5</v>
      </c>
      <c r="S309" s="73">
        <f t="shared" si="4"/>
        <v>2.2668440786799884E-3</v>
      </c>
      <c r="T309" s="73">
        <f>Q309/'סכום נכסי הקרן'!$C$41</f>
        <v>5.4194994964170469E-4</v>
      </c>
    </row>
    <row r="310" spans="1:20">
      <c r="A310" s="69" t="s">
        <v>1008</v>
      </c>
      <c r="B310" s="54" t="s">
        <v>1009</v>
      </c>
      <c r="C310" s="70" t="s">
        <v>29</v>
      </c>
      <c r="D310" s="70" t="s">
        <v>806</v>
      </c>
      <c r="E310" s="117" t="s">
        <v>3305</v>
      </c>
      <c r="F310" s="70" t="s">
        <v>3188</v>
      </c>
      <c r="G310" s="54" t="s">
        <v>1010</v>
      </c>
      <c r="H310" s="54" t="s">
        <v>808</v>
      </c>
      <c r="I310" s="117" t="s">
        <v>3305</v>
      </c>
      <c r="J310" s="72">
        <v>1.9299999999989323</v>
      </c>
      <c r="K310" s="70" t="s">
        <v>137</v>
      </c>
      <c r="L310" s="71">
        <v>0.06</v>
      </c>
      <c r="M310" s="71">
        <v>7.2500000000053383E-2</v>
      </c>
      <c r="N310" s="72">
        <v>20366.7372</v>
      </c>
      <c r="O310" s="80">
        <v>99.523330000000001</v>
      </c>
      <c r="P310" s="117" t="s">
        <v>3305</v>
      </c>
      <c r="Q310" s="72">
        <v>93.664052269999999</v>
      </c>
      <c r="R310" s="73">
        <v>1.6293389759999999E-5</v>
      </c>
      <c r="S310" s="73">
        <f t="shared" si="4"/>
        <v>2.1657569623527518E-3</v>
      </c>
      <c r="T310" s="73">
        <f>Q310/'סכום נכסי הקרן'!$C$41</f>
        <v>5.1778235994366401E-4</v>
      </c>
    </row>
    <row r="311" spans="1:20">
      <c r="A311" s="69" t="s">
        <v>1011</v>
      </c>
      <c r="B311" s="54" t="s">
        <v>1012</v>
      </c>
      <c r="C311" s="70" t="s">
        <v>29</v>
      </c>
      <c r="D311" s="70" t="s">
        <v>806</v>
      </c>
      <c r="E311" s="117" t="s">
        <v>3305</v>
      </c>
      <c r="F311" s="70" t="s">
        <v>3188</v>
      </c>
      <c r="G311" s="54" t="s">
        <v>1010</v>
      </c>
      <c r="H311" s="54" t="s">
        <v>808</v>
      </c>
      <c r="I311" s="117" t="s">
        <v>3305</v>
      </c>
      <c r="J311" s="72">
        <v>1.9100000000158628</v>
      </c>
      <c r="K311" s="70" t="s">
        <v>136</v>
      </c>
      <c r="L311" s="71">
        <v>0.05</v>
      </c>
      <c r="M311" s="71">
        <v>5.0100000000353424E-2</v>
      </c>
      <c r="N311" s="72">
        <v>8593.56</v>
      </c>
      <c r="O311" s="80">
        <v>104.23363000000001</v>
      </c>
      <c r="P311" s="117" t="s">
        <v>3305</v>
      </c>
      <c r="Q311" s="72">
        <v>35.933423773000001</v>
      </c>
      <c r="R311" s="73">
        <v>8.5935599999999991E-6</v>
      </c>
      <c r="S311" s="73">
        <f t="shared" si="4"/>
        <v>8.3087439451381571E-4</v>
      </c>
      <c r="T311" s="73">
        <f>Q311/'סכום נכסי הקרן'!$C$41</f>
        <v>1.9864283587054437E-4</v>
      </c>
    </row>
    <row r="312" spans="1:20">
      <c r="A312" s="69" t="s">
        <v>1013</v>
      </c>
      <c r="B312" s="54" t="s">
        <v>1014</v>
      </c>
      <c r="C312" s="70" t="s">
        <v>29</v>
      </c>
      <c r="D312" s="70" t="s">
        <v>806</v>
      </c>
      <c r="E312" s="117" t="s">
        <v>3305</v>
      </c>
      <c r="F312" s="70" t="s">
        <v>3193</v>
      </c>
      <c r="G312" s="54" t="s">
        <v>1005</v>
      </c>
      <c r="H312" s="54" t="s">
        <v>841</v>
      </c>
      <c r="I312" s="117" t="s">
        <v>3305</v>
      </c>
      <c r="J312" s="72">
        <v>6.0200000000333249</v>
      </c>
      <c r="K312" s="70" t="s">
        <v>134</v>
      </c>
      <c r="L312" s="71">
        <v>5.1249999999999997E-2</v>
      </c>
      <c r="M312" s="71">
        <v>7.8000000000408048E-2</v>
      </c>
      <c r="N312" s="72">
        <v>18905.831999999999</v>
      </c>
      <c r="O312" s="80">
        <v>85.774169999999998</v>
      </c>
      <c r="P312" s="117" t="s">
        <v>3305</v>
      </c>
      <c r="Q312" s="72">
        <v>58.816592102000001</v>
      </c>
      <c r="R312" s="73">
        <v>9.4529159999999993E-6</v>
      </c>
      <c r="S312" s="73">
        <f t="shared" si="4"/>
        <v>1.3599928762378366E-3</v>
      </c>
      <c r="T312" s="73">
        <f>Q312/'סכום נכסי הקרן'!$C$41</f>
        <v>3.2514281759483211E-4</v>
      </c>
    </row>
    <row r="313" spans="1:20">
      <c r="A313" s="119" t="s">
        <v>3305</v>
      </c>
      <c r="B313" s="120" t="s">
        <v>3305</v>
      </c>
      <c r="C313" s="120" t="s">
        <v>3305</v>
      </c>
      <c r="D313" s="120" t="s">
        <v>3305</v>
      </c>
      <c r="E313" s="120" t="s">
        <v>3305</v>
      </c>
      <c r="F313" s="120" t="s">
        <v>3305</v>
      </c>
      <c r="G313" s="120" t="s">
        <v>3305</v>
      </c>
      <c r="H313" s="120" t="s">
        <v>3305</v>
      </c>
      <c r="I313" s="120" t="s">
        <v>3305</v>
      </c>
      <c r="J313" s="120" t="s">
        <v>3305</v>
      </c>
      <c r="K313" s="120" t="s">
        <v>3305</v>
      </c>
      <c r="L313" s="120" t="s">
        <v>3305</v>
      </c>
      <c r="M313" s="120" t="s">
        <v>3305</v>
      </c>
      <c r="N313" s="120" t="s">
        <v>3305</v>
      </c>
      <c r="O313" s="120" t="s">
        <v>3305</v>
      </c>
      <c r="P313" s="120" t="s">
        <v>3305</v>
      </c>
      <c r="Q313" s="120" t="s">
        <v>3305</v>
      </c>
      <c r="R313" s="120" t="s">
        <v>3305</v>
      </c>
      <c r="S313" s="120" t="s">
        <v>3305</v>
      </c>
      <c r="T313" s="120" t="s">
        <v>3305</v>
      </c>
    </row>
    <row r="314" spans="1:20">
      <c r="A314" s="119" t="s">
        <v>3305</v>
      </c>
      <c r="B314" s="120" t="s">
        <v>3305</v>
      </c>
      <c r="C314" s="120" t="s">
        <v>3305</v>
      </c>
      <c r="D314" s="120" t="s">
        <v>3305</v>
      </c>
      <c r="E314" s="120" t="s">
        <v>3305</v>
      </c>
      <c r="F314" s="120" t="s">
        <v>3305</v>
      </c>
      <c r="G314" s="120" t="s">
        <v>3305</v>
      </c>
      <c r="H314" s="120" t="s">
        <v>3305</v>
      </c>
      <c r="I314" s="120" t="s">
        <v>3305</v>
      </c>
      <c r="J314" s="120" t="s">
        <v>3305</v>
      </c>
      <c r="K314" s="120" t="s">
        <v>3305</v>
      </c>
      <c r="L314" s="120" t="s">
        <v>3305</v>
      </c>
      <c r="M314" s="120" t="s">
        <v>3305</v>
      </c>
      <c r="N314" s="120" t="s">
        <v>3305</v>
      </c>
      <c r="O314" s="120" t="s">
        <v>3305</v>
      </c>
      <c r="P314" s="120" t="s">
        <v>3305</v>
      </c>
      <c r="Q314" s="120" t="s">
        <v>3305</v>
      </c>
      <c r="R314" s="120" t="s">
        <v>3305</v>
      </c>
      <c r="S314" s="120" t="s">
        <v>3305</v>
      </c>
      <c r="T314" s="120" t="s">
        <v>3305</v>
      </c>
    </row>
    <row r="315" spans="1:20">
      <c r="A315" s="119" t="s">
        <v>3305</v>
      </c>
      <c r="B315" s="120" t="s">
        <v>3305</v>
      </c>
      <c r="C315" s="120" t="s">
        <v>3305</v>
      </c>
      <c r="D315" s="120" t="s">
        <v>3305</v>
      </c>
      <c r="E315" s="120" t="s">
        <v>3305</v>
      </c>
      <c r="F315" s="120" t="s">
        <v>3305</v>
      </c>
      <c r="G315" s="120" t="s">
        <v>3305</v>
      </c>
      <c r="H315" s="120" t="s">
        <v>3305</v>
      </c>
      <c r="I315" s="120" t="s">
        <v>3305</v>
      </c>
      <c r="J315" s="120" t="s">
        <v>3305</v>
      </c>
      <c r="K315" s="120" t="s">
        <v>3305</v>
      </c>
      <c r="L315" s="120" t="s">
        <v>3305</v>
      </c>
      <c r="M315" s="120" t="s">
        <v>3305</v>
      </c>
      <c r="N315" s="120" t="s">
        <v>3305</v>
      </c>
      <c r="O315" s="120" t="s">
        <v>3305</v>
      </c>
      <c r="P315" s="120" t="s">
        <v>3305</v>
      </c>
      <c r="Q315" s="120" t="s">
        <v>3305</v>
      </c>
      <c r="R315" s="120" t="s">
        <v>3305</v>
      </c>
      <c r="S315" s="120" t="s">
        <v>3305</v>
      </c>
      <c r="T315" s="120" t="s">
        <v>3305</v>
      </c>
    </row>
    <row r="316" spans="1:20">
      <c r="A316" s="75" t="s">
        <v>212</v>
      </c>
      <c r="B316" s="123" t="s">
        <v>3305</v>
      </c>
      <c r="C316" s="123" t="s">
        <v>3305</v>
      </c>
      <c r="D316" s="123" t="s">
        <v>3305</v>
      </c>
      <c r="E316" s="123" t="s">
        <v>3305</v>
      </c>
      <c r="F316" s="123" t="s">
        <v>3305</v>
      </c>
      <c r="G316" s="123" t="s">
        <v>3305</v>
      </c>
      <c r="H316" s="123" t="s">
        <v>3305</v>
      </c>
      <c r="I316" s="123" t="s">
        <v>3305</v>
      </c>
      <c r="J316" s="123" t="s">
        <v>3305</v>
      </c>
      <c r="K316" s="120" t="s">
        <v>3305</v>
      </c>
      <c r="L316" s="120" t="s">
        <v>3305</v>
      </c>
      <c r="M316" s="120" t="s">
        <v>3305</v>
      </c>
      <c r="N316" s="120" t="s">
        <v>3305</v>
      </c>
      <c r="O316" s="120" t="s">
        <v>3305</v>
      </c>
      <c r="P316" s="120" t="s">
        <v>3305</v>
      </c>
      <c r="Q316" s="120" t="s">
        <v>3305</v>
      </c>
      <c r="R316" s="120" t="s">
        <v>3305</v>
      </c>
      <c r="S316" s="120" t="s">
        <v>3305</v>
      </c>
      <c r="T316" s="120" t="s">
        <v>3305</v>
      </c>
    </row>
    <row r="317" spans="1:20">
      <c r="A317" s="75" t="s">
        <v>115</v>
      </c>
      <c r="B317" s="123" t="s">
        <v>3305</v>
      </c>
      <c r="C317" s="123" t="s">
        <v>3305</v>
      </c>
      <c r="D317" s="123" t="s">
        <v>3305</v>
      </c>
      <c r="E317" s="123" t="s">
        <v>3305</v>
      </c>
      <c r="F317" s="123" t="s">
        <v>3305</v>
      </c>
      <c r="G317" s="123" t="s">
        <v>3305</v>
      </c>
      <c r="H317" s="123" t="s">
        <v>3305</v>
      </c>
      <c r="I317" s="123" t="s">
        <v>3305</v>
      </c>
      <c r="J317" s="123" t="s">
        <v>3305</v>
      </c>
      <c r="K317" s="120" t="s">
        <v>3305</v>
      </c>
      <c r="L317" s="120" t="s">
        <v>3305</v>
      </c>
      <c r="M317" s="120" t="s">
        <v>3305</v>
      </c>
      <c r="N317" s="120" t="s">
        <v>3305</v>
      </c>
      <c r="O317" s="120" t="s">
        <v>3305</v>
      </c>
      <c r="P317" s="120" t="s">
        <v>3305</v>
      </c>
      <c r="Q317" s="120" t="s">
        <v>3305</v>
      </c>
      <c r="R317" s="120" t="s">
        <v>3305</v>
      </c>
      <c r="S317" s="120" t="s">
        <v>3305</v>
      </c>
      <c r="T317" s="120" t="s">
        <v>3305</v>
      </c>
    </row>
    <row r="318" spans="1:20">
      <c r="A318" s="75" t="s">
        <v>195</v>
      </c>
      <c r="B318" s="123" t="s">
        <v>3305</v>
      </c>
      <c r="C318" s="123" t="s">
        <v>3305</v>
      </c>
      <c r="D318" s="123" t="s">
        <v>3305</v>
      </c>
      <c r="E318" s="123" t="s">
        <v>3305</v>
      </c>
      <c r="F318" s="123" t="s">
        <v>3305</v>
      </c>
      <c r="G318" s="123" t="s">
        <v>3305</v>
      </c>
      <c r="H318" s="123" t="s">
        <v>3305</v>
      </c>
      <c r="I318" s="123" t="s">
        <v>3305</v>
      </c>
      <c r="J318" s="123" t="s">
        <v>3305</v>
      </c>
      <c r="K318" s="120" t="s">
        <v>3305</v>
      </c>
      <c r="L318" s="120" t="s">
        <v>3305</v>
      </c>
      <c r="M318" s="120" t="s">
        <v>3305</v>
      </c>
      <c r="N318" s="120" t="s">
        <v>3305</v>
      </c>
      <c r="O318" s="120" t="s">
        <v>3305</v>
      </c>
      <c r="P318" s="120" t="s">
        <v>3305</v>
      </c>
      <c r="Q318" s="120" t="s">
        <v>3305</v>
      </c>
      <c r="R318" s="120" t="s">
        <v>3305</v>
      </c>
      <c r="S318" s="120" t="s">
        <v>3305</v>
      </c>
      <c r="T318" s="120" t="s">
        <v>3305</v>
      </c>
    </row>
    <row r="319" spans="1:20">
      <c r="A319" s="75" t="s">
        <v>203</v>
      </c>
      <c r="B319" s="123" t="s">
        <v>3305</v>
      </c>
      <c r="C319" s="123" t="s">
        <v>3305</v>
      </c>
      <c r="D319" s="123" t="s">
        <v>3305</v>
      </c>
      <c r="E319" s="123" t="s">
        <v>3305</v>
      </c>
      <c r="F319" s="123" t="s">
        <v>3305</v>
      </c>
      <c r="G319" s="123" t="s">
        <v>3305</v>
      </c>
      <c r="H319" s="123" t="s">
        <v>3305</v>
      </c>
      <c r="I319" s="123" t="s">
        <v>3305</v>
      </c>
      <c r="J319" s="123" t="s">
        <v>3305</v>
      </c>
      <c r="K319" s="120" t="s">
        <v>3305</v>
      </c>
      <c r="L319" s="120" t="s">
        <v>3305</v>
      </c>
      <c r="M319" s="120" t="s">
        <v>3305</v>
      </c>
      <c r="N319" s="120" t="s">
        <v>3305</v>
      </c>
      <c r="O319" s="120" t="s">
        <v>3305</v>
      </c>
      <c r="P319" s="120" t="s">
        <v>3305</v>
      </c>
      <c r="Q319" s="120" t="s">
        <v>3305</v>
      </c>
      <c r="R319" s="120" t="s">
        <v>3305</v>
      </c>
      <c r="S319" s="120" t="s">
        <v>3305</v>
      </c>
      <c r="T319" s="120" t="s">
        <v>3305</v>
      </c>
    </row>
    <row r="320" spans="1:20">
      <c r="A320" s="75" t="s">
        <v>208</v>
      </c>
      <c r="B320" s="124" t="s">
        <v>3305</v>
      </c>
      <c r="C320" s="124" t="s">
        <v>3305</v>
      </c>
      <c r="D320" s="124" t="s">
        <v>3305</v>
      </c>
      <c r="E320" s="124" t="s">
        <v>3305</v>
      </c>
      <c r="F320" s="124" t="s">
        <v>3305</v>
      </c>
      <c r="G320" s="124" t="s">
        <v>3305</v>
      </c>
      <c r="H320" s="124" t="s">
        <v>3305</v>
      </c>
      <c r="I320" s="124" t="s">
        <v>3305</v>
      </c>
      <c r="J320" s="124" t="s">
        <v>3305</v>
      </c>
      <c r="K320" s="120" t="s">
        <v>3305</v>
      </c>
      <c r="L320" s="120" t="s">
        <v>3305</v>
      </c>
      <c r="M320" s="120" t="s">
        <v>3305</v>
      </c>
      <c r="N320" s="120" t="s">
        <v>3305</v>
      </c>
      <c r="O320" s="120" t="s">
        <v>3305</v>
      </c>
      <c r="P320" s="120" t="s">
        <v>3305</v>
      </c>
      <c r="Q320" s="120" t="s">
        <v>3305</v>
      </c>
      <c r="R320" s="120" t="s">
        <v>3305</v>
      </c>
      <c r="S320" s="120" t="s">
        <v>3305</v>
      </c>
      <c r="T320" s="120" t="s">
        <v>3305</v>
      </c>
    </row>
    <row r="321" spans="1:5" hidden="1">
      <c r="B321" s="1"/>
      <c r="C321" s="1"/>
      <c r="D321" s="1"/>
      <c r="E321" s="1"/>
    </row>
    <row r="322" spans="1:5" hidden="1">
      <c r="B322" s="1"/>
      <c r="C322" s="1"/>
      <c r="D322" s="1"/>
      <c r="E322" s="1"/>
    </row>
    <row r="323" spans="1:5" hidden="1">
      <c r="B323" s="1"/>
      <c r="C323" s="1"/>
      <c r="D323" s="1"/>
      <c r="E323" s="1"/>
    </row>
    <row r="324" spans="1:5" hidden="1">
      <c r="B324" s="1"/>
      <c r="C324" s="1"/>
      <c r="D324" s="1"/>
      <c r="E324" s="1"/>
    </row>
    <row r="325" spans="1:5" hidden="1">
      <c r="B325" s="1"/>
      <c r="C325" s="1"/>
      <c r="D325" s="1"/>
      <c r="E325" s="1"/>
    </row>
    <row r="326" spans="1:5" hidden="1">
      <c r="B326" s="1"/>
      <c r="C326" s="1"/>
      <c r="D326" s="1"/>
      <c r="E326" s="1"/>
    </row>
    <row r="327" spans="1:5" hidden="1">
      <c r="B327" s="1"/>
      <c r="C327" s="1"/>
      <c r="D327" s="1"/>
      <c r="E327" s="1"/>
    </row>
    <row r="328" spans="1:5" hidden="1">
      <c r="B328" s="1"/>
      <c r="C328" s="1"/>
      <c r="D328" s="1"/>
      <c r="E328" s="1"/>
    </row>
    <row r="329" spans="1:5" hidden="1">
      <c r="B329" s="1"/>
      <c r="C329" s="1"/>
      <c r="D329" s="1"/>
      <c r="E329" s="1"/>
    </row>
    <row r="330" spans="1:5" hidden="1">
      <c r="B330" s="1"/>
      <c r="C330" s="1"/>
      <c r="D330" s="1"/>
      <c r="E330" s="1"/>
    </row>
    <row r="331" spans="1:5" hidden="1">
      <c r="B331" s="1"/>
      <c r="C331" s="1"/>
      <c r="D331" s="1"/>
      <c r="E331" s="1"/>
    </row>
    <row r="332" spans="1:5" hidden="1">
      <c r="B332" s="1"/>
      <c r="C332" s="1"/>
      <c r="D332" s="1"/>
      <c r="E332" s="1"/>
    </row>
    <row r="333" spans="1:5" hidden="1">
      <c r="B333" s="1"/>
      <c r="C333" s="1"/>
      <c r="D333" s="1"/>
      <c r="E333" s="1"/>
    </row>
    <row r="334" spans="1:5" hidden="1">
      <c r="B334" s="1"/>
      <c r="C334" s="1"/>
      <c r="D334" s="1"/>
      <c r="E334" s="1"/>
    </row>
    <row r="335" spans="1:5" hidden="1">
      <c r="A335" s="1"/>
      <c r="B335" s="1"/>
      <c r="C335" s="1"/>
      <c r="D335" s="1"/>
      <c r="E335" s="1"/>
    </row>
    <row r="336" spans="1:5" hidden="1">
      <c r="A336" s="1"/>
      <c r="B336" s="1"/>
      <c r="C336" s="1"/>
      <c r="D336" s="1"/>
      <c r="E336" s="1"/>
    </row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pans="1:5" hidden="1">
      <c r="A769" s="1"/>
      <c r="B769" s="1"/>
      <c r="C769" s="1"/>
      <c r="D769" s="1"/>
      <c r="E769" s="1"/>
    </row>
    <row r="770" spans="1:5" hidden="1">
      <c r="A770" s="1"/>
      <c r="B770" s="1"/>
      <c r="C770" s="1"/>
      <c r="D770" s="1"/>
      <c r="E770" s="1"/>
    </row>
    <row r="771" spans="1:5" hidden="1">
      <c r="A771" s="1"/>
      <c r="B771" s="1"/>
      <c r="C771" s="1"/>
      <c r="D771" s="1"/>
      <c r="E771" s="1"/>
    </row>
    <row r="772" spans="1:5" hidden="1">
      <c r="A772" s="1"/>
      <c r="B772" s="1"/>
      <c r="C772" s="1"/>
      <c r="D772" s="1"/>
      <c r="E772" s="1"/>
    </row>
    <row r="773" spans="1:5" hidden="1">
      <c r="A773" s="1"/>
      <c r="B773" s="1"/>
      <c r="C773" s="1"/>
      <c r="D773" s="1"/>
      <c r="E773" s="1"/>
    </row>
    <row r="774" spans="1:5" hidden="1">
      <c r="A774" s="1"/>
      <c r="B774" s="1"/>
      <c r="C774" s="1"/>
      <c r="D774" s="1"/>
      <c r="E774" s="1"/>
    </row>
    <row r="775" spans="1:5" hidden="1">
      <c r="A775" s="1"/>
      <c r="B775" s="1"/>
      <c r="C775" s="1"/>
      <c r="D775" s="1"/>
      <c r="E775" s="1"/>
    </row>
    <row r="776" spans="1:5" hidden="1">
      <c r="A776" s="1"/>
      <c r="B776" s="1"/>
      <c r="C776" s="1"/>
      <c r="D776" s="1"/>
      <c r="E776" s="1"/>
    </row>
    <row r="777" spans="1:5" hidden="1">
      <c r="A777" s="1"/>
      <c r="B777" s="1"/>
      <c r="C777" s="1"/>
      <c r="D777" s="1"/>
      <c r="E777" s="1"/>
    </row>
    <row r="778" spans="1:5" hidden="1">
      <c r="A778" s="1"/>
      <c r="B778" s="1"/>
      <c r="C778" s="1"/>
      <c r="D778" s="1"/>
      <c r="E778" s="1"/>
    </row>
    <row r="779" spans="1:5" hidden="1">
      <c r="A779" s="1"/>
      <c r="B779" s="1"/>
      <c r="C779" s="1"/>
      <c r="D779" s="1"/>
      <c r="E779" s="1"/>
    </row>
    <row r="780" spans="1:5" hidden="1">
      <c r="A780" s="1"/>
      <c r="B780" s="1"/>
      <c r="C780" s="1"/>
      <c r="D780" s="1"/>
      <c r="E780" s="1"/>
    </row>
    <row r="781" spans="1:5" hidden="1">
      <c r="A781" s="1"/>
      <c r="B781" s="1"/>
      <c r="C781" s="1"/>
      <c r="D781" s="1"/>
      <c r="E781" s="1"/>
    </row>
    <row r="782" spans="1:5" hidden="1">
      <c r="A782" s="1"/>
      <c r="B782" s="1"/>
      <c r="C782" s="1"/>
      <c r="D782" s="1"/>
      <c r="E782" s="1"/>
    </row>
    <row r="783" spans="1:5" hidden="1">
      <c r="B783" s="1"/>
      <c r="C783" s="1"/>
      <c r="D783" s="1"/>
      <c r="E783" s="1"/>
    </row>
    <row r="784" spans="1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A799" s="1"/>
      <c r="B799" s="1"/>
      <c r="C799" s="1"/>
      <c r="D799" s="1"/>
      <c r="E799" s="1"/>
    </row>
    <row r="800" spans="1:5" hidden="1">
      <c r="A800" s="1"/>
      <c r="B800" s="1"/>
      <c r="C800" s="1"/>
      <c r="D800" s="1"/>
      <c r="E800" s="1"/>
    </row>
    <row r="801" s="1" customFormat="1" hidden="1"/>
    <row r="802" s="1" customFormat="1" hidden="1"/>
    <row r="803" s="1" customFormat="1" hidden="1"/>
    <row r="804" s="1" customFormat="1" hidden="1"/>
    <row r="805" s="1" customFormat="1" hidden="1"/>
    <row r="806" s="1" customFormat="1" hidden="1"/>
    <row r="807" s="1" customFormat="1" hidden="1"/>
    <row r="808" s="1" customFormat="1" hidden="1"/>
    <row r="809" s="1" customFormat="1" hidden="1"/>
    <row r="810" s="1" customFormat="1" hidden="1"/>
    <row r="811" s="1" customFormat="1" hidden="1"/>
    <row r="812" s="1" customFormat="1" hidden="1"/>
    <row r="813" s="1" customFormat="1" hidden="1"/>
    <row r="814" s="1" customFormat="1" hidden="1"/>
    <row r="815" s="1" customFormat="1" hidden="1"/>
    <row r="816" s="1" customFormat="1" hidden="1"/>
    <row r="817" s="1" customFormat="1" hidden="1"/>
    <row r="818" s="1" customFormat="1" hidden="1"/>
    <row r="819" s="1" customFormat="1" hidden="1"/>
    <row r="820" s="1" customFormat="1" hidden="1"/>
    <row r="821" s="1" customFormat="1" hidden="1"/>
    <row r="822" s="1" customFormat="1" hidden="1"/>
    <row r="823" s="1" customFormat="1" hidden="1"/>
    <row r="824" s="1" customFormat="1" hidden="1"/>
    <row r="825" s="1" customFormat="1" hidden="1"/>
    <row r="826" s="1" customFormat="1" hidden="1"/>
    <row r="827" s="1" customFormat="1" hidden="1"/>
    <row r="828" s="1" customFormat="1" hidden="1"/>
    <row r="10000" spans="52:52" hidden="1">
      <c r="AZ10000"/>
    </row>
  </sheetData>
  <sheetProtection sheet="1" objects="1" scenarios="1"/>
  <mergeCells count="1">
    <mergeCell ref="A5:T5"/>
  </mergeCells>
  <phoneticPr fontId="4" type="noConversion"/>
  <conditionalFormatting sqref="A10:A312">
    <cfRule type="containsText" dxfId="8" priority="3" operator="containsText" text="הפרשה ">
      <formula>NOT(ISERROR(SEARCH("הפרשה ",A10)))</formula>
    </cfRule>
    <cfRule type="cellIs" dxfId="7" priority="4" operator="equal">
      <formula>"NR3"</formula>
    </cfRule>
  </conditionalFormatting>
  <dataValidations count="3">
    <dataValidation allowBlank="1" showInputMessage="1" showErrorMessage="1" sqref="G2 A32 P7 A34 A318 A320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7109375" style="2" bestFit="1" customWidth="1"/>
    <col min="2" max="2" width="47.28515625" style="2" customWidth="1"/>
    <col min="3" max="3" width="13.28515625" style="2" customWidth="1"/>
    <col min="4" max="4" width="12.28515625" style="2" customWidth="1"/>
    <col min="5" max="5" width="14.42578125" style="2" customWidth="1"/>
    <col min="6" max="6" width="44.7109375" style="2" bestFit="1" customWidth="1"/>
    <col min="7" max="7" width="12.28515625" style="1" bestFit="1" customWidth="1"/>
    <col min="8" max="8" width="14.5703125" style="1" customWidth="1"/>
    <col min="9" max="9" width="13.140625" style="1" bestFit="1" customWidth="1"/>
    <col min="10" max="10" width="33.28515625" style="1" customWidth="1"/>
    <col min="11" max="11" width="11.28515625" style="1" customWidth="1"/>
    <col min="12" max="12" width="23.7109375" style="1" customWidth="1"/>
    <col min="13" max="13" width="28" style="1" customWidth="1"/>
    <col min="14" max="14" width="26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220</v>
      </c>
    </row>
    <row r="2" spans="1:14">
      <c r="A2" s="36" t="s">
        <v>147</v>
      </c>
      <c r="B2" s="36" t="s">
        <v>221</v>
      </c>
    </row>
    <row r="3" spans="1:14">
      <c r="A3" s="36" t="s">
        <v>149</v>
      </c>
      <c r="B3" s="36" t="s">
        <v>222</v>
      </c>
    </row>
    <row r="4" spans="1:14">
      <c r="A4" s="36" t="s">
        <v>150</v>
      </c>
      <c r="B4" s="36">
        <v>12152</v>
      </c>
    </row>
    <row r="5" spans="1:14" ht="18.75">
      <c r="A5" s="145" t="s">
        <v>95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1:14" s="3" customFormat="1">
      <c r="A6" s="37" t="s">
        <v>118</v>
      </c>
      <c r="B6" s="38" t="s">
        <v>48</v>
      </c>
      <c r="C6" s="38" t="s">
        <v>122</v>
      </c>
      <c r="D6" s="38" t="s">
        <v>179</v>
      </c>
      <c r="E6" s="38" t="s">
        <v>120</v>
      </c>
      <c r="F6" s="38" t="s">
        <v>70</v>
      </c>
      <c r="G6" s="38" t="s">
        <v>106</v>
      </c>
      <c r="H6" s="39" t="s">
        <v>197</v>
      </c>
      <c r="I6" s="39" t="s">
        <v>196</v>
      </c>
      <c r="J6" s="38" t="s">
        <v>211</v>
      </c>
      <c r="K6" s="39" t="s">
        <v>66</v>
      </c>
      <c r="L6" s="39" t="s">
        <v>63</v>
      </c>
      <c r="M6" s="39" t="s">
        <v>151</v>
      </c>
      <c r="N6" s="41" t="s">
        <v>153</v>
      </c>
    </row>
    <row r="7" spans="1:14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13" t="s">
        <v>3305</v>
      </c>
      <c r="G7" s="113" t="s">
        <v>3305</v>
      </c>
      <c r="H7" s="12" t="s">
        <v>204</v>
      </c>
      <c r="I7" s="113" t="s">
        <v>3305</v>
      </c>
      <c r="J7" s="12" t="s">
        <v>200</v>
      </c>
      <c r="K7" s="12" t="s">
        <v>200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31</v>
      </c>
      <c r="B9" s="115" t="s">
        <v>3305</v>
      </c>
      <c r="C9" s="115" t="s">
        <v>3305</v>
      </c>
      <c r="D9" s="115" t="s">
        <v>3305</v>
      </c>
      <c r="E9" s="115" t="s">
        <v>3305</v>
      </c>
      <c r="F9" s="115" t="s">
        <v>3305</v>
      </c>
      <c r="G9" s="115" t="s">
        <v>3305</v>
      </c>
      <c r="H9" s="115" t="s">
        <v>3305</v>
      </c>
      <c r="I9" s="115" t="s">
        <v>3305</v>
      </c>
      <c r="J9" s="61">
        <v>7.952414868</v>
      </c>
      <c r="K9" s="61">
        <v>13231.469498729999</v>
      </c>
      <c r="L9" s="115" t="s">
        <v>3305</v>
      </c>
      <c r="M9" s="62">
        <f>IFERROR(K9/$K$9,0)</f>
        <v>1</v>
      </c>
      <c r="N9" s="62">
        <f>K9/'סכום נכסי הקרן'!$C$41</f>
        <v>7.3144619910592595E-2</v>
      </c>
    </row>
    <row r="10" spans="1:14">
      <c r="A10" s="63" t="s">
        <v>189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116" t="s">
        <v>3305</v>
      </c>
      <c r="H10" s="116" t="s">
        <v>3305</v>
      </c>
      <c r="I10" s="116" t="s">
        <v>3305</v>
      </c>
      <c r="J10" s="66">
        <v>6.6831181559999999</v>
      </c>
      <c r="K10" s="66">
        <v>9846.9842287930005</v>
      </c>
      <c r="L10" s="116" t="s">
        <v>3305</v>
      </c>
      <c r="M10" s="67">
        <f t="shared" ref="M10:M73" si="0">IFERROR(K10/$K$9,0)</f>
        <v>0.74420941904738147</v>
      </c>
      <c r="N10" s="67">
        <f>K10/'סכום נכסי הקרן'!$C$41</f>
        <v>5.4434915090103654E-2</v>
      </c>
    </row>
    <row r="11" spans="1:14">
      <c r="A11" s="68" t="s">
        <v>1015</v>
      </c>
      <c r="B11" s="116" t="s">
        <v>3305</v>
      </c>
      <c r="C11" s="116" t="s">
        <v>3305</v>
      </c>
      <c r="D11" s="116" t="s">
        <v>3305</v>
      </c>
      <c r="E11" s="116" t="s">
        <v>3305</v>
      </c>
      <c r="F11" s="116" t="s">
        <v>3305</v>
      </c>
      <c r="G11" s="116" t="s">
        <v>3305</v>
      </c>
      <c r="H11" s="116" t="s">
        <v>3305</v>
      </c>
      <c r="I11" s="116" t="s">
        <v>3305</v>
      </c>
      <c r="J11" s="66">
        <v>0.92359662900000006</v>
      </c>
      <c r="K11" s="66">
        <v>6110.92213627</v>
      </c>
      <c r="L11" s="116" t="s">
        <v>3305</v>
      </c>
      <c r="M11" s="67">
        <f t="shared" si="0"/>
        <v>0.46184757761460637</v>
      </c>
      <c r="N11" s="67">
        <f>K11/'סכום נכסי הקרן'!$C$41</f>
        <v>3.3781665521248297E-2</v>
      </c>
    </row>
    <row r="12" spans="1:14">
      <c r="A12" s="69" t="s">
        <v>1016</v>
      </c>
      <c r="B12" s="54" t="s">
        <v>1017</v>
      </c>
      <c r="C12" s="70" t="s">
        <v>123</v>
      </c>
      <c r="D12" s="70" t="s">
        <v>29</v>
      </c>
      <c r="E12" s="54" t="s">
        <v>624</v>
      </c>
      <c r="F12" s="70" t="s">
        <v>319</v>
      </c>
      <c r="G12" s="70" t="s">
        <v>135</v>
      </c>
      <c r="H12" s="72">
        <v>4655.5951230000001</v>
      </c>
      <c r="I12" s="80">
        <v>2400</v>
      </c>
      <c r="J12" s="117" t="s">
        <v>3305</v>
      </c>
      <c r="K12" s="72">
        <v>111.73428296</v>
      </c>
      <c r="L12" s="73">
        <v>2.0743368238288567E-5</v>
      </c>
      <c r="M12" s="73">
        <f t="shared" si="0"/>
        <v>8.4445860658730783E-3</v>
      </c>
      <c r="N12" s="73">
        <f>K12/'סכום נכסי הקרן'!$C$41</f>
        <v>6.1767603809057285E-4</v>
      </c>
    </row>
    <row r="13" spans="1:14">
      <c r="A13" s="69" t="s">
        <v>1018</v>
      </c>
      <c r="B13" s="54" t="s">
        <v>1019</v>
      </c>
      <c r="C13" s="70" t="s">
        <v>123</v>
      </c>
      <c r="D13" s="70" t="s">
        <v>29</v>
      </c>
      <c r="E13" s="54" t="s">
        <v>1020</v>
      </c>
      <c r="F13" s="70" t="s">
        <v>656</v>
      </c>
      <c r="G13" s="70" t="s">
        <v>135</v>
      </c>
      <c r="H13" s="72">
        <v>586.44975899999997</v>
      </c>
      <c r="I13" s="80">
        <v>27680</v>
      </c>
      <c r="J13" s="117" t="s">
        <v>3305</v>
      </c>
      <c r="K13" s="72">
        <v>162.329293355</v>
      </c>
      <c r="L13" s="73">
        <v>1.0454410586524317E-5</v>
      </c>
      <c r="M13" s="73">
        <f t="shared" si="0"/>
        <v>1.2268425164006228E-2</v>
      </c>
      <c r="N13" s="73">
        <f>K13/'סכום נכסי הקרן'!$C$41</f>
        <v>8.9736929552278525E-4</v>
      </c>
    </row>
    <row r="14" spans="1:14">
      <c r="A14" s="69" t="s">
        <v>1021</v>
      </c>
      <c r="B14" s="54" t="s">
        <v>1022</v>
      </c>
      <c r="C14" s="70" t="s">
        <v>123</v>
      </c>
      <c r="D14" s="70" t="s">
        <v>29</v>
      </c>
      <c r="E14" s="54" t="s">
        <v>819</v>
      </c>
      <c r="F14" s="70" t="s">
        <v>455</v>
      </c>
      <c r="G14" s="70" t="s">
        <v>135</v>
      </c>
      <c r="H14" s="72">
        <v>21314.227177000001</v>
      </c>
      <c r="I14" s="80">
        <v>1818</v>
      </c>
      <c r="J14" s="117" t="s">
        <v>3305</v>
      </c>
      <c r="K14" s="72">
        <v>387.49265007500003</v>
      </c>
      <c r="L14" s="73">
        <v>1.6529959765092187E-5</v>
      </c>
      <c r="M14" s="73">
        <f t="shared" si="0"/>
        <v>2.9285685169904437E-2</v>
      </c>
      <c r="N14" s="73">
        <f>K14/'סכום נכסי הקרן'!$C$41</f>
        <v>2.1420903105739387E-3</v>
      </c>
    </row>
    <row r="15" spans="1:14">
      <c r="A15" s="69" t="s">
        <v>1023</v>
      </c>
      <c r="B15" s="54" t="s">
        <v>1024</v>
      </c>
      <c r="C15" s="70" t="s">
        <v>123</v>
      </c>
      <c r="D15" s="70" t="s">
        <v>29</v>
      </c>
      <c r="E15" s="54" t="s">
        <v>803</v>
      </c>
      <c r="F15" s="70" t="s">
        <v>662</v>
      </c>
      <c r="G15" s="70" t="s">
        <v>135</v>
      </c>
      <c r="H15" s="72">
        <v>509.14918499999999</v>
      </c>
      <c r="I15" s="80">
        <v>77500</v>
      </c>
      <c r="J15" s="72">
        <v>0.92359662900000006</v>
      </c>
      <c r="K15" s="72">
        <v>395.51421500499998</v>
      </c>
      <c r="L15" s="73">
        <v>1.1453432829777397E-5</v>
      </c>
      <c r="M15" s="73">
        <f t="shared" si="0"/>
        <v>2.9891934153116008E-2</v>
      </c>
      <c r="N15" s="73">
        <f>K15/'סכום נכסי הקרן'!$C$41</f>
        <v>2.1864341620221319E-3</v>
      </c>
    </row>
    <row r="16" spans="1:14">
      <c r="A16" s="69" t="s">
        <v>1025</v>
      </c>
      <c r="B16" s="54" t="s">
        <v>1026</v>
      </c>
      <c r="C16" s="70" t="s">
        <v>123</v>
      </c>
      <c r="D16" s="70" t="s">
        <v>29</v>
      </c>
      <c r="E16" s="54" t="s">
        <v>1027</v>
      </c>
      <c r="F16" s="70" t="s">
        <v>542</v>
      </c>
      <c r="G16" s="70" t="s">
        <v>135</v>
      </c>
      <c r="H16" s="72">
        <v>124.003674</v>
      </c>
      <c r="I16" s="80">
        <v>152920</v>
      </c>
      <c r="J16" s="117" t="s">
        <v>3305</v>
      </c>
      <c r="K16" s="72">
        <v>189.62641789899996</v>
      </c>
      <c r="L16" s="73">
        <v>3.2297611063375151E-5</v>
      </c>
      <c r="M16" s="73">
        <f t="shared" si="0"/>
        <v>1.4331470734766153E-2</v>
      </c>
      <c r="N16" s="73">
        <f>K16/'סכום נכסי הקרן'!$C$41</f>
        <v>1.0482699796542515E-3</v>
      </c>
    </row>
    <row r="17" spans="1:14">
      <c r="A17" s="69" t="s">
        <v>1028</v>
      </c>
      <c r="B17" s="54" t="s">
        <v>1029</v>
      </c>
      <c r="C17" s="70" t="s">
        <v>123</v>
      </c>
      <c r="D17" s="70" t="s">
        <v>29</v>
      </c>
      <c r="E17" s="54" t="s">
        <v>348</v>
      </c>
      <c r="F17" s="70" t="s">
        <v>336</v>
      </c>
      <c r="G17" s="70" t="s">
        <v>135</v>
      </c>
      <c r="H17" s="72">
        <v>4596.4259060000004</v>
      </c>
      <c r="I17" s="80">
        <v>2000</v>
      </c>
      <c r="J17" s="117" t="s">
        <v>3305</v>
      </c>
      <c r="K17" s="72">
        <v>91.928518123000003</v>
      </c>
      <c r="L17" s="73">
        <v>9.7728130085741245E-6</v>
      </c>
      <c r="M17" s="73">
        <f t="shared" si="0"/>
        <v>6.9477179486241956E-3</v>
      </c>
      <c r="N17" s="73">
        <f>K17/'סכום נכסי הקרן'!$C$41</f>
        <v>5.0818818859811891E-4</v>
      </c>
    </row>
    <row r="18" spans="1:14">
      <c r="A18" s="69" t="s">
        <v>1030</v>
      </c>
      <c r="B18" s="54" t="s">
        <v>1031</v>
      </c>
      <c r="C18" s="70" t="s">
        <v>123</v>
      </c>
      <c r="D18" s="70" t="s">
        <v>29</v>
      </c>
      <c r="E18" s="54" t="s">
        <v>758</v>
      </c>
      <c r="F18" s="70" t="s">
        <v>656</v>
      </c>
      <c r="G18" s="70" t="s">
        <v>135</v>
      </c>
      <c r="H18" s="72">
        <v>1945.5496069999999</v>
      </c>
      <c r="I18" s="80">
        <v>7120</v>
      </c>
      <c r="J18" s="117" t="s">
        <v>3305</v>
      </c>
      <c r="K18" s="72">
        <v>138.523132011</v>
      </c>
      <c r="L18" s="73">
        <v>1.650764529276239E-5</v>
      </c>
      <c r="M18" s="73">
        <f t="shared" si="0"/>
        <v>1.0469217498804341E-2</v>
      </c>
      <c r="N18" s="73">
        <f>K18/'סכום נכסי הקרן'!$C$41</f>
        <v>7.6576693471136839E-4</v>
      </c>
    </row>
    <row r="19" spans="1:14">
      <c r="A19" s="69" t="s">
        <v>1032</v>
      </c>
      <c r="B19" s="54" t="s">
        <v>1033</v>
      </c>
      <c r="C19" s="70" t="s">
        <v>123</v>
      </c>
      <c r="D19" s="70" t="s">
        <v>29</v>
      </c>
      <c r="E19" s="54" t="s">
        <v>1034</v>
      </c>
      <c r="F19" s="70" t="s">
        <v>129</v>
      </c>
      <c r="G19" s="70" t="s">
        <v>135</v>
      </c>
      <c r="H19" s="72">
        <v>1952.623439</v>
      </c>
      <c r="I19" s="80">
        <v>4850</v>
      </c>
      <c r="J19" s="117" t="s">
        <v>3305</v>
      </c>
      <c r="K19" s="72">
        <v>94.702236772000006</v>
      </c>
      <c r="L19" s="73">
        <v>1.1026201301957046E-5</v>
      </c>
      <c r="M19" s="73">
        <f t="shared" si="0"/>
        <v>7.1573483792627757E-3</v>
      </c>
      <c r="N19" s="73">
        <f>K19/'סכום נכסי הקרן'!$C$41</f>
        <v>5.2352152676887168E-4</v>
      </c>
    </row>
    <row r="20" spans="1:14">
      <c r="A20" s="69" t="s">
        <v>1035</v>
      </c>
      <c r="B20" s="54" t="s">
        <v>1036</v>
      </c>
      <c r="C20" s="70" t="s">
        <v>123</v>
      </c>
      <c r="D20" s="70" t="s">
        <v>29</v>
      </c>
      <c r="E20" s="54" t="s">
        <v>761</v>
      </c>
      <c r="F20" s="70" t="s">
        <v>656</v>
      </c>
      <c r="G20" s="70" t="s">
        <v>135</v>
      </c>
      <c r="H20" s="72">
        <v>10804.281867</v>
      </c>
      <c r="I20" s="80">
        <v>1336</v>
      </c>
      <c r="J20" s="117" t="s">
        <v>3305</v>
      </c>
      <c r="K20" s="72">
        <v>144.34520574500002</v>
      </c>
      <c r="L20" s="73">
        <v>1.9719814134466933E-5</v>
      </c>
      <c r="M20" s="73">
        <f t="shared" si="0"/>
        <v>1.0909234666554215E-2</v>
      </c>
      <c r="N20" s="73">
        <f>K20/'סכום נכסי הקרן'!$C$41</f>
        <v>7.9795182320056834E-4</v>
      </c>
    </row>
    <row r="21" spans="1:14">
      <c r="A21" s="69" t="s">
        <v>1037</v>
      </c>
      <c r="B21" s="54" t="s">
        <v>1038</v>
      </c>
      <c r="C21" s="70" t="s">
        <v>123</v>
      </c>
      <c r="D21" s="70" t="s">
        <v>29</v>
      </c>
      <c r="E21" s="54" t="s">
        <v>356</v>
      </c>
      <c r="F21" s="70" t="s">
        <v>336</v>
      </c>
      <c r="G21" s="70" t="s">
        <v>135</v>
      </c>
      <c r="H21" s="72">
        <v>1409.676471</v>
      </c>
      <c r="I21" s="80">
        <v>6200</v>
      </c>
      <c r="J21" s="117" t="s">
        <v>3305</v>
      </c>
      <c r="K21" s="72">
        <v>87.399941229000007</v>
      </c>
      <c r="L21" s="73">
        <v>1.1390638358285634E-5</v>
      </c>
      <c r="M21" s="73">
        <f t="shared" si="0"/>
        <v>6.6054599028013443E-3</v>
      </c>
      <c r="N21" s="73">
        <f>K21/'סכום נכסי הקרן'!$C$41</f>
        <v>4.8315385392506423E-4</v>
      </c>
    </row>
    <row r="22" spans="1:14">
      <c r="A22" s="69" t="s">
        <v>1039</v>
      </c>
      <c r="B22" s="54" t="s">
        <v>1040</v>
      </c>
      <c r="C22" s="70" t="s">
        <v>123</v>
      </c>
      <c r="D22" s="70" t="s">
        <v>29</v>
      </c>
      <c r="E22" s="54" t="s">
        <v>604</v>
      </c>
      <c r="F22" s="70" t="s">
        <v>605</v>
      </c>
      <c r="G22" s="70" t="s">
        <v>135</v>
      </c>
      <c r="H22" s="72">
        <v>288.52336700000001</v>
      </c>
      <c r="I22" s="80">
        <v>5701</v>
      </c>
      <c r="J22" s="117" t="s">
        <v>3305</v>
      </c>
      <c r="K22" s="72">
        <v>16.448717143000003</v>
      </c>
      <c r="L22" s="73">
        <v>2.8498726496541765E-6</v>
      </c>
      <c r="M22" s="73">
        <f t="shared" si="0"/>
        <v>1.2431511968174667E-3</v>
      </c>
      <c r="N22" s="73">
        <f>K22/'סכום נכסי הקרן'!$C$41</f>
        <v>9.0929821782611886E-5</v>
      </c>
    </row>
    <row r="23" spans="1:14">
      <c r="A23" s="69" t="s">
        <v>1041</v>
      </c>
      <c r="B23" s="54" t="s">
        <v>1042</v>
      </c>
      <c r="C23" s="70" t="s">
        <v>123</v>
      </c>
      <c r="D23" s="70" t="s">
        <v>29</v>
      </c>
      <c r="E23" s="54" t="s">
        <v>459</v>
      </c>
      <c r="F23" s="70" t="s">
        <v>158</v>
      </c>
      <c r="G23" s="70" t="s">
        <v>135</v>
      </c>
      <c r="H23" s="72">
        <v>41699.753778999999</v>
      </c>
      <c r="I23" s="80">
        <v>495</v>
      </c>
      <c r="J23" s="117" t="s">
        <v>3305</v>
      </c>
      <c r="K23" s="72">
        <v>206.413781204</v>
      </c>
      <c r="L23" s="73">
        <v>1.5071334354689599E-5</v>
      </c>
      <c r="M23" s="73">
        <f t="shared" si="0"/>
        <v>1.560021592641787E-2</v>
      </c>
      <c r="N23" s="73">
        <f>K23/'סכום נכסי הקרן'!$C$41</f>
        <v>1.1410718644610082E-3</v>
      </c>
    </row>
    <row r="24" spans="1:14">
      <c r="A24" s="69" t="s">
        <v>1043</v>
      </c>
      <c r="B24" s="54" t="s">
        <v>1044</v>
      </c>
      <c r="C24" s="70" t="s">
        <v>123</v>
      </c>
      <c r="D24" s="70" t="s">
        <v>29</v>
      </c>
      <c r="E24" s="54" t="s">
        <v>364</v>
      </c>
      <c r="F24" s="70" t="s">
        <v>336</v>
      </c>
      <c r="G24" s="70" t="s">
        <v>135</v>
      </c>
      <c r="H24" s="72">
        <v>660.21643800000004</v>
      </c>
      <c r="I24" s="80">
        <v>37170</v>
      </c>
      <c r="J24" s="117" t="s">
        <v>3305</v>
      </c>
      <c r="K24" s="72">
        <v>245.40244985399997</v>
      </c>
      <c r="L24" s="73">
        <v>2.7025126601911134E-5</v>
      </c>
      <c r="M24" s="73">
        <f t="shared" si="0"/>
        <v>1.8546877947121031E-2</v>
      </c>
      <c r="N24" s="73">
        <f>K24/'סכום נכסי הקרן'!$C$41</f>
        <v>1.3566043379703197E-3</v>
      </c>
    </row>
    <row r="25" spans="1:14">
      <c r="A25" s="69" t="s">
        <v>1045</v>
      </c>
      <c r="B25" s="54" t="s">
        <v>1046</v>
      </c>
      <c r="C25" s="70" t="s">
        <v>123</v>
      </c>
      <c r="D25" s="70" t="s">
        <v>29</v>
      </c>
      <c r="E25" s="54" t="s">
        <v>1047</v>
      </c>
      <c r="F25" s="70" t="s">
        <v>307</v>
      </c>
      <c r="G25" s="70" t="s">
        <v>135</v>
      </c>
      <c r="H25" s="72">
        <v>523.85266200000001</v>
      </c>
      <c r="I25" s="80">
        <v>14990</v>
      </c>
      <c r="J25" s="117" t="s">
        <v>3305</v>
      </c>
      <c r="K25" s="72">
        <v>78.525514071000003</v>
      </c>
      <c r="L25" s="73">
        <v>5.2212942604229001E-6</v>
      </c>
      <c r="M25" s="73">
        <f t="shared" si="0"/>
        <v>5.9347538138932445E-3</v>
      </c>
      <c r="N25" s="73">
        <f>K25/'סכום נכסי הקרן'!$C$41</f>
        <v>4.3409531198016122E-4</v>
      </c>
    </row>
    <row r="26" spans="1:14">
      <c r="A26" s="69" t="s">
        <v>1048</v>
      </c>
      <c r="B26" s="54" t="s">
        <v>1049</v>
      </c>
      <c r="C26" s="70" t="s">
        <v>123</v>
      </c>
      <c r="D26" s="70" t="s">
        <v>29</v>
      </c>
      <c r="E26" s="54" t="s">
        <v>1050</v>
      </c>
      <c r="F26" s="70" t="s">
        <v>307</v>
      </c>
      <c r="G26" s="70" t="s">
        <v>135</v>
      </c>
      <c r="H26" s="72">
        <v>14115.030511000001</v>
      </c>
      <c r="I26" s="80">
        <v>1835</v>
      </c>
      <c r="J26" s="117" t="s">
        <v>3305</v>
      </c>
      <c r="K26" s="72">
        <v>259.01080987199998</v>
      </c>
      <c r="L26" s="73">
        <v>1.1410591472263949E-5</v>
      </c>
      <c r="M26" s="73">
        <f t="shared" si="0"/>
        <v>1.9575362350860628E-2</v>
      </c>
      <c r="N26" s="73">
        <f>K26/'סכום נכסי הקרן'!$C$41</f>
        <v>1.4318324387658252E-3</v>
      </c>
    </row>
    <row r="27" spans="1:14">
      <c r="A27" s="69" t="s">
        <v>1051</v>
      </c>
      <c r="B27" s="54" t="s">
        <v>1052</v>
      </c>
      <c r="C27" s="70" t="s">
        <v>123</v>
      </c>
      <c r="D27" s="70" t="s">
        <v>29</v>
      </c>
      <c r="E27" s="54" t="s">
        <v>1053</v>
      </c>
      <c r="F27" s="70" t="s">
        <v>129</v>
      </c>
      <c r="G27" s="70" t="s">
        <v>135</v>
      </c>
      <c r="H27" s="72">
        <v>54.203102000000001</v>
      </c>
      <c r="I27" s="80">
        <v>46450</v>
      </c>
      <c r="J27" s="117" t="s">
        <v>3305</v>
      </c>
      <c r="K27" s="72">
        <v>25.177340842</v>
      </c>
      <c r="L27" s="73">
        <v>2.9286767012949361E-6</v>
      </c>
      <c r="M27" s="73">
        <f t="shared" si="0"/>
        <v>1.9028378400763879E-3</v>
      </c>
      <c r="N27" s="73">
        <f>K27/'סכום נכסי הקרן'!$C$41</f>
        <v>1.391823505638804E-4</v>
      </c>
    </row>
    <row r="28" spans="1:14">
      <c r="A28" s="69" t="s">
        <v>1054</v>
      </c>
      <c r="B28" s="54" t="s">
        <v>1055</v>
      </c>
      <c r="C28" s="70" t="s">
        <v>123</v>
      </c>
      <c r="D28" s="70" t="s">
        <v>29</v>
      </c>
      <c r="E28" s="54" t="s">
        <v>378</v>
      </c>
      <c r="F28" s="70" t="s">
        <v>379</v>
      </c>
      <c r="G28" s="70" t="s">
        <v>135</v>
      </c>
      <c r="H28" s="72">
        <v>3048.6117580000005</v>
      </c>
      <c r="I28" s="80">
        <v>3807</v>
      </c>
      <c r="J28" s="117" t="s">
        <v>3305</v>
      </c>
      <c r="K28" s="72">
        <v>116.06064963199998</v>
      </c>
      <c r="L28" s="73">
        <v>1.2045358926407458E-5</v>
      </c>
      <c r="M28" s="73">
        <f t="shared" si="0"/>
        <v>8.7715615898249152E-3</v>
      </c>
      <c r="N28" s="73">
        <f>K28/'סכום נכסי הקרן'!$C$41</f>
        <v>6.4159253851009672E-4</v>
      </c>
    </row>
    <row r="29" spans="1:14">
      <c r="A29" s="69" t="s">
        <v>1056</v>
      </c>
      <c r="B29" s="54" t="s">
        <v>1057</v>
      </c>
      <c r="C29" s="70" t="s">
        <v>123</v>
      </c>
      <c r="D29" s="70" t="s">
        <v>29</v>
      </c>
      <c r="E29" s="54" t="s">
        <v>669</v>
      </c>
      <c r="F29" s="70" t="s">
        <v>379</v>
      </c>
      <c r="G29" s="70" t="s">
        <v>135</v>
      </c>
      <c r="H29" s="72">
        <v>2520.8111050000002</v>
      </c>
      <c r="I29" s="80">
        <v>2893</v>
      </c>
      <c r="J29" s="117" t="s">
        <v>3305</v>
      </c>
      <c r="K29" s="72">
        <v>72.927065274</v>
      </c>
      <c r="L29" s="73">
        <v>1.2077562682887454E-5</v>
      </c>
      <c r="M29" s="73">
        <f t="shared" si="0"/>
        <v>5.5116376363940362E-3</v>
      </c>
      <c r="N29" s="73">
        <f>K29/'סכום נכסי הקרן'!$C$41</f>
        <v>4.0314663999895878E-4</v>
      </c>
    </row>
    <row r="30" spans="1:14">
      <c r="A30" s="69" t="s">
        <v>1058</v>
      </c>
      <c r="B30" s="54" t="s">
        <v>1059</v>
      </c>
      <c r="C30" s="70" t="s">
        <v>123</v>
      </c>
      <c r="D30" s="70" t="s">
        <v>29</v>
      </c>
      <c r="E30" s="54" t="s">
        <v>1060</v>
      </c>
      <c r="F30" s="70" t="s">
        <v>542</v>
      </c>
      <c r="G30" s="70" t="s">
        <v>135</v>
      </c>
      <c r="H30" s="72">
        <v>57.422573999999997</v>
      </c>
      <c r="I30" s="80">
        <v>91410</v>
      </c>
      <c r="J30" s="117" t="s">
        <v>3305</v>
      </c>
      <c r="K30" s="72">
        <v>52.489975194999992</v>
      </c>
      <c r="L30" s="73">
        <v>7.5006164023368682E-6</v>
      </c>
      <c r="M30" s="73">
        <f t="shared" si="0"/>
        <v>3.9670556018013082E-3</v>
      </c>
      <c r="N30" s="73">
        <f>K30/'סכום נכסי הקרן'!$C$41</f>
        <v>2.901687741579439E-4</v>
      </c>
    </row>
    <row r="31" spans="1:14">
      <c r="A31" s="69" t="s">
        <v>1061</v>
      </c>
      <c r="B31" s="54" t="s">
        <v>1062</v>
      </c>
      <c r="C31" s="70" t="s">
        <v>123</v>
      </c>
      <c r="D31" s="70" t="s">
        <v>29</v>
      </c>
      <c r="E31" s="54" t="s">
        <v>1063</v>
      </c>
      <c r="F31" s="70" t="s">
        <v>1064</v>
      </c>
      <c r="G31" s="70" t="s">
        <v>135</v>
      </c>
      <c r="H31" s="72">
        <v>1077.665444</v>
      </c>
      <c r="I31" s="80">
        <v>11090</v>
      </c>
      <c r="J31" s="117" t="s">
        <v>3305</v>
      </c>
      <c r="K31" s="72">
        <v>119.51309772</v>
      </c>
      <c r="L31" s="73">
        <v>9.7551107529787525E-6</v>
      </c>
      <c r="M31" s="73">
        <f t="shared" si="0"/>
        <v>9.0324886235403617E-3</v>
      </c>
      <c r="N31" s="73">
        <f>K31/'סכום נכסי הקרן'!$C$41</f>
        <v>6.6067794721561142E-4</v>
      </c>
    </row>
    <row r="32" spans="1:14">
      <c r="A32" s="69" t="s">
        <v>1065</v>
      </c>
      <c r="B32" s="54" t="s">
        <v>1066</v>
      </c>
      <c r="C32" s="70" t="s">
        <v>123</v>
      </c>
      <c r="D32" s="70" t="s">
        <v>29</v>
      </c>
      <c r="E32" s="54" t="s">
        <v>826</v>
      </c>
      <c r="F32" s="70" t="s">
        <v>1067</v>
      </c>
      <c r="G32" s="70" t="s">
        <v>135</v>
      </c>
      <c r="H32" s="72">
        <v>3279.9498140000001</v>
      </c>
      <c r="I32" s="80">
        <v>3815</v>
      </c>
      <c r="J32" s="117" t="s">
        <v>3305</v>
      </c>
      <c r="K32" s="72">
        <v>125.13008542200001</v>
      </c>
      <c r="L32" s="73">
        <v>2.9262472898598824E-6</v>
      </c>
      <c r="M32" s="73">
        <f t="shared" si="0"/>
        <v>9.4570059231901954E-3</v>
      </c>
      <c r="N32" s="73">
        <f>K32/'סכום נכסי הקרן'!$C$41</f>
        <v>6.9172910374396977E-4</v>
      </c>
    </row>
    <row r="33" spans="1:14">
      <c r="A33" s="69" t="s">
        <v>1068</v>
      </c>
      <c r="B33" s="54" t="s">
        <v>1069</v>
      </c>
      <c r="C33" s="70" t="s">
        <v>123</v>
      </c>
      <c r="D33" s="70" t="s">
        <v>29</v>
      </c>
      <c r="E33" s="54" t="s">
        <v>387</v>
      </c>
      <c r="F33" s="70" t="s">
        <v>307</v>
      </c>
      <c r="G33" s="70" t="s">
        <v>135</v>
      </c>
      <c r="H33" s="72">
        <v>19687.586504999999</v>
      </c>
      <c r="I33" s="80">
        <v>2950</v>
      </c>
      <c r="J33" s="117" t="s">
        <v>3305</v>
      </c>
      <c r="K33" s="72">
        <v>580.78380188799997</v>
      </c>
      <c r="L33" s="73">
        <v>1.2928067635633341E-5</v>
      </c>
      <c r="M33" s="73">
        <f t="shared" si="0"/>
        <v>4.3894126948162908E-2</v>
      </c>
      <c r="N33" s="73">
        <f>K33/'סכום נכסי הקרן'!$C$41</f>
        <v>3.2106192319306757E-3</v>
      </c>
    </row>
    <row r="34" spans="1:14">
      <c r="A34" s="69" t="s">
        <v>1070</v>
      </c>
      <c r="B34" s="54" t="s">
        <v>1071</v>
      </c>
      <c r="C34" s="70" t="s">
        <v>123</v>
      </c>
      <c r="D34" s="70" t="s">
        <v>29</v>
      </c>
      <c r="E34" s="54" t="s">
        <v>396</v>
      </c>
      <c r="F34" s="70" t="s">
        <v>336</v>
      </c>
      <c r="G34" s="70" t="s">
        <v>135</v>
      </c>
      <c r="H34" s="72">
        <v>21700.743422</v>
      </c>
      <c r="I34" s="80">
        <v>1070</v>
      </c>
      <c r="J34" s="117" t="s">
        <v>3305</v>
      </c>
      <c r="K34" s="72">
        <v>232.19795461100003</v>
      </c>
      <c r="L34" s="73">
        <v>2.8727961921286908E-5</v>
      </c>
      <c r="M34" s="73">
        <f t="shared" si="0"/>
        <v>1.7548916591107827E-2</v>
      </c>
      <c r="N34" s="73">
        <f>K34/'סכום נכסי הקרן'!$C$41</f>
        <v>1.2836088338992744E-3</v>
      </c>
    </row>
    <row r="35" spans="1:14">
      <c r="A35" s="69" t="s">
        <v>1072</v>
      </c>
      <c r="B35" s="54" t="s">
        <v>1073</v>
      </c>
      <c r="C35" s="70" t="s">
        <v>123</v>
      </c>
      <c r="D35" s="70" t="s">
        <v>29</v>
      </c>
      <c r="E35" s="54" t="s">
        <v>823</v>
      </c>
      <c r="F35" s="70" t="s">
        <v>307</v>
      </c>
      <c r="G35" s="70" t="s">
        <v>135</v>
      </c>
      <c r="H35" s="72">
        <v>3240.5630259999998</v>
      </c>
      <c r="I35" s="80">
        <v>14260</v>
      </c>
      <c r="J35" s="117" t="s">
        <v>3305</v>
      </c>
      <c r="K35" s="72">
        <v>462.10428756700003</v>
      </c>
      <c r="L35" s="73">
        <v>1.2565506246412496E-5</v>
      </c>
      <c r="M35" s="73">
        <f t="shared" si="0"/>
        <v>3.4924638386639846E-2</v>
      </c>
      <c r="N35" s="73">
        <f>K35/'סכום נכסי הקרן'!$C$41</f>
        <v>2.5545494003056638E-3</v>
      </c>
    </row>
    <row r="36" spans="1:14">
      <c r="A36" s="69" t="s">
        <v>1074</v>
      </c>
      <c r="B36" s="54" t="s">
        <v>1075</v>
      </c>
      <c r="C36" s="70" t="s">
        <v>123</v>
      </c>
      <c r="D36" s="70" t="s">
        <v>29</v>
      </c>
      <c r="E36" s="54" t="s">
        <v>407</v>
      </c>
      <c r="F36" s="70" t="s">
        <v>336</v>
      </c>
      <c r="G36" s="70" t="s">
        <v>135</v>
      </c>
      <c r="H36" s="72">
        <v>917.085689</v>
      </c>
      <c r="I36" s="80">
        <v>28100</v>
      </c>
      <c r="J36" s="117" t="s">
        <v>3305</v>
      </c>
      <c r="K36" s="72">
        <v>257.70107850400001</v>
      </c>
      <c r="L36" s="73">
        <v>1.930562957869853E-5</v>
      </c>
      <c r="M36" s="73">
        <f t="shared" si="0"/>
        <v>1.9476376265594311E-2</v>
      </c>
      <c r="N36" s="73">
        <f>K36/'סכום נכסי הקרן'!$C$41</f>
        <v>1.4245921391825827E-3</v>
      </c>
    </row>
    <row r="37" spans="1:14">
      <c r="A37" s="69" t="s">
        <v>1076</v>
      </c>
      <c r="B37" s="54" t="s">
        <v>1077</v>
      </c>
      <c r="C37" s="70" t="s">
        <v>123</v>
      </c>
      <c r="D37" s="70" t="s">
        <v>29</v>
      </c>
      <c r="E37" s="54" t="s">
        <v>1078</v>
      </c>
      <c r="F37" s="70" t="s">
        <v>1064</v>
      </c>
      <c r="G37" s="70" t="s">
        <v>135</v>
      </c>
      <c r="H37" s="72">
        <v>151.976159</v>
      </c>
      <c r="I37" s="80">
        <v>50140</v>
      </c>
      <c r="J37" s="117" t="s">
        <v>3305</v>
      </c>
      <c r="K37" s="72">
        <v>76.200845877000006</v>
      </c>
      <c r="L37" s="73">
        <v>5.2522122280521325E-6</v>
      </c>
      <c r="M37" s="73">
        <f t="shared" si="0"/>
        <v>5.7590614469779054E-3</v>
      </c>
      <c r="N37" s="73">
        <f>K37/'סכום נכסי הקרן'!$C$41</f>
        <v>4.2124436058094632E-4</v>
      </c>
    </row>
    <row r="38" spans="1:14">
      <c r="A38" s="69" t="s">
        <v>1079</v>
      </c>
      <c r="B38" s="54" t="s">
        <v>1080</v>
      </c>
      <c r="C38" s="70" t="s">
        <v>123</v>
      </c>
      <c r="D38" s="70" t="s">
        <v>29</v>
      </c>
      <c r="E38" s="54" t="s">
        <v>1081</v>
      </c>
      <c r="F38" s="70" t="s">
        <v>129</v>
      </c>
      <c r="G38" s="70" t="s">
        <v>135</v>
      </c>
      <c r="H38" s="72">
        <v>8743.9009690000003</v>
      </c>
      <c r="I38" s="80">
        <v>1040</v>
      </c>
      <c r="J38" s="117" t="s">
        <v>3305</v>
      </c>
      <c r="K38" s="72">
        <v>90.936570091000007</v>
      </c>
      <c r="L38" s="73">
        <v>7.4491323341258133E-6</v>
      </c>
      <c r="M38" s="73">
        <f t="shared" si="0"/>
        <v>6.8727491001455586E-3</v>
      </c>
      <c r="N38" s="73">
        <f>K38/'סכום נכסי הקרן'!$C$41</f>
        <v>5.0270462067101424E-4</v>
      </c>
    </row>
    <row r="39" spans="1:14">
      <c r="A39" s="69" t="s">
        <v>1082</v>
      </c>
      <c r="B39" s="54" t="s">
        <v>1083</v>
      </c>
      <c r="C39" s="70" t="s">
        <v>123</v>
      </c>
      <c r="D39" s="70" t="s">
        <v>29</v>
      </c>
      <c r="E39" s="54" t="s">
        <v>1084</v>
      </c>
      <c r="F39" s="70" t="s">
        <v>159</v>
      </c>
      <c r="G39" s="70" t="s">
        <v>135</v>
      </c>
      <c r="H39" s="72">
        <v>127.297116</v>
      </c>
      <c r="I39" s="80">
        <v>72500</v>
      </c>
      <c r="J39" s="117" t="s">
        <v>3305</v>
      </c>
      <c r="K39" s="72">
        <v>92.290409013000001</v>
      </c>
      <c r="L39" s="73">
        <v>2.0100462587967769E-6</v>
      </c>
      <c r="M39" s="73">
        <f t="shared" si="0"/>
        <v>6.975068719453901E-3</v>
      </c>
      <c r="N39" s="73">
        <f>K39/'סכום נכסי הקרן'!$C$41</f>
        <v>5.1018875033471945E-4</v>
      </c>
    </row>
    <row r="40" spans="1:14">
      <c r="A40" s="69" t="s">
        <v>1085</v>
      </c>
      <c r="B40" s="54" t="s">
        <v>1086</v>
      </c>
      <c r="C40" s="70" t="s">
        <v>123</v>
      </c>
      <c r="D40" s="70" t="s">
        <v>29</v>
      </c>
      <c r="E40" s="54" t="s">
        <v>335</v>
      </c>
      <c r="F40" s="70" t="s">
        <v>336</v>
      </c>
      <c r="G40" s="70" t="s">
        <v>135</v>
      </c>
      <c r="H40" s="72">
        <v>890.14296100000001</v>
      </c>
      <c r="I40" s="80">
        <v>23780</v>
      </c>
      <c r="J40" s="117" t="s">
        <v>3305</v>
      </c>
      <c r="K40" s="72">
        <v>211.67599607699998</v>
      </c>
      <c r="L40" s="73">
        <v>7.3400074427266269E-6</v>
      </c>
      <c r="M40" s="73">
        <f t="shared" si="0"/>
        <v>1.5997920419747583E-2</v>
      </c>
      <c r="N40" s="73">
        <f>K40/'סכום נכסי הקרן'!$C$41</f>
        <v>1.1701618084623451E-3</v>
      </c>
    </row>
    <row r="41" spans="1:14">
      <c r="A41" s="69" t="s">
        <v>1087</v>
      </c>
      <c r="B41" s="54" t="s">
        <v>1088</v>
      </c>
      <c r="C41" s="70" t="s">
        <v>123</v>
      </c>
      <c r="D41" s="70" t="s">
        <v>29</v>
      </c>
      <c r="E41" s="54" t="s">
        <v>424</v>
      </c>
      <c r="F41" s="70" t="s">
        <v>307</v>
      </c>
      <c r="G41" s="70" t="s">
        <v>135</v>
      </c>
      <c r="H41" s="72">
        <v>16829.371588999998</v>
      </c>
      <c r="I41" s="80">
        <v>3290</v>
      </c>
      <c r="J41" s="117" t="s">
        <v>3305</v>
      </c>
      <c r="K41" s="72">
        <v>553.68632527599993</v>
      </c>
      <c r="L41" s="73">
        <v>1.2584898038680552E-5</v>
      </c>
      <c r="M41" s="73">
        <f t="shared" si="0"/>
        <v>4.1846170248069921E-2</v>
      </c>
      <c r="N41" s="73">
        <f>K41/'סכום נכסי הקרן'!$C$41</f>
        <v>3.0608222175090229E-3</v>
      </c>
    </row>
    <row r="42" spans="1:14">
      <c r="A42" s="69" t="s">
        <v>1089</v>
      </c>
      <c r="B42" s="54" t="s">
        <v>1090</v>
      </c>
      <c r="C42" s="70" t="s">
        <v>123</v>
      </c>
      <c r="D42" s="70" t="s">
        <v>29</v>
      </c>
      <c r="E42" s="54" t="s">
        <v>1091</v>
      </c>
      <c r="F42" s="70" t="s">
        <v>1064</v>
      </c>
      <c r="G42" s="70" t="s">
        <v>135</v>
      </c>
      <c r="H42" s="72">
        <v>185.70694700000001</v>
      </c>
      <c r="I42" s="80">
        <v>25190</v>
      </c>
      <c r="J42" s="117" t="s">
        <v>3305</v>
      </c>
      <c r="K42" s="72">
        <v>46.779580039999999</v>
      </c>
      <c r="L42" s="73">
        <v>4.1954887960353233E-6</v>
      </c>
      <c r="M42" s="73">
        <f t="shared" si="0"/>
        <v>3.5354788101571075E-3</v>
      </c>
      <c r="N42" s="73">
        <f>K42/'סכום נכסי הקרן'!$C$41</f>
        <v>2.586012537708958E-4</v>
      </c>
    </row>
    <row r="43" spans="1:14">
      <c r="A43" s="69" t="s">
        <v>1092</v>
      </c>
      <c r="B43" s="54" t="s">
        <v>1093</v>
      </c>
      <c r="C43" s="70" t="s">
        <v>123</v>
      </c>
      <c r="D43" s="70" t="s">
        <v>29</v>
      </c>
      <c r="E43" s="54" t="s">
        <v>1094</v>
      </c>
      <c r="F43" s="70" t="s">
        <v>1095</v>
      </c>
      <c r="G43" s="70" t="s">
        <v>135</v>
      </c>
      <c r="H43" s="72">
        <v>1660.05879</v>
      </c>
      <c r="I43" s="80">
        <v>6850</v>
      </c>
      <c r="J43" s="117" t="s">
        <v>3305</v>
      </c>
      <c r="K43" s="72">
        <v>113.71402710100001</v>
      </c>
      <c r="L43" s="73">
        <v>1.4244916952200634E-5</v>
      </c>
      <c r="M43" s="73">
        <f t="shared" si="0"/>
        <v>8.5942099713047487E-3</v>
      </c>
      <c r="N43" s="73">
        <f>K43/'סכום נכסי הקרן'!$C$41</f>
        <v>6.2862022178291081E-4</v>
      </c>
    </row>
    <row r="44" spans="1:14">
      <c r="A44" s="69" t="s">
        <v>1096</v>
      </c>
      <c r="B44" s="54" t="s">
        <v>1097</v>
      </c>
      <c r="C44" s="70" t="s">
        <v>123</v>
      </c>
      <c r="D44" s="70" t="s">
        <v>29</v>
      </c>
      <c r="E44" s="54" t="s">
        <v>1098</v>
      </c>
      <c r="F44" s="70" t="s">
        <v>605</v>
      </c>
      <c r="G44" s="70" t="s">
        <v>135</v>
      </c>
      <c r="H44" s="72">
        <v>10325.323752</v>
      </c>
      <c r="I44" s="80">
        <v>1027</v>
      </c>
      <c r="J44" s="117" t="s">
        <v>3305</v>
      </c>
      <c r="K44" s="72">
        <v>106.04107492800001</v>
      </c>
      <c r="L44" s="73">
        <v>1.8878551721979566E-5</v>
      </c>
      <c r="M44" s="73">
        <f t="shared" si="0"/>
        <v>8.0143082322170038E-3</v>
      </c>
      <c r="N44" s="73">
        <f>K44/'סכום נכסי הקרן'!$C$41</f>
        <v>5.8620352949184597E-4</v>
      </c>
    </row>
    <row r="45" spans="1:14">
      <c r="A45" s="69" t="s">
        <v>1099</v>
      </c>
      <c r="B45" s="54" t="s">
        <v>1100</v>
      </c>
      <c r="C45" s="70" t="s">
        <v>123</v>
      </c>
      <c r="D45" s="70" t="s">
        <v>29</v>
      </c>
      <c r="E45" s="54" t="s">
        <v>746</v>
      </c>
      <c r="F45" s="70" t="s">
        <v>747</v>
      </c>
      <c r="G45" s="70" t="s">
        <v>135</v>
      </c>
      <c r="H45" s="72">
        <v>7023.881856</v>
      </c>
      <c r="I45" s="80">
        <v>2365</v>
      </c>
      <c r="J45" s="117" t="s">
        <v>3305</v>
      </c>
      <c r="K45" s="72">
        <v>166.114805894</v>
      </c>
      <c r="L45" s="73">
        <v>1.9658812865880584E-5</v>
      </c>
      <c r="M45" s="73">
        <f t="shared" si="0"/>
        <v>1.2554524341377521E-2</v>
      </c>
      <c r="N45" s="73">
        <f>K45/'סכום נכסי הקרן'!$C$41</f>
        <v>9.1829591110834162E-4</v>
      </c>
    </row>
    <row r="46" spans="1:14">
      <c r="A46" s="118" t="s">
        <v>3305</v>
      </c>
      <c r="B46" s="117" t="s">
        <v>3305</v>
      </c>
      <c r="C46" s="117" t="s">
        <v>3305</v>
      </c>
      <c r="D46" s="117" t="s">
        <v>3305</v>
      </c>
      <c r="E46" s="117" t="s">
        <v>3305</v>
      </c>
      <c r="F46" s="117" t="s">
        <v>3305</v>
      </c>
      <c r="G46" s="117" t="s">
        <v>3305</v>
      </c>
      <c r="H46" s="117" t="s">
        <v>3305</v>
      </c>
      <c r="I46" s="117" t="s">
        <v>3305</v>
      </c>
      <c r="J46" s="117" t="s">
        <v>3305</v>
      </c>
      <c r="K46" s="117" t="s">
        <v>3305</v>
      </c>
      <c r="L46" s="117" t="s">
        <v>3305</v>
      </c>
      <c r="M46" s="117" t="s">
        <v>3305</v>
      </c>
      <c r="N46" s="117" t="s">
        <v>3305</v>
      </c>
    </row>
    <row r="47" spans="1:14">
      <c r="A47" s="68" t="s">
        <v>1101</v>
      </c>
      <c r="B47" s="116" t="s">
        <v>3305</v>
      </c>
      <c r="C47" s="116" t="s">
        <v>3305</v>
      </c>
      <c r="D47" s="116" t="s">
        <v>3305</v>
      </c>
      <c r="E47" s="116" t="s">
        <v>3305</v>
      </c>
      <c r="F47" s="116" t="s">
        <v>3305</v>
      </c>
      <c r="G47" s="116" t="s">
        <v>3305</v>
      </c>
      <c r="H47" s="116" t="s">
        <v>3305</v>
      </c>
      <c r="I47" s="116" t="s">
        <v>3305</v>
      </c>
      <c r="J47" s="66">
        <v>4.8494678389999999</v>
      </c>
      <c r="K47" s="66">
        <v>3129.9953686760005</v>
      </c>
      <c r="L47" s="116" t="s">
        <v>3305</v>
      </c>
      <c r="M47" s="67">
        <f t="shared" si="0"/>
        <v>0.23655689709872574</v>
      </c>
      <c r="N47" s="67">
        <f>K47/'סכום נכסי הקרן'!$C$41</f>
        <v>1.7302864325515459E-2</v>
      </c>
    </row>
    <row r="48" spans="1:14">
      <c r="A48" s="69" t="s">
        <v>1102</v>
      </c>
      <c r="B48" s="54" t="s">
        <v>1103</v>
      </c>
      <c r="C48" s="70" t="s">
        <v>123</v>
      </c>
      <c r="D48" s="70" t="s">
        <v>29</v>
      </c>
      <c r="E48" s="54" t="s">
        <v>1104</v>
      </c>
      <c r="F48" s="70" t="s">
        <v>605</v>
      </c>
      <c r="G48" s="70" t="s">
        <v>135</v>
      </c>
      <c r="H48" s="72">
        <v>1870.498855</v>
      </c>
      <c r="I48" s="80">
        <v>1040</v>
      </c>
      <c r="J48" s="117" t="s">
        <v>3305</v>
      </c>
      <c r="K48" s="72">
        <v>19.453188094000001</v>
      </c>
      <c r="L48" s="73">
        <v>6.8343702241817306E-6</v>
      </c>
      <c r="M48" s="73">
        <f t="shared" si="0"/>
        <v>1.4702212853883829E-3</v>
      </c>
      <c r="N48" s="73">
        <f>K48/'סכום נכסי הקרן'!$C$41</f>
        <v>1.0753877710419615E-4</v>
      </c>
    </row>
    <row r="49" spans="1:14">
      <c r="A49" s="69" t="s">
        <v>1105</v>
      </c>
      <c r="B49" s="54" t="s">
        <v>1106</v>
      </c>
      <c r="C49" s="70" t="s">
        <v>123</v>
      </c>
      <c r="D49" s="70" t="s">
        <v>29</v>
      </c>
      <c r="E49" s="54" t="s">
        <v>750</v>
      </c>
      <c r="F49" s="70" t="s">
        <v>605</v>
      </c>
      <c r="G49" s="70" t="s">
        <v>135</v>
      </c>
      <c r="H49" s="72">
        <v>3803.3731029999999</v>
      </c>
      <c r="I49" s="80">
        <v>1488</v>
      </c>
      <c r="J49" s="117" t="s">
        <v>3305</v>
      </c>
      <c r="K49" s="72">
        <v>56.594191778000003</v>
      </c>
      <c r="L49" s="73">
        <v>1.8027011506930325E-5</v>
      </c>
      <c r="M49" s="73">
        <f t="shared" si="0"/>
        <v>4.2772416006727071E-3</v>
      </c>
      <c r="N49" s="73">
        <f>K49/'סכום נכסי הקרן'!$C$41</f>
        <v>3.1285721114697983E-4</v>
      </c>
    </row>
    <row r="50" spans="1:14">
      <c r="A50" s="69" t="s">
        <v>1107</v>
      </c>
      <c r="B50" s="54" t="s">
        <v>1108</v>
      </c>
      <c r="C50" s="70" t="s">
        <v>123</v>
      </c>
      <c r="D50" s="70" t="s">
        <v>29</v>
      </c>
      <c r="E50" s="54" t="s">
        <v>1109</v>
      </c>
      <c r="F50" s="70" t="s">
        <v>379</v>
      </c>
      <c r="G50" s="70" t="s">
        <v>135</v>
      </c>
      <c r="H50" s="72">
        <v>151.99703700000001</v>
      </c>
      <c r="I50" s="80">
        <v>9747</v>
      </c>
      <c r="J50" s="117" t="s">
        <v>3305</v>
      </c>
      <c r="K50" s="72">
        <v>14.815151202000001</v>
      </c>
      <c r="L50" s="73">
        <v>1.0350419394231259E-5</v>
      </c>
      <c r="M50" s="73">
        <f t="shared" si="0"/>
        <v>1.1196905380329834E-3</v>
      </c>
      <c r="N50" s="73">
        <f>K50/'סכום נכסי הקרן'!$C$41</f>
        <v>8.189933882190949E-5</v>
      </c>
    </row>
    <row r="51" spans="1:14">
      <c r="A51" s="69" t="s">
        <v>1110</v>
      </c>
      <c r="B51" s="54" t="s">
        <v>1111</v>
      </c>
      <c r="C51" s="70" t="s">
        <v>123</v>
      </c>
      <c r="D51" s="70" t="s">
        <v>29</v>
      </c>
      <c r="E51" s="54" t="s">
        <v>1112</v>
      </c>
      <c r="F51" s="70" t="s">
        <v>747</v>
      </c>
      <c r="G51" s="70" t="s">
        <v>135</v>
      </c>
      <c r="H51" s="72">
        <v>3978.7295299999996</v>
      </c>
      <c r="I51" s="80">
        <v>1064</v>
      </c>
      <c r="J51" s="117" t="s">
        <v>3305</v>
      </c>
      <c r="K51" s="72">
        <v>42.333682203999999</v>
      </c>
      <c r="L51" s="73">
        <v>3.1804387895416704E-5</v>
      </c>
      <c r="M51" s="73">
        <f t="shared" si="0"/>
        <v>3.1994694321793456E-3</v>
      </c>
      <c r="N51" s="73">
        <f>K51/'סכום נכסי הקרן'!$C$41</f>
        <v>2.3402397553231775E-4</v>
      </c>
    </row>
    <row r="52" spans="1:14">
      <c r="A52" s="69" t="s">
        <v>1113</v>
      </c>
      <c r="B52" s="54" t="s">
        <v>1114</v>
      </c>
      <c r="C52" s="70" t="s">
        <v>123</v>
      </c>
      <c r="D52" s="70" t="s">
        <v>29</v>
      </c>
      <c r="E52" s="54" t="s">
        <v>1115</v>
      </c>
      <c r="F52" s="70" t="s">
        <v>621</v>
      </c>
      <c r="G52" s="70" t="s">
        <v>135</v>
      </c>
      <c r="H52" s="72">
        <v>91.655342999999988</v>
      </c>
      <c r="I52" s="80">
        <v>6944</v>
      </c>
      <c r="J52" s="117" t="s">
        <v>3305</v>
      </c>
      <c r="K52" s="72">
        <v>6.3645470299999998</v>
      </c>
      <c r="L52" s="73">
        <v>5.3047125325947327E-6</v>
      </c>
      <c r="M52" s="73">
        <f t="shared" si="0"/>
        <v>4.8101588645243755E-4</v>
      </c>
      <c r="N52" s="73">
        <f>K52/'סכום נכסי הקרן'!$C$41</f>
        <v>3.5183724185520313E-5</v>
      </c>
    </row>
    <row r="53" spans="1:14">
      <c r="A53" s="69" t="s">
        <v>1116</v>
      </c>
      <c r="B53" s="54" t="s">
        <v>1117</v>
      </c>
      <c r="C53" s="70" t="s">
        <v>123</v>
      </c>
      <c r="D53" s="70" t="s">
        <v>29</v>
      </c>
      <c r="E53" s="54" t="s">
        <v>1118</v>
      </c>
      <c r="F53" s="70" t="s">
        <v>336</v>
      </c>
      <c r="G53" s="70" t="s">
        <v>135</v>
      </c>
      <c r="H53" s="72">
        <v>1244.766922</v>
      </c>
      <c r="I53" s="80">
        <v>3024</v>
      </c>
      <c r="J53" s="117" t="s">
        <v>3305</v>
      </c>
      <c r="K53" s="72">
        <v>37.641751724999999</v>
      </c>
      <c r="L53" s="73">
        <v>6.9260505275044296E-6</v>
      </c>
      <c r="M53" s="73">
        <f t="shared" si="0"/>
        <v>2.844865547897985E-3</v>
      </c>
      <c r="N53" s="73">
        <f>K53/'סכום נכסי הקרן'!$C$41</f>
        <v>2.080866091977379E-4</v>
      </c>
    </row>
    <row r="54" spans="1:14">
      <c r="A54" s="69" t="s">
        <v>1119</v>
      </c>
      <c r="B54" s="54" t="s">
        <v>1120</v>
      </c>
      <c r="C54" s="70" t="s">
        <v>123</v>
      </c>
      <c r="D54" s="70" t="s">
        <v>29</v>
      </c>
      <c r="E54" s="54" t="s">
        <v>1121</v>
      </c>
      <c r="F54" s="70" t="s">
        <v>132</v>
      </c>
      <c r="G54" s="70" t="s">
        <v>135</v>
      </c>
      <c r="H54" s="72">
        <v>597.77078200000005</v>
      </c>
      <c r="I54" s="80">
        <v>509.6</v>
      </c>
      <c r="J54" s="117" t="s">
        <v>3305</v>
      </c>
      <c r="K54" s="72">
        <v>3.0462399069999999</v>
      </c>
      <c r="L54" s="73">
        <v>3.0257423997537177E-6</v>
      </c>
      <c r="M54" s="73">
        <f t="shared" si="0"/>
        <v>2.3022687746756989E-4</v>
      </c>
      <c r="N54" s="73">
        <f>K54/'סכום נכסי הקרן'!$C$41</f>
        <v>1.6839857445567977E-5</v>
      </c>
    </row>
    <row r="55" spans="1:14">
      <c r="A55" s="69" t="s">
        <v>1122</v>
      </c>
      <c r="B55" s="54" t="s">
        <v>1123</v>
      </c>
      <c r="C55" s="70" t="s">
        <v>123</v>
      </c>
      <c r="D55" s="70" t="s">
        <v>29</v>
      </c>
      <c r="E55" s="54" t="s">
        <v>1124</v>
      </c>
      <c r="F55" s="70" t="s">
        <v>592</v>
      </c>
      <c r="G55" s="70" t="s">
        <v>135</v>
      </c>
      <c r="H55" s="72">
        <v>301.659852</v>
      </c>
      <c r="I55" s="80">
        <v>4150</v>
      </c>
      <c r="J55" s="117" t="s">
        <v>3305</v>
      </c>
      <c r="K55" s="72">
        <v>12.518883868</v>
      </c>
      <c r="L55" s="73">
        <v>5.313357873851212E-6</v>
      </c>
      <c r="M55" s="73">
        <f t="shared" si="0"/>
        <v>9.4614463413920913E-4</v>
      </c>
      <c r="N55" s="73">
        <f>K55/'סכום נכסי הקרן'!$C$41</f>
        <v>6.9205389644559143E-5</v>
      </c>
    </row>
    <row r="56" spans="1:14">
      <c r="A56" s="69" t="s">
        <v>1125</v>
      </c>
      <c r="B56" s="54" t="s">
        <v>1126</v>
      </c>
      <c r="C56" s="70" t="s">
        <v>123</v>
      </c>
      <c r="D56" s="70" t="s">
        <v>29</v>
      </c>
      <c r="E56" s="54" t="s">
        <v>1127</v>
      </c>
      <c r="F56" s="70" t="s">
        <v>1128</v>
      </c>
      <c r="G56" s="70" t="s">
        <v>135</v>
      </c>
      <c r="H56" s="72">
        <v>566.73362499999996</v>
      </c>
      <c r="I56" s="80">
        <v>7405</v>
      </c>
      <c r="J56" s="117" t="s">
        <v>3305</v>
      </c>
      <c r="K56" s="72">
        <v>41.966624914000001</v>
      </c>
      <c r="L56" s="73">
        <v>2.440438342519206E-5</v>
      </c>
      <c r="M56" s="73">
        <f t="shared" si="0"/>
        <v>3.171728198294838E-3</v>
      </c>
      <c r="N56" s="73">
        <f>K56/'סכום נכסי הקרן'!$C$41</f>
        <v>2.3199485352398458E-4</v>
      </c>
    </row>
    <row r="57" spans="1:14">
      <c r="A57" s="69" t="s">
        <v>1129</v>
      </c>
      <c r="B57" s="54" t="s">
        <v>1130</v>
      </c>
      <c r="C57" s="70" t="s">
        <v>123</v>
      </c>
      <c r="D57" s="70" t="s">
        <v>29</v>
      </c>
      <c r="E57" s="54" t="s">
        <v>1131</v>
      </c>
      <c r="F57" s="70" t="s">
        <v>605</v>
      </c>
      <c r="G57" s="70" t="s">
        <v>135</v>
      </c>
      <c r="H57" s="72">
        <v>366.21424100000002</v>
      </c>
      <c r="I57" s="80">
        <v>19150</v>
      </c>
      <c r="J57" s="117" t="s">
        <v>3305</v>
      </c>
      <c r="K57" s="72">
        <v>70.130027147000007</v>
      </c>
      <c r="L57" s="73">
        <v>2.8964542909515188E-5</v>
      </c>
      <c r="M57" s="73">
        <f t="shared" si="0"/>
        <v>5.300244780349705E-3</v>
      </c>
      <c r="N57" s="73">
        <f>K57/'סכום נכסי הקרן'!$C$41</f>
        <v>3.8768438989178152E-4</v>
      </c>
    </row>
    <row r="58" spans="1:14">
      <c r="A58" s="69" t="s">
        <v>1132</v>
      </c>
      <c r="B58" s="54" t="s">
        <v>1133</v>
      </c>
      <c r="C58" s="70" t="s">
        <v>123</v>
      </c>
      <c r="D58" s="70" t="s">
        <v>29</v>
      </c>
      <c r="E58" s="54" t="s">
        <v>1134</v>
      </c>
      <c r="F58" s="70" t="s">
        <v>542</v>
      </c>
      <c r="G58" s="70" t="s">
        <v>135</v>
      </c>
      <c r="H58" s="72">
        <v>284.26458100000002</v>
      </c>
      <c r="I58" s="80">
        <v>11060</v>
      </c>
      <c r="J58" s="117" t="s">
        <v>3305</v>
      </c>
      <c r="K58" s="72">
        <v>31.439662667</v>
      </c>
      <c r="L58" s="73">
        <v>7.8242903168439699E-6</v>
      </c>
      <c r="M58" s="73">
        <f t="shared" si="0"/>
        <v>2.3761278118063669E-3</v>
      </c>
      <c r="N58" s="73">
        <f>K58/'סכום נכסי הקרן'!$C$41</f>
        <v>1.7380096565356481E-4</v>
      </c>
    </row>
    <row r="59" spans="1:14">
      <c r="A59" s="69" t="s">
        <v>1135</v>
      </c>
      <c r="B59" s="54" t="s">
        <v>1136</v>
      </c>
      <c r="C59" s="70" t="s">
        <v>123</v>
      </c>
      <c r="D59" s="70" t="s">
        <v>29</v>
      </c>
      <c r="E59" s="54" t="s">
        <v>782</v>
      </c>
      <c r="F59" s="70" t="s">
        <v>605</v>
      </c>
      <c r="G59" s="70" t="s">
        <v>135</v>
      </c>
      <c r="H59" s="72">
        <v>184.04859400000001</v>
      </c>
      <c r="I59" s="80">
        <v>3946</v>
      </c>
      <c r="J59" s="117" t="s">
        <v>3305</v>
      </c>
      <c r="K59" s="72">
        <v>7.2625575179999995</v>
      </c>
      <c r="L59" s="73">
        <v>3.012304749237094E-6</v>
      </c>
      <c r="M59" s="73">
        <f t="shared" si="0"/>
        <v>5.4888518003968372E-4</v>
      </c>
      <c r="N59" s="73">
        <f>K59/'סכום נכסי הקרן'!$C$41</f>
        <v>4.0147997868559857E-5</v>
      </c>
    </row>
    <row r="60" spans="1:14">
      <c r="A60" s="69" t="s">
        <v>1137</v>
      </c>
      <c r="B60" s="54" t="s">
        <v>1138</v>
      </c>
      <c r="C60" s="70" t="s">
        <v>123</v>
      </c>
      <c r="D60" s="70" t="s">
        <v>29</v>
      </c>
      <c r="E60" s="54" t="s">
        <v>1139</v>
      </c>
      <c r="F60" s="70" t="s">
        <v>1140</v>
      </c>
      <c r="G60" s="70" t="s">
        <v>135</v>
      </c>
      <c r="H60" s="72">
        <v>656.34943199999998</v>
      </c>
      <c r="I60" s="80">
        <v>5575</v>
      </c>
      <c r="J60" s="117" t="s">
        <v>3305</v>
      </c>
      <c r="K60" s="72">
        <v>36.591480826999998</v>
      </c>
      <c r="L60" s="73">
        <v>2.6539834654281102E-5</v>
      </c>
      <c r="M60" s="73">
        <f t="shared" si="0"/>
        <v>2.7654888091237463E-3</v>
      </c>
      <c r="N60" s="73">
        <f>K60/'סכום נכסי הקרן'!$C$41</f>
        <v>2.022806278103538E-4</v>
      </c>
    </row>
    <row r="61" spans="1:14">
      <c r="A61" s="69" t="s">
        <v>1141</v>
      </c>
      <c r="B61" s="54" t="s">
        <v>1142</v>
      </c>
      <c r="C61" s="70" t="s">
        <v>123</v>
      </c>
      <c r="D61" s="70" t="s">
        <v>29</v>
      </c>
      <c r="E61" s="54" t="s">
        <v>1143</v>
      </c>
      <c r="F61" s="70" t="s">
        <v>319</v>
      </c>
      <c r="G61" s="70" t="s">
        <v>135</v>
      </c>
      <c r="H61" s="72">
        <v>294.40813500000002</v>
      </c>
      <c r="I61" s="80">
        <v>8280</v>
      </c>
      <c r="J61" s="117" t="s">
        <v>3305</v>
      </c>
      <c r="K61" s="72">
        <v>24.376993601999999</v>
      </c>
      <c r="L61" s="73">
        <v>2.3564314192952946E-5</v>
      </c>
      <c r="M61" s="73">
        <f t="shared" si="0"/>
        <v>1.842349680384313E-3</v>
      </c>
      <c r="N61" s="73">
        <f>K61/'סכום נכסי הקרן'!$C$41</f>
        <v>1.3475796711411232E-4</v>
      </c>
    </row>
    <row r="62" spans="1:14">
      <c r="A62" s="69" t="s">
        <v>1144</v>
      </c>
      <c r="B62" s="54" t="s">
        <v>1145</v>
      </c>
      <c r="C62" s="70" t="s">
        <v>123</v>
      </c>
      <c r="D62" s="70" t="s">
        <v>29</v>
      </c>
      <c r="E62" s="54" t="s">
        <v>1146</v>
      </c>
      <c r="F62" s="70" t="s">
        <v>319</v>
      </c>
      <c r="G62" s="70" t="s">
        <v>135</v>
      </c>
      <c r="H62" s="72">
        <v>27500.380807000001</v>
      </c>
      <c r="I62" s="80">
        <v>124</v>
      </c>
      <c r="J62" s="117" t="s">
        <v>3305</v>
      </c>
      <c r="K62" s="72">
        <v>34.100472199000002</v>
      </c>
      <c r="L62" s="73">
        <v>8.7410032644445701E-6</v>
      </c>
      <c r="M62" s="73">
        <f t="shared" si="0"/>
        <v>2.5772248654824833E-3</v>
      </c>
      <c r="N62" s="73">
        <f>K62/'סכום נכסי הקרן'!$C$41</f>
        <v>1.8851013320984438E-4</v>
      </c>
    </row>
    <row r="63" spans="1:14">
      <c r="A63" s="69" t="s">
        <v>1147</v>
      </c>
      <c r="B63" s="54" t="s">
        <v>1148</v>
      </c>
      <c r="C63" s="70" t="s">
        <v>123</v>
      </c>
      <c r="D63" s="70" t="s">
        <v>29</v>
      </c>
      <c r="E63" s="54" t="s">
        <v>611</v>
      </c>
      <c r="F63" s="70" t="s">
        <v>592</v>
      </c>
      <c r="G63" s="70" t="s">
        <v>135</v>
      </c>
      <c r="H63" s="72">
        <v>5286.7820220000003</v>
      </c>
      <c r="I63" s="80">
        <v>1210</v>
      </c>
      <c r="J63" s="117" t="s">
        <v>3305</v>
      </c>
      <c r="K63" s="72">
        <v>63.970062466000002</v>
      </c>
      <c r="L63" s="73">
        <v>2.8400505987129375E-5</v>
      </c>
      <c r="M63" s="73">
        <f t="shared" si="0"/>
        <v>4.8346906949481355E-3</v>
      </c>
      <c r="N63" s="73">
        <f>K63/'סכום נכסי הקרן'!$C$41</f>
        <v>3.5363161326726019E-4</v>
      </c>
    </row>
    <row r="64" spans="1:14">
      <c r="A64" s="69" t="s">
        <v>1149</v>
      </c>
      <c r="B64" s="54" t="s">
        <v>1150</v>
      </c>
      <c r="C64" s="70" t="s">
        <v>123</v>
      </c>
      <c r="D64" s="70" t="s">
        <v>29</v>
      </c>
      <c r="E64" s="54" t="s">
        <v>1151</v>
      </c>
      <c r="F64" s="70" t="s">
        <v>656</v>
      </c>
      <c r="G64" s="70" t="s">
        <v>135</v>
      </c>
      <c r="H64" s="72">
        <v>2683.111707</v>
      </c>
      <c r="I64" s="80">
        <v>865.1</v>
      </c>
      <c r="J64" s="117" t="s">
        <v>3305</v>
      </c>
      <c r="K64" s="72">
        <v>23.211599374000002</v>
      </c>
      <c r="L64" s="73">
        <v>1.5097166460858411E-5</v>
      </c>
      <c r="M64" s="73">
        <f t="shared" si="0"/>
        <v>1.7542722201965497E-3</v>
      </c>
      <c r="N64" s="73">
        <f>K64/'סכום נכסי הקרן'!$C$41</f>
        <v>1.2831557476598803E-4</v>
      </c>
    </row>
    <row r="65" spans="1:14">
      <c r="A65" s="69" t="s">
        <v>1152</v>
      </c>
      <c r="B65" s="54" t="s">
        <v>1153</v>
      </c>
      <c r="C65" s="70" t="s">
        <v>123</v>
      </c>
      <c r="D65" s="70" t="s">
        <v>29</v>
      </c>
      <c r="E65" s="54" t="s">
        <v>1154</v>
      </c>
      <c r="F65" s="70" t="s">
        <v>156</v>
      </c>
      <c r="G65" s="70" t="s">
        <v>135</v>
      </c>
      <c r="H65" s="72">
        <v>269.40666800000002</v>
      </c>
      <c r="I65" s="80">
        <v>16440</v>
      </c>
      <c r="J65" s="117" t="s">
        <v>3305</v>
      </c>
      <c r="K65" s="72">
        <v>44.290456250000005</v>
      </c>
      <c r="L65" s="73">
        <v>1.0473561520698613E-5</v>
      </c>
      <c r="M65" s="73">
        <f t="shared" si="0"/>
        <v>3.347357317662347E-3</v>
      </c>
      <c r="N65" s="73">
        <f>K65/'סכום נכסי הקרן'!$C$41</f>
        <v>2.4484117870535312E-4</v>
      </c>
    </row>
    <row r="66" spans="1:14">
      <c r="A66" s="69" t="s">
        <v>1155</v>
      </c>
      <c r="B66" s="54" t="s">
        <v>1156</v>
      </c>
      <c r="C66" s="70" t="s">
        <v>123</v>
      </c>
      <c r="D66" s="70" t="s">
        <v>29</v>
      </c>
      <c r="E66" s="54" t="s">
        <v>725</v>
      </c>
      <c r="F66" s="70" t="s">
        <v>605</v>
      </c>
      <c r="G66" s="70" t="s">
        <v>135</v>
      </c>
      <c r="H66" s="72">
        <v>284.93762500000003</v>
      </c>
      <c r="I66" s="80">
        <v>26000</v>
      </c>
      <c r="J66" s="117" t="s">
        <v>3305</v>
      </c>
      <c r="K66" s="72">
        <v>74.083782500999988</v>
      </c>
      <c r="L66" s="73">
        <v>1.5230895327426623E-5</v>
      </c>
      <c r="M66" s="73">
        <f t="shared" si="0"/>
        <v>5.5990593114476662E-3</v>
      </c>
      <c r="N66" s="73">
        <f>K66/'סכום נכסי הקרן'!$C$41</f>
        <v>4.0954106519270386E-4</v>
      </c>
    </row>
    <row r="67" spans="1:14">
      <c r="A67" s="69" t="s">
        <v>1157</v>
      </c>
      <c r="B67" s="54" t="s">
        <v>1158</v>
      </c>
      <c r="C67" s="70" t="s">
        <v>123</v>
      </c>
      <c r="D67" s="70" t="s">
        <v>29</v>
      </c>
      <c r="E67" s="54" t="s">
        <v>1159</v>
      </c>
      <c r="F67" s="70" t="s">
        <v>131</v>
      </c>
      <c r="G67" s="70" t="s">
        <v>135</v>
      </c>
      <c r="H67" s="72">
        <v>165.71185800000001</v>
      </c>
      <c r="I67" s="80">
        <v>30260</v>
      </c>
      <c r="J67" s="117" t="s">
        <v>3305</v>
      </c>
      <c r="K67" s="72">
        <v>50.144408319000007</v>
      </c>
      <c r="L67" s="73">
        <v>2.8364021110769923E-5</v>
      </c>
      <c r="M67" s="73">
        <f t="shared" si="0"/>
        <v>3.7897837669363206E-3</v>
      </c>
      <c r="N67" s="73">
        <f>K67/'סכום נכסי הקרן'!$C$41</f>
        <v>2.7720229317589105E-4</v>
      </c>
    </row>
    <row r="68" spans="1:14">
      <c r="A68" s="69" t="s">
        <v>1160</v>
      </c>
      <c r="B68" s="54" t="s">
        <v>1161</v>
      </c>
      <c r="C68" s="70" t="s">
        <v>123</v>
      </c>
      <c r="D68" s="70" t="s">
        <v>29</v>
      </c>
      <c r="E68" s="54" t="s">
        <v>1162</v>
      </c>
      <c r="F68" s="70" t="s">
        <v>605</v>
      </c>
      <c r="G68" s="70" t="s">
        <v>135</v>
      </c>
      <c r="H68" s="72">
        <v>222.05232699999999</v>
      </c>
      <c r="I68" s="80">
        <v>10140</v>
      </c>
      <c r="J68" s="72">
        <v>0.28384948900000001</v>
      </c>
      <c r="K68" s="72">
        <v>22.799955467</v>
      </c>
      <c r="L68" s="73">
        <v>7.0962372632184922E-6</v>
      </c>
      <c r="M68" s="73">
        <f t="shared" si="0"/>
        <v>1.7231612459363199E-3</v>
      </c>
      <c r="N68" s="73">
        <f>K68/'סכום נכסי הקרן'!$C$41</f>
        <v>1.2603997437867531E-4</v>
      </c>
    </row>
    <row r="69" spans="1:14">
      <c r="A69" s="69" t="s">
        <v>1163</v>
      </c>
      <c r="B69" s="54" t="s">
        <v>1164</v>
      </c>
      <c r="C69" s="70" t="s">
        <v>123</v>
      </c>
      <c r="D69" s="70" t="s">
        <v>29</v>
      </c>
      <c r="E69" s="54" t="s">
        <v>614</v>
      </c>
      <c r="F69" s="70" t="s">
        <v>336</v>
      </c>
      <c r="G69" s="70" t="s">
        <v>135</v>
      </c>
      <c r="H69" s="72">
        <v>322.91033900000002</v>
      </c>
      <c r="I69" s="80">
        <v>3447</v>
      </c>
      <c r="J69" s="117" t="s">
        <v>3305</v>
      </c>
      <c r="K69" s="72">
        <v>11.130719374</v>
      </c>
      <c r="L69" s="73">
        <v>8.7605144918795696E-6</v>
      </c>
      <c r="M69" s="73">
        <f t="shared" si="0"/>
        <v>8.4123077750875399E-4</v>
      </c>
      <c r="N69" s="73">
        <f>K69/'סכום נכסי הקרן'!$C$41</f>
        <v>6.15315054779701E-5</v>
      </c>
    </row>
    <row r="70" spans="1:14">
      <c r="A70" s="69" t="s">
        <v>1165</v>
      </c>
      <c r="B70" s="54" t="s">
        <v>1166</v>
      </c>
      <c r="C70" s="70" t="s">
        <v>123</v>
      </c>
      <c r="D70" s="70" t="s">
        <v>29</v>
      </c>
      <c r="E70" s="54" t="s">
        <v>1167</v>
      </c>
      <c r="F70" s="70" t="s">
        <v>1168</v>
      </c>
      <c r="G70" s="70" t="s">
        <v>135</v>
      </c>
      <c r="H70" s="72">
        <v>2508.9321049999999</v>
      </c>
      <c r="I70" s="80">
        <v>4651</v>
      </c>
      <c r="J70" s="117" t="s">
        <v>3305</v>
      </c>
      <c r="K70" s="72">
        <v>116.69043220700001</v>
      </c>
      <c r="L70" s="73">
        <v>3.5080279315931417E-5</v>
      </c>
      <c r="M70" s="73">
        <f t="shared" si="0"/>
        <v>8.8191589164151683E-3</v>
      </c>
      <c r="N70" s="73">
        <f>K70/'סכום נכסי הקרן'!$C$41</f>
        <v>6.4507402687230119E-4</v>
      </c>
    </row>
    <row r="71" spans="1:14">
      <c r="A71" s="69" t="s">
        <v>1169</v>
      </c>
      <c r="B71" s="54" t="s">
        <v>1170</v>
      </c>
      <c r="C71" s="70" t="s">
        <v>123</v>
      </c>
      <c r="D71" s="70" t="s">
        <v>29</v>
      </c>
      <c r="E71" s="54" t="s">
        <v>1171</v>
      </c>
      <c r="F71" s="70" t="s">
        <v>157</v>
      </c>
      <c r="G71" s="70" t="s">
        <v>135</v>
      </c>
      <c r="H71" s="72">
        <v>1187.1483880000001</v>
      </c>
      <c r="I71" s="80">
        <v>1990</v>
      </c>
      <c r="J71" s="117" t="s">
        <v>3305</v>
      </c>
      <c r="K71" s="72">
        <v>23.624252915000003</v>
      </c>
      <c r="L71" s="73">
        <v>8.1779068842273683E-6</v>
      </c>
      <c r="M71" s="73">
        <f t="shared" si="0"/>
        <v>1.7854594999646516E-3</v>
      </c>
      <c r="N71" s="73">
        <f>K71/'סכום נכסי הקרן'!$C$41</f>
        <v>1.3059675649067115E-4</v>
      </c>
    </row>
    <row r="72" spans="1:14">
      <c r="A72" s="69" t="s">
        <v>1172</v>
      </c>
      <c r="B72" s="54" t="s">
        <v>1173</v>
      </c>
      <c r="C72" s="70" t="s">
        <v>123</v>
      </c>
      <c r="D72" s="70" t="s">
        <v>29</v>
      </c>
      <c r="E72" s="54" t="s">
        <v>1174</v>
      </c>
      <c r="F72" s="70" t="s">
        <v>1168</v>
      </c>
      <c r="G72" s="70" t="s">
        <v>135</v>
      </c>
      <c r="H72" s="72">
        <v>600.17658800000004</v>
      </c>
      <c r="I72" s="80">
        <v>19210</v>
      </c>
      <c r="J72" s="117" t="s">
        <v>3305</v>
      </c>
      <c r="K72" s="72">
        <v>115.293922534</v>
      </c>
      <c r="L72" s="73">
        <v>2.6171239755393582E-5</v>
      </c>
      <c r="M72" s="73">
        <f t="shared" si="0"/>
        <v>8.7136143528930253E-3</v>
      </c>
      <c r="N72" s="73">
        <f>K72/'סכום נכסי הקרן'!$C$41</f>
        <v>6.3735400988984461E-4</v>
      </c>
    </row>
    <row r="73" spans="1:14">
      <c r="A73" s="69" t="s">
        <v>1175</v>
      </c>
      <c r="B73" s="54" t="s">
        <v>1176</v>
      </c>
      <c r="C73" s="70" t="s">
        <v>123</v>
      </c>
      <c r="D73" s="70" t="s">
        <v>29</v>
      </c>
      <c r="E73" s="54" t="s">
        <v>1177</v>
      </c>
      <c r="F73" s="70" t="s">
        <v>1128</v>
      </c>
      <c r="G73" s="70" t="s">
        <v>135</v>
      </c>
      <c r="H73" s="72">
        <v>306.23106200000001</v>
      </c>
      <c r="I73" s="80">
        <v>15690</v>
      </c>
      <c r="J73" s="117" t="s">
        <v>3305</v>
      </c>
      <c r="K73" s="72">
        <v>48.047653568000001</v>
      </c>
      <c r="L73" s="73">
        <v>2.1137080424576163E-5</v>
      </c>
      <c r="M73" s="73">
        <f t="shared" si="0"/>
        <v>3.6313165043846247E-3</v>
      </c>
      <c r="N73" s="73">
        <f>K73/'סכום נכסי הקרן'!$C$41</f>
        <v>2.6561126548827515E-4</v>
      </c>
    </row>
    <row r="74" spans="1:14">
      <c r="A74" s="69" t="s">
        <v>1178</v>
      </c>
      <c r="B74" s="54" t="s">
        <v>1179</v>
      </c>
      <c r="C74" s="70" t="s">
        <v>123</v>
      </c>
      <c r="D74" s="70" t="s">
        <v>29</v>
      </c>
      <c r="E74" s="54" t="s">
        <v>1180</v>
      </c>
      <c r="F74" s="70" t="s">
        <v>132</v>
      </c>
      <c r="G74" s="70" t="s">
        <v>135</v>
      </c>
      <c r="H74" s="72">
        <v>1182.875849</v>
      </c>
      <c r="I74" s="80">
        <v>1320</v>
      </c>
      <c r="J74" s="117" t="s">
        <v>3305</v>
      </c>
      <c r="K74" s="72">
        <v>15.613961206000001</v>
      </c>
      <c r="L74" s="73">
        <v>5.9043395650469898E-6</v>
      </c>
      <c r="M74" s="73">
        <f t="shared" ref="M74:M137" si="1">IFERROR(K74/$K$9,0)</f>
        <v>1.180062517432299E-3</v>
      </c>
      <c r="N74" s="73">
        <f>K74/'סכום נכסי הקרן'!$C$41</f>
        <v>8.6315224308322556E-5</v>
      </c>
    </row>
    <row r="75" spans="1:14">
      <c r="A75" s="69" t="s">
        <v>1181</v>
      </c>
      <c r="B75" s="54" t="s">
        <v>1182</v>
      </c>
      <c r="C75" s="70" t="s">
        <v>123</v>
      </c>
      <c r="D75" s="70" t="s">
        <v>29</v>
      </c>
      <c r="E75" s="54" t="s">
        <v>1183</v>
      </c>
      <c r="F75" s="70" t="s">
        <v>605</v>
      </c>
      <c r="G75" s="70" t="s">
        <v>135</v>
      </c>
      <c r="H75" s="72">
        <v>4485.2664180000002</v>
      </c>
      <c r="I75" s="80">
        <v>1082</v>
      </c>
      <c r="J75" s="117" t="s">
        <v>3305</v>
      </c>
      <c r="K75" s="72">
        <v>48.530582643999992</v>
      </c>
      <c r="L75" s="73">
        <v>1.3904973173691734E-5</v>
      </c>
      <c r="M75" s="73">
        <f t="shared" si="1"/>
        <v>3.6678150260375931E-3</v>
      </c>
      <c r="N75" s="73">
        <f>K75/'סכום נכסי הקרן'!$C$41</f>
        <v>2.6828093598188008E-4</v>
      </c>
    </row>
    <row r="76" spans="1:14">
      <c r="A76" s="69" t="s">
        <v>1184</v>
      </c>
      <c r="B76" s="54" t="s">
        <v>1185</v>
      </c>
      <c r="C76" s="70" t="s">
        <v>123</v>
      </c>
      <c r="D76" s="70" t="s">
        <v>29</v>
      </c>
      <c r="E76" s="54" t="s">
        <v>1186</v>
      </c>
      <c r="F76" s="70" t="s">
        <v>129</v>
      </c>
      <c r="G76" s="70" t="s">
        <v>135</v>
      </c>
      <c r="H76" s="72">
        <v>90875.177803000013</v>
      </c>
      <c r="I76" s="80">
        <v>150.69999999999999</v>
      </c>
      <c r="J76" s="117" t="s">
        <v>3305</v>
      </c>
      <c r="K76" s="72">
        <v>136.94889295000002</v>
      </c>
      <c r="L76" s="73">
        <v>3.5080750919879483E-5</v>
      </c>
      <c r="M76" s="73">
        <f t="shared" si="1"/>
        <v>1.0350240611078372E-2</v>
      </c>
      <c r="N76" s="73">
        <f>K76/'סכום נכסי הקרן'!$C$41</f>
        <v>7.570644154805071E-4</v>
      </c>
    </row>
    <row r="77" spans="1:14">
      <c r="A77" s="69" t="s">
        <v>1187</v>
      </c>
      <c r="B77" s="54" t="s">
        <v>1188</v>
      </c>
      <c r="C77" s="70" t="s">
        <v>123</v>
      </c>
      <c r="D77" s="70" t="s">
        <v>29</v>
      </c>
      <c r="E77" s="54" t="s">
        <v>382</v>
      </c>
      <c r="F77" s="70" t="s">
        <v>336</v>
      </c>
      <c r="G77" s="70" t="s">
        <v>135</v>
      </c>
      <c r="H77" s="72">
        <v>65.201325999999995</v>
      </c>
      <c r="I77" s="80">
        <v>76070</v>
      </c>
      <c r="J77" s="117" t="s">
        <v>3305</v>
      </c>
      <c r="K77" s="72">
        <v>49.598648331</v>
      </c>
      <c r="L77" s="73">
        <v>1.244133913408514E-5</v>
      </c>
      <c r="M77" s="73">
        <f t="shared" si="1"/>
        <v>3.7485366486134171E-3</v>
      </c>
      <c r="N77" s="73">
        <f>K77/'סכום נכסי הקרן'!$C$41</f>
        <v>2.74185288383755E-4</v>
      </c>
    </row>
    <row r="78" spans="1:14">
      <c r="A78" s="69" t="s">
        <v>1189</v>
      </c>
      <c r="B78" s="54" t="s">
        <v>1190</v>
      </c>
      <c r="C78" s="70" t="s">
        <v>123</v>
      </c>
      <c r="D78" s="70" t="s">
        <v>29</v>
      </c>
      <c r="E78" s="54" t="s">
        <v>690</v>
      </c>
      <c r="F78" s="70" t="s">
        <v>379</v>
      </c>
      <c r="G78" s="70" t="s">
        <v>135</v>
      </c>
      <c r="H78" s="72">
        <v>824.99561500000016</v>
      </c>
      <c r="I78" s="80">
        <v>5850</v>
      </c>
      <c r="J78" s="117" t="s">
        <v>3305</v>
      </c>
      <c r="K78" s="72">
        <v>48.262243493</v>
      </c>
      <c r="L78" s="73">
        <v>1.0438838777908402E-5</v>
      </c>
      <c r="M78" s="73">
        <f t="shared" si="1"/>
        <v>3.6475346519623062E-3</v>
      </c>
      <c r="N78" s="73">
        <f>K78/'סכום נכסי הקרן'!$C$41</f>
        <v>2.6679753572849855E-4</v>
      </c>
    </row>
    <row r="79" spans="1:14">
      <c r="A79" s="69" t="s">
        <v>1191</v>
      </c>
      <c r="B79" s="54" t="s">
        <v>1192</v>
      </c>
      <c r="C79" s="70" t="s">
        <v>123</v>
      </c>
      <c r="D79" s="70" t="s">
        <v>29</v>
      </c>
      <c r="E79" s="54" t="s">
        <v>1193</v>
      </c>
      <c r="F79" s="70" t="s">
        <v>336</v>
      </c>
      <c r="G79" s="70" t="s">
        <v>135</v>
      </c>
      <c r="H79" s="72">
        <v>2212.7821020000001</v>
      </c>
      <c r="I79" s="80">
        <v>884</v>
      </c>
      <c r="J79" s="117" t="s">
        <v>3305</v>
      </c>
      <c r="K79" s="72">
        <v>19.560993783000001</v>
      </c>
      <c r="L79" s="73">
        <v>1.4712998638498043E-5</v>
      </c>
      <c r="M79" s="73">
        <f t="shared" si="1"/>
        <v>1.4783689585557772E-3</v>
      </c>
      <c r="N79" s="73">
        <f>K79/'סכום נכסי הקרן'!$C$41</f>
        <v>1.0813473556118095E-4</v>
      </c>
    </row>
    <row r="80" spans="1:14">
      <c r="A80" s="69" t="s">
        <v>1194</v>
      </c>
      <c r="B80" s="54" t="s">
        <v>1195</v>
      </c>
      <c r="C80" s="70" t="s">
        <v>123</v>
      </c>
      <c r="D80" s="70" t="s">
        <v>29</v>
      </c>
      <c r="E80" s="54" t="s">
        <v>503</v>
      </c>
      <c r="F80" s="70" t="s">
        <v>336</v>
      </c>
      <c r="G80" s="70" t="s">
        <v>135</v>
      </c>
      <c r="H80" s="72">
        <v>860.11721999999997</v>
      </c>
      <c r="I80" s="80">
        <v>8550</v>
      </c>
      <c r="J80" s="117" t="s">
        <v>3305</v>
      </c>
      <c r="K80" s="72">
        <v>73.540022291</v>
      </c>
      <c r="L80" s="73">
        <v>2.3499801453740033E-5</v>
      </c>
      <c r="M80" s="73">
        <f t="shared" si="1"/>
        <v>5.5579633311370761E-3</v>
      </c>
      <c r="N80" s="73">
        <f>K80/'סכום נכסי הקרן'!$C$41</f>
        <v>4.0653511533303254E-4</v>
      </c>
    </row>
    <row r="81" spans="1:14">
      <c r="A81" s="69" t="s">
        <v>1196</v>
      </c>
      <c r="B81" s="54" t="s">
        <v>1197</v>
      </c>
      <c r="C81" s="70" t="s">
        <v>123</v>
      </c>
      <c r="D81" s="70" t="s">
        <v>29</v>
      </c>
      <c r="E81" s="54" t="s">
        <v>1198</v>
      </c>
      <c r="F81" s="70" t="s">
        <v>1168</v>
      </c>
      <c r="G81" s="70" t="s">
        <v>135</v>
      </c>
      <c r="H81" s="72">
        <v>1686.5710590000003</v>
      </c>
      <c r="I81" s="80">
        <v>6799</v>
      </c>
      <c r="J81" s="117" t="s">
        <v>3305</v>
      </c>
      <c r="K81" s="72">
        <v>114.66996627399999</v>
      </c>
      <c r="L81" s="73">
        <v>2.6550943627849953E-5</v>
      </c>
      <c r="M81" s="73">
        <f t="shared" si="1"/>
        <v>8.6664573640143593E-3</v>
      </c>
      <c r="N81" s="73">
        <f>K81/'סכום נכסי הקרן'!$C$41</f>
        <v>6.3390472986218655E-4</v>
      </c>
    </row>
    <row r="82" spans="1:14">
      <c r="A82" s="69" t="s">
        <v>1199</v>
      </c>
      <c r="B82" s="54" t="s">
        <v>1200</v>
      </c>
      <c r="C82" s="70" t="s">
        <v>123</v>
      </c>
      <c r="D82" s="70" t="s">
        <v>29</v>
      </c>
      <c r="E82" s="54" t="s">
        <v>1201</v>
      </c>
      <c r="F82" s="70" t="s">
        <v>1202</v>
      </c>
      <c r="G82" s="70" t="s">
        <v>135</v>
      </c>
      <c r="H82" s="72">
        <v>1627.999159</v>
      </c>
      <c r="I82" s="80">
        <v>4109</v>
      </c>
      <c r="J82" s="117" t="s">
        <v>3305</v>
      </c>
      <c r="K82" s="72">
        <v>66.894485438000004</v>
      </c>
      <c r="L82" s="73">
        <v>1.4839023978918074E-5</v>
      </c>
      <c r="M82" s="73">
        <f t="shared" si="1"/>
        <v>5.0557109657714712E-3</v>
      </c>
      <c r="N82" s="73">
        <f>K82/'סכום נכסי הקרן'!$C$41</f>
        <v>3.6979805696916925E-4</v>
      </c>
    </row>
    <row r="83" spans="1:14">
      <c r="A83" s="69" t="s">
        <v>1203</v>
      </c>
      <c r="B83" s="54" t="s">
        <v>1204</v>
      </c>
      <c r="C83" s="70" t="s">
        <v>123</v>
      </c>
      <c r="D83" s="70" t="s">
        <v>29</v>
      </c>
      <c r="E83" s="54" t="s">
        <v>566</v>
      </c>
      <c r="F83" s="70" t="s">
        <v>567</v>
      </c>
      <c r="G83" s="70" t="s">
        <v>135</v>
      </c>
      <c r="H83" s="72">
        <v>61.467345999999999</v>
      </c>
      <c r="I83" s="80">
        <v>41750</v>
      </c>
      <c r="J83" s="117" t="s">
        <v>3305</v>
      </c>
      <c r="K83" s="72">
        <v>25.662616953000004</v>
      </c>
      <c r="L83" s="73">
        <v>2.0788159943507333E-5</v>
      </c>
      <c r="M83" s="73">
        <f t="shared" si="1"/>
        <v>1.9395137445212104E-3</v>
      </c>
      <c r="N83" s="73">
        <f>K83/'סכום נכסי הקרן'!$C$41</f>
        <v>1.4186499565437414E-4</v>
      </c>
    </row>
    <row r="84" spans="1:14">
      <c r="A84" s="69" t="s">
        <v>1205</v>
      </c>
      <c r="B84" s="54" t="s">
        <v>1206</v>
      </c>
      <c r="C84" s="70" t="s">
        <v>123</v>
      </c>
      <c r="D84" s="70" t="s">
        <v>29</v>
      </c>
      <c r="E84" s="54" t="s">
        <v>1207</v>
      </c>
      <c r="F84" s="70" t="s">
        <v>379</v>
      </c>
      <c r="G84" s="70" t="s">
        <v>135</v>
      </c>
      <c r="H84" s="72">
        <v>755.82737099999997</v>
      </c>
      <c r="I84" s="80">
        <v>9332</v>
      </c>
      <c r="J84" s="117" t="s">
        <v>3305</v>
      </c>
      <c r="K84" s="72">
        <v>70.533810280000012</v>
      </c>
      <c r="L84" s="73">
        <v>1.2213810721230269E-5</v>
      </c>
      <c r="M84" s="73">
        <f t="shared" si="1"/>
        <v>5.330761657786392E-3</v>
      </c>
      <c r="N84" s="73">
        <f>K84/'סכום נכסי הקרן'!$C$41</f>
        <v>3.8991653529274614E-4</v>
      </c>
    </row>
    <row r="85" spans="1:14">
      <c r="A85" s="69" t="s">
        <v>1208</v>
      </c>
      <c r="B85" s="54" t="s">
        <v>1209</v>
      </c>
      <c r="C85" s="70" t="s">
        <v>123</v>
      </c>
      <c r="D85" s="70" t="s">
        <v>29</v>
      </c>
      <c r="E85" s="54" t="s">
        <v>576</v>
      </c>
      <c r="F85" s="70" t="s">
        <v>336</v>
      </c>
      <c r="G85" s="70" t="s">
        <v>135</v>
      </c>
      <c r="H85" s="72">
        <v>27870.867962000004</v>
      </c>
      <c r="I85" s="80">
        <v>169</v>
      </c>
      <c r="J85" s="117" t="s">
        <v>3305</v>
      </c>
      <c r="K85" s="72">
        <v>47.101766856000005</v>
      </c>
      <c r="L85" s="73">
        <v>4.0393502203001994E-5</v>
      </c>
      <c r="M85" s="73">
        <f t="shared" si="1"/>
        <v>3.5598288504932116E-3</v>
      </c>
      <c r="N85" s="73">
        <f>K85/'סכום נכסי הקרן'!$C$41</f>
        <v>2.6038232821608775E-4</v>
      </c>
    </row>
    <row r="86" spans="1:14">
      <c r="A86" s="69" t="s">
        <v>1210</v>
      </c>
      <c r="B86" s="54" t="s">
        <v>1211</v>
      </c>
      <c r="C86" s="70" t="s">
        <v>123</v>
      </c>
      <c r="D86" s="70" t="s">
        <v>29</v>
      </c>
      <c r="E86" s="54" t="s">
        <v>1212</v>
      </c>
      <c r="F86" s="70" t="s">
        <v>542</v>
      </c>
      <c r="G86" s="70" t="s">
        <v>135</v>
      </c>
      <c r="H86" s="72">
        <v>458.79718800000001</v>
      </c>
      <c r="I86" s="80">
        <v>7554</v>
      </c>
      <c r="J86" s="117" t="s">
        <v>3305</v>
      </c>
      <c r="K86" s="72">
        <v>34.657539604</v>
      </c>
      <c r="L86" s="73">
        <v>1.8351887520000002E-5</v>
      </c>
      <c r="M86" s="73">
        <f t="shared" si="1"/>
        <v>2.6193265689292144E-3</v>
      </c>
      <c r="N86" s="73">
        <f>K86/'סכום נכסי הקרן'!$C$41</f>
        <v>1.9158964630604401E-4</v>
      </c>
    </row>
    <row r="87" spans="1:14">
      <c r="A87" s="69" t="s">
        <v>1213</v>
      </c>
      <c r="B87" s="54" t="s">
        <v>1214</v>
      </c>
      <c r="C87" s="70" t="s">
        <v>123</v>
      </c>
      <c r="D87" s="70" t="s">
        <v>29</v>
      </c>
      <c r="E87" s="54" t="s">
        <v>652</v>
      </c>
      <c r="F87" s="70" t="s">
        <v>319</v>
      </c>
      <c r="G87" s="70" t="s">
        <v>135</v>
      </c>
      <c r="H87" s="72">
        <v>5483.0239869999987</v>
      </c>
      <c r="I87" s="80">
        <v>316</v>
      </c>
      <c r="J87" s="117" t="s">
        <v>3305</v>
      </c>
      <c r="K87" s="72">
        <v>17.326355800000002</v>
      </c>
      <c r="L87" s="73">
        <v>7.7162834091216191E-6</v>
      </c>
      <c r="M87" s="73">
        <f t="shared" si="1"/>
        <v>1.3094808404813269E-3</v>
      </c>
      <c r="N87" s="73">
        <f>K87/'סכום נכסי הקרן'!$C$41</f>
        <v>9.578147835721E-5</v>
      </c>
    </row>
    <row r="88" spans="1:14">
      <c r="A88" s="69" t="s">
        <v>1215</v>
      </c>
      <c r="B88" s="54" t="s">
        <v>1216</v>
      </c>
      <c r="C88" s="70" t="s">
        <v>123</v>
      </c>
      <c r="D88" s="70" t="s">
        <v>29</v>
      </c>
      <c r="E88" s="54" t="s">
        <v>1217</v>
      </c>
      <c r="F88" s="70" t="s">
        <v>129</v>
      </c>
      <c r="G88" s="70" t="s">
        <v>135</v>
      </c>
      <c r="H88" s="72">
        <v>895.09445800000003</v>
      </c>
      <c r="I88" s="80">
        <v>3253</v>
      </c>
      <c r="J88" s="117" t="s">
        <v>3305</v>
      </c>
      <c r="K88" s="72">
        <v>29.117422720999997</v>
      </c>
      <c r="L88" s="73">
        <v>9.5065308657068507E-6</v>
      </c>
      <c r="M88" s="73">
        <f t="shared" si="1"/>
        <v>2.2006189655498797E-3</v>
      </c>
      <c r="N88" s="73">
        <f>K88/'סכום נכסי הקרן'!$C$41</f>
        <v>1.6096343780318742E-4</v>
      </c>
    </row>
    <row r="89" spans="1:14">
      <c r="A89" s="69" t="s">
        <v>1218</v>
      </c>
      <c r="B89" s="54" t="s">
        <v>1219</v>
      </c>
      <c r="C89" s="70" t="s">
        <v>123</v>
      </c>
      <c r="D89" s="70" t="s">
        <v>29</v>
      </c>
      <c r="E89" s="54" t="s">
        <v>1220</v>
      </c>
      <c r="F89" s="70" t="s">
        <v>159</v>
      </c>
      <c r="G89" s="70" t="s">
        <v>135</v>
      </c>
      <c r="H89" s="72">
        <v>189.37504000000001</v>
      </c>
      <c r="I89" s="80">
        <v>7011</v>
      </c>
      <c r="J89" s="117" t="s">
        <v>3305</v>
      </c>
      <c r="K89" s="72">
        <v>13.277084064999997</v>
      </c>
      <c r="L89" s="73">
        <v>5.6868233770177376E-6</v>
      </c>
      <c r="M89" s="73">
        <f t="shared" si="1"/>
        <v>1.0034474301039938E-3</v>
      </c>
      <c r="N89" s="73">
        <f>K89/'סכום נכסי הקרן'!$C$41</f>
        <v>7.3396780875217556E-5</v>
      </c>
    </row>
    <row r="90" spans="1:14">
      <c r="A90" s="69" t="s">
        <v>1221</v>
      </c>
      <c r="B90" s="54" t="s">
        <v>1222</v>
      </c>
      <c r="C90" s="70" t="s">
        <v>123</v>
      </c>
      <c r="D90" s="70" t="s">
        <v>29</v>
      </c>
      <c r="E90" s="54" t="s">
        <v>655</v>
      </c>
      <c r="F90" s="70" t="s">
        <v>656</v>
      </c>
      <c r="G90" s="70" t="s">
        <v>135</v>
      </c>
      <c r="H90" s="72">
        <v>614.48286900000005</v>
      </c>
      <c r="I90" s="80">
        <v>9675</v>
      </c>
      <c r="J90" s="117" t="s">
        <v>3305</v>
      </c>
      <c r="K90" s="72">
        <v>59.451217538999998</v>
      </c>
      <c r="L90" s="73">
        <v>1.7289645939822142E-5</v>
      </c>
      <c r="M90" s="73">
        <f t="shared" si="1"/>
        <v>4.4931681658417705E-3</v>
      </c>
      <c r="N90" s="73">
        <f>K90/'סכום נכסי הקרן'!$C$41</f>
        <v>3.2865107768487081E-4</v>
      </c>
    </row>
    <row r="91" spans="1:14">
      <c r="A91" s="69" t="s">
        <v>1223</v>
      </c>
      <c r="B91" s="54" t="s">
        <v>1224</v>
      </c>
      <c r="C91" s="70" t="s">
        <v>123</v>
      </c>
      <c r="D91" s="70" t="s">
        <v>29</v>
      </c>
      <c r="E91" s="54" t="s">
        <v>1225</v>
      </c>
      <c r="F91" s="70" t="s">
        <v>129</v>
      </c>
      <c r="G91" s="70" t="s">
        <v>135</v>
      </c>
      <c r="H91" s="72">
        <v>1921.509352</v>
      </c>
      <c r="I91" s="80">
        <v>1817</v>
      </c>
      <c r="J91" s="117" t="s">
        <v>3305</v>
      </c>
      <c r="K91" s="72">
        <v>34.913824933000001</v>
      </c>
      <c r="L91" s="73">
        <v>2.0405348951326275E-5</v>
      </c>
      <c r="M91" s="73">
        <f t="shared" si="1"/>
        <v>2.6386959465349745E-3</v>
      </c>
      <c r="N91" s="73">
        <f>K91/'סכום נכסי הקרן'!$C$41</f>
        <v>1.9300641206892208E-4</v>
      </c>
    </row>
    <row r="92" spans="1:14">
      <c r="A92" s="69" t="s">
        <v>1226</v>
      </c>
      <c r="B92" s="54" t="s">
        <v>1227</v>
      </c>
      <c r="C92" s="70" t="s">
        <v>123</v>
      </c>
      <c r="D92" s="70" t="s">
        <v>29</v>
      </c>
      <c r="E92" s="54" t="s">
        <v>1228</v>
      </c>
      <c r="F92" s="70" t="s">
        <v>592</v>
      </c>
      <c r="G92" s="70" t="s">
        <v>135</v>
      </c>
      <c r="H92" s="72">
        <v>713.50833999999998</v>
      </c>
      <c r="I92" s="80">
        <v>5400</v>
      </c>
      <c r="J92" s="117" t="s">
        <v>3305</v>
      </c>
      <c r="K92" s="72">
        <v>38.529450357000002</v>
      </c>
      <c r="L92" s="73">
        <v>9.6520710525354255E-6</v>
      </c>
      <c r="M92" s="73">
        <f t="shared" si="1"/>
        <v>2.911955498268593E-3</v>
      </c>
      <c r="N92" s="73">
        <f>K92/'סכום נכסי הקרן'!$C$41</f>
        <v>2.1299387811741651E-4</v>
      </c>
    </row>
    <row r="93" spans="1:14">
      <c r="A93" s="69" t="s">
        <v>1229</v>
      </c>
      <c r="B93" s="54" t="s">
        <v>1230</v>
      </c>
      <c r="C93" s="70" t="s">
        <v>123</v>
      </c>
      <c r="D93" s="70" t="s">
        <v>29</v>
      </c>
      <c r="E93" s="54" t="s">
        <v>583</v>
      </c>
      <c r="F93" s="70" t="s">
        <v>158</v>
      </c>
      <c r="G93" s="70" t="s">
        <v>135</v>
      </c>
      <c r="H93" s="72">
        <v>3917.481409</v>
      </c>
      <c r="I93" s="80">
        <v>1494</v>
      </c>
      <c r="J93" s="117" t="s">
        <v>3305</v>
      </c>
      <c r="K93" s="72">
        <v>58.527172254</v>
      </c>
      <c r="L93" s="73">
        <v>2.369388958814E-5</v>
      </c>
      <c r="M93" s="73">
        <f t="shared" si="1"/>
        <v>4.423331230111488E-3</v>
      </c>
      <c r="N93" s="73">
        <f>K93/'סכום נכסי הקרן'!$C$41</f>
        <v>3.2354288156515878E-4</v>
      </c>
    </row>
    <row r="94" spans="1:14">
      <c r="A94" s="69" t="s">
        <v>1231</v>
      </c>
      <c r="B94" s="54" t="s">
        <v>1232</v>
      </c>
      <c r="C94" s="70" t="s">
        <v>123</v>
      </c>
      <c r="D94" s="70" t="s">
        <v>29</v>
      </c>
      <c r="E94" s="54" t="s">
        <v>1233</v>
      </c>
      <c r="F94" s="70" t="s">
        <v>130</v>
      </c>
      <c r="G94" s="70" t="s">
        <v>135</v>
      </c>
      <c r="H94" s="72">
        <v>286.02390600000001</v>
      </c>
      <c r="I94" s="80">
        <v>10760</v>
      </c>
      <c r="J94" s="117" t="s">
        <v>3305</v>
      </c>
      <c r="K94" s="72">
        <v>30.776172299999999</v>
      </c>
      <c r="L94" s="73">
        <v>2.3460833894035945E-5</v>
      </c>
      <c r="M94" s="73">
        <f t="shared" si="1"/>
        <v>2.3259829380972387E-3</v>
      </c>
      <c r="N94" s="73">
        <f>K94/'סכום נכסי הקרן'!$C$41</f>
        <v>1.7013313792564594E-4</v>
      </c>
    </row>
    <row r="95" spans="1:14">
      <c r="A95" s="69" t="s">
        <v>1234</v>
      </c>
      <c r="B95" s="54" t="s">
        <v>1235</v>
      </c>
      <c r="C95" s="70" t="s">
        <v>123</v>
      </c>
      <c r="D95" s="70" t="s">
        <v>29</v>
      </c>
      <c r="E95" s="54" t="s">
        <v>1236</v>
      </c>
      <c r="F95" s="70" t="s">
        <v>542</v>
      </c>
      <c r="G95" s="70" t="s">
        <v>135</v>
      </c>
      <c r="H95" s="72">
        <v>201.78253599999999</v>
      </c>
      <c r="I95" s="80">
        <v>46400</v>
      </c>
      <c r="J95" s="117" t="s">
        <v>3305</v>
      </c>
      <c r="K95" s="72">
        <v>93.627096733999991</v>
      </c>
      <c r="L95" s="73">
        <v>3.1521813014167923E-5</v>
      </c>
      <c r="M95" s="73">
        <f t="shared" si="1"/>
        <v>7.0760920956653098E-3</v>
      </c>
      <c r="N95" s="73">
        <f>K95/'סכום נכסי הקרן'!$C$41</f>
        <v>5.1757806678978777E-4</v>
      </c>
    </row>
    <row r="96" spans="1:14">
      <c r="A96" s="69" t="s">
        <v>1237</v>
      </c>
      <c r="B96" s="54" t="s">
        <v>1238</v>
      </c>
      <c r="C96" s="70" t="s">
        <v>123</v>
      </c>
      <c r="D96" s="70" t="s">
        <v>29</v>
      </c>
      <c r="E96" s="54" t="s">
        <v>1239</v>
      </c>
      <c r="F96" s="70" t="s">
        <v>1128</v>
      </c>
      <c r="G96" s="70" t="s">
        <v>135</v>
      </c>
      <c r="H96" s="72">
        <v>130.684213</v>
      </c>
      <c r="I96" s="80">
        <v>24060</v>
      </c>
      <c r="J96" s="117" t="s">
        <v>3305</v>
      </c>
      <c r="K96" s="72">
        <v>31.442621701000004</v>
      </c>
      <c r="L96" s="73">
        <v>9.4876144087155457E-6</v>
      </c>
      <c r="M96" s="73">
        <f t="shared" si="1"/>
        <v>2.3763514478885336E-3</v>
      </c>
      <c r="N96" s="73">
        <f>K96/'סכום נכסי הקרן'!$C$41</f>
        <v>1.7381732342979319E-4</v>
      </c>
    </row>
    <row r="97" spans="1:14">
      <c r="A97" s="69" t="s">
        <v>1240</v>
      </c>
      <c r="B97" s="54" t="s">
        <v>1241</v>
      </c>
      <c r="C97" s="70" t="s">
        <v>123</v>
      </c>
      <c r="D97" s="70" t="s">
        <v>29</v>
      </c>
      <c r="E97" s="54" t="s">
        <v>586</v>
      </c>
      <c r="F97" s="70" t="s">
        <v>319</v>
      </c>
      <c r="G97" s="70" t="s">
        <v>135</v>
      </c>
      <c r="H97" s="72">
        <v>268.824455</v>
      </c>
      <c r="I97" s="80">
        <v>29920</v>
      </c>
      <c r="J97" s="72">
        <v>1.894305661</v>
      </c>
      <c r="K97" s="72">
        <v>82.326582569999999</v>
      </c>
      <c r="L97" s="73">
        <v>2.5256590379223082E-5</v>
      </c>
      <c r="M97" s="73">
        <f t="shared" si="1"/>
        <v>6.2220286702018984E-3</v>
      </c>
      <c r="N97" s="73">
        <f>K97/'סכום נכסי הקרן'!$C$41</f>
        <v>4.551079221547278E-4</v>
      </c>
    </row>
    <row r="98" spans="1:14">
      <c r="A98" s="69" t="s">
        <v>1242</v>
      </c>
      <c r="B98" s="54" t="s">
        <v>1243</v>
      </c>
      <c r="C98" s="70" t="s">
        <v>123</v>
      </c>
      <c r="D98" s="70" t="s">
        <v>29</v>
      </c>
      <c r="E98" s="54" t="s">
        <v>1244</v>
      </c>
      <c r="F98" s="70" t="s">
        <v>307</v>
      </c>
      <c r="G98" s="70" t="s">
        <v>135</v>
      </c>
      <c r="H98" s="72">
        <v>17.925726999999998</v>
      </c>
      <c r="I98" s="80">
        <v>16000</v>
      </c>
      <c r="J98" s="117" t="s">
        <v>3305</v>
      </c>
      <c r="K98" s="72">
        <v>2.8681162400000004</v>
      </c>
      <c r="L98" s="73">
        <v>5.0562460228631774E-7</v>
      </c>
      <c r="M98" s="73">
        <f t="shared" si="1"/>
        <v>2.1676475468392168E-4</v>
      </c>
      <c r="N98" s="73">
        <f>K98/'סכום נכסי הקרן'!$C$41</f>
        <v>1.5855175591368299E-5</v>
      </c>
    </row>
    <row r="99" spans="1:14">
      <c r="A99" s="69" t="s">
        <v>1245</v>
      </c>
      <c r="B99" s="54" t="s">
        <v>1246</v>
      </c>
      <c r="C99" s="70" t="s">
        <v>123</v>
      </c>
      <c r="D99" s="70" t="s">
        <v>29</v>
      </c>
      <c r="E99" s="54" t="s">
        <v>1247</v>
      </c>
      <c r="F99" s="70" t="s">
        <v>455</v>
      </c>
      <c r="G99" s="70" t="s">
        <v>135</v>
      </c>
      <c r="H99" s="72">
        <v>157.01236299999999</v>
      </c>
      <c r="I99" s="80">
        <v>14100</v>
      </c>
      <c r="J99" s="117" t="s">
        <v>3305</v>
      </c>
      <c r="K99" s="72">
        <v>22.138743187999999</v>
      </c>
      <c r="L99" s="73">
        <v>1.6444606515217133E-5</v>
      </c>
      <c r="M99" s="73">
        <f t="shared" si="1"/>
        <v>1.6731885441843744E-3</v>
      </c>
      <c r="N99" s="73">
        <f>K99/'סכום נכסי הקרן'!$C$41</f>
        <v>1.2238474010312382E-4</v>
      </c>
    </row>
    <row r="100" spans="1:14">
      <c r="A100" s="69" t="s">
        <v>1248</v>
      </c>
      <c r="B100" s="54" t="s">
        <v>1249</v>
      </c>
      <c r="C100" s="70" t="s">
        <v>123</v>
      </c>
      <c r="D100" s="70" t="s">
        <v>29</v>
      </c>
      <c r="E100" s="54" t="s">
        <v>743</v>
      </c>
      <c r="F100" s="70" t="s">
        <v>158</v>
      </c>
      <c r="G100" s="70" t="s">
        <v>135</v>
      </c>
      <c r="H100" s="72">
        <v>4427.8101399999996</v>
      </c>
      <c r="I100" s="80">
        <v>1798</v>
      </c>
      <c r="J100" s="117" t="s">
        <v>3305</v>
      </c>
      <c r="K100" s="72">
        <v>79.612026314000005</v>
      </c>
      <c r="L100" s="73">
        <v>2.3772918326929642E-5</v>
      </c>
      <c r="M100" s="73">
        <f t="shared" si="1"/>
        <v>6.0168695791228202E-3</v>
      </c>
      <c r="N100" s="73">
        <f>K100/'סכום נכסי הקרן'!$C$41</f>
        <v>4.4010163841654595E-4</v>
      </c>
    </row>
    <row r="101" spans="1:14">
      <c r="A101" s="69" t="s">
        <v>1250</v>
      </c>
      <c r="B101" s="54" t="s">
        <v>1251</v>
      </c>
      <c r="C101" s="70" t="s">
        <v>123</v>
      </c>
      <c r="D101" s="70" t="s">
        <v>29</v>
      </c>
      <c r="E101" s="54" t="s">
        <v>1252</v>
      </c>
      <c r="F101" s="70" t="s">
        <v>159</v>
      </c>
      <c r="G101" s="70" t="s">
        <v>135</v>
      </c>
      <c r="H101" s="72">
        <v>9.1567360000000004</v>
      </c>
      <c r="I101" s="80">
        <v>11150</v>
      </c>
      <c r="J101" s="117" t="s">
        <v>3305</v>
      </c>
      <c r="K101" s="72">
        <v>1.0209760079999999</v>
      </c>
      <c r="L101" s="73">
        <v>1.9466062215643164E-7</v>
      </c>
      <c r="M101" s="73">
        <f t="shared" si="1"/>
        <v>7.7162707294000608E-5</v>
      </c>
      <c r="N101" s="73">
        <f>K101/'סכום נכסי הקרן'!$C$41</f>
        <v>5.6440368962919855E-6</v>
      </c>
    </row>
    <row r="102" spans="1:14">
      <c r="A102" s="69" t="s">
        <v>1253</v>
      </c>
      <c r="B102" s="54" t="s">
        <v>1254</v>
      </c>
      <c r="C102" s="70" t="s">
        <v>123</v>
      </c>
      <c r="D102" s="70" t="s">
        <v>29</v>
      </c>
      <c r="E102" s="54" t="s">
        <v>1255</v>
      </c>
      <c r="F102" s="70" t="s">
        <v>605</v>
      </c>
      <c r="G102" s="70" t="s">
        <v>135</v>
      </c>
      <c r="H102" s="72">
        <v>280.86362300000002</v>
      </c>
      <c r="I102" s="80">
        <v>8105</v>
      </c>
      <c r="J102" s="117" t="s">
        <v>3305</v>
      </c>
      <c r="K102" s="72">
        <v>22.763996674000001</v>
      </c>
      <c r="L102" s="73">
        <v>1.3330941601062172E-5</v>
      </c>
      <c r="M102" s="73">
        <f t="shared" si="1"/>
        <v>1.7204435740251652E-3</v>
      </c>
      <c r="N102" s="73">
        <f>K102/'סכום נכסי הקרן'!$C$41</f>
        <v>1.258411912996922E-4</v>
      </c>
    </row>
    <row r="103" spans="1:14">
      <c r="A103" s="69" t="s">
        <v>1256</v>
      </c>
      <c r="B103" s="54" t="s">
        <v>1257</v>
      </c>
      <c r="C103" s="70" t="s">
        <v>123</v>
      </c>
      <c r="D103" s="70" t="s">
        <v>29</v>
      </c>
      <c r="E103" s="54" t="s">
        <v>620</v>
      </c>
      <c r="F103" s="70" t="s">
        <v>621</v>
      </c>
      <c r="G103" s="70" t="s">
        <v>135</v>
      </c>
      <c r="H103" s="72">
        <v>449.82010700000001</v>
      </c>
      <c r="I103" s="80">
        <v>39900</v>
      </c>
      <c r="J103" s="117" t="s">
        <v>3305</v>
      </c>
      <c r="K103" s="72">
        <v>179.47822259600002</v>
      </c>
      <c r="L103" s="73">
        <v>2.7382835224001729E-5</v>
      </c>
      <c r="M103" s="73">
        <f t="shared" si="1"/>
        <v>1.3564496567310754E-2</v>
      </c>
      <c r="N103" s="73">
        <f>K103/'סכום נכסי הקרן'!$C$41</f>
        <v>9.9216994569448322E-4</v>
      </c>
    </row>
    <row r="104" spans="1:14">
      <c r="A104" s="69" t="s">
        <v>1258</v>
      </c>
      <c r="B104" s="54" t="s">
        <v>1259</v>
      </c>
      <c r="C104" s="70" t="s">
        <v>123</v>
      </c>
      <c r="D104" s="70" t="s">
        <v>29</v>
      </c>
      <c r="E104" s="54" t="s">
        <v>1260</v>
      </c>
      <c r="F104" s="70" t="s">
        <v>747</v>
      </c>
      <c r="G104" s="70" t="s">
        <v>135</v>
      </c>
      <c r="H104" s="72">
        <v>2684.3850000000002</v>
      </c>
      <c r="I104" s="80">
        <v>459.3</v>
      </c>
      <c r="J104" s="117" t="s">
        <v>3305</v>
      </c>
      <c r="K104" s="72">
        <v>12.329380305000001</v>
      </c>
      <c r="L104" s="73">
        <v>9.336666550728671E-6</v>
      </c>
      <c r="M104" s="73">
        <f t="shared" si="1"/>
        <v>9.3182244845770273E-4</v>
      </c>
      <c r="N104" s="73">
        <f>K104/'סכום נכסי הקרן'!$C$41</f>
        <v>6.8157798816596439E-5</v>
      </c>
    </row>
    <row r="105" spans="1:14">
      <c r="A105" s="69" t="s">
        <v>1261</v>
      </c>
      <c r="B105" s="54" t="s">
        <v>1262</v>
      </c>
      <c r="C105" s="70" t="s">
        <v>123</v>
      </c>
      <c r="D105" s="70" t="s">
        <v>29</v>
      </c>
      <c r="E105" s="54" t="s">
        <v>777</v>
      </c>
      <c r="F105" s="70" t="s">
        <v>605</v>
      </c>
      <c r="G105" s="70" t="s">
        <v>135</v>
      </c>
      <c r="H105" s="72">
        <v>1098.1422339999999</v>
      </c>
      <c r="I105" s="80">
        <v>2605</v>
      </c>
      <c r="J105" s="117" t="s">
        <v>3305</v>
      </c>
      <c r="K105" s="72">
        <v>28.606605201999994</v>
      </c>
      <c r="L105" s="73">
        <v>2.0276446164071407E-5</v>
      </c>
      <c r="M105" s="73">
        <f t="shared" si="1"/>
        <v>2.1620127080174845E-3</v>
      </c>
      <c r="N105" s="73">
        <f>K105/'סכום נכסי הקרן'!$C$41</f>
        <v>1.5813959776980993E-4</v>
      </c>
    </row>
    <row r="106" spans="1:14">
      <c r="A106" s="69" t="s">
        <v>1263</v>
      </c>
      <c r="B106" s="54" t="s">
        <v>1264</v>
      </c>
      <c r="C106" s="70" t="s">
        <v>123</v>
      </c>
      <c r="D106" s="70" t="s">
        <v>29</v>
      </c>
      <c r="E106" s="54" t="s">
        <v>437</v>
      </c>
      <c r="F106" s="70" t="s">
        <v>336</v>
      </c>
      <c r="G106" s="70" t="s">
        <v>135</v>
      </c>
      <c r="H106" s="72">
        <v>325.87777699999998</v>
      </c>
      <c r="I106" s="80">
        <v>23770</v>
      </c>
      <c r="J106" s="72">
        <v>2.6713126890000001</v>
      </c>
      <c r="K106" s="72">
        <v>80.132460323000004</v>
      </c>
      <c r="L106" s="73">
        <v>2.6713125892325563E-5</v>
      </c>
      <c r="M106" s="73">
        <f t="shared" si="1"/>
        <v>6.0562026259208309E-3</v>
      </c>
      <c r="N106" s="73">
        <f>K106/'סכום נכסי הקרן'!$C$41</f>
        <v>4.42978639174512E-4</v>
      </c>
    </row>
    <row r="107" spans="1:14">
      <c r="A107" s="69" t="s">
        <v>1265</v>
      </c>
      <c r="B107" s="54" t="s">
        <v>1266</v>
      </c>
      <c r="C107" s="70" t="s">
        <v>123</v>
      </c>
      <c r="D107" s="70" t="s">
        <v>29</v>
      </c>
      <c r="E107" s="54" t="s">
        <v>440</v>
      </c>
      <c r="F107" s="70" t="s">
        <v>336</v>
      </c>
      <c r="G107" s="70" t="s">
        <v>135</v>
      </c>
      <c r="H107" s="72">
        <v>4677.8841659999998</v>
      </c>
      <c r="I107" s="80">
        <v>1700</v>
      </c>
      <c r="J107" s="117" t="s">
        <v>3305</v>
      </c>
      <c r="K107" s="72">
        <v>79.524030814</v>
      </c>
      <c r="L107" s="73">
        <v>2.4069334520549983E-5</v>
      </c>
      <c r="M107" s="73">
        <f t="shared" si="1"/>
        <v>6.0102191084393901E-3</v>
      </c>
      <c r="N107" s="73">
        <f>K107/'סכום נכסי הקרן'!$C$41</f>
        <v>4.3961519226617994E-4</v>
      </c>
    </row>
    <row r="108" spans="1:14">
      <c r="A108" s="69" t="s">
        <v>1267</v>
      </c>
      <c r="B108" s="54" t="s">
        <v>1268</v>
      </c>
      <c r="C108" s="70" t="s">
        <v>123</v>
      </c>
      <c r="D108" s="70" t="s">
        <v>29</v>
      </c>
      <c r="E108" s="54" t="s">
        <v>1269</v>
      </c>
      <c r="F108" s="70" t="s">
        <v>1128</v>
      </c>
      <c r="G108" s="70" t="s">
        <v>135</v>
      </c>
      <c r="H108" s="72">
        <v>600.14258600000005</v>
      </c>
      <c r="I108" s="80">
        <v>7154</v>
      </c>
      <c r="J108" s="117" t="s">
        <v>3305</v>
      </c>
      <c r="K108" s="72">
        <v>42.934200579999988</v>
      </c>
      <c r="L108" s="73">
        <v>1.2388653723241551E-5</v>
      </c>
      <c r="M108" s="73">
        <f t="shared" si="1"/>
        <v>3.2448550468351951E-3</v>
      </c>
      <c r="N108" s="73">
        <f>K108/'סכום נכסי הקרן'!$C$41</f>
        <v>2.3734368906572852E-4</v>
      </c>
    </row>
    <row r="109" spans="1:14">
      <c r="A109" s="69" t="s">
        <v>1270</v>
      </c>
      <c r="B109" s="54" t="s">
        <v>1271</v>
      </c>
      <c r="C109" s="70" t="s">
        <v>123</v>
      </c>
      <c r="D109" s="70" t="s">
        <v>29</v>
      </c>
      <c r="E109" s="54" t="s">
        <v>1272</v>
      </c>
      <c r="F109" s="70" t="s">
        <v>1128</v>
      </c>
      <c r="G109" s="70" t="s">
        <v>135</v>
      </c>
      <c r="H109" s="72">
        <v>119.729536</v>
      </c>
      <c r="I109" s="80">
        <v>20210</v>
      </c>
      <c r="J109" s="117" t="s">
        <v>3305</v>
      </c>
      <c r="K109" s="72">
        <v>24.197339285999998</v>
      </c>
      <c r="L109" s="73">
        <v>8.6914314987612506E-6</v>
      </c>
      <c r="M109" s="73">
        <f t="shared" si="1"/>
        <v>1.8287718751362077E-3</v>
      </c>
      <c r="N109" s="73">
        <f>K109/'סכום נכסי הקרן'!$C$41</f>
        <v>1.3376482371001963E-4</v>
      </c>
    </row>
    <row r="110" spans="1:14">
      <c r="A110" s="69" t="s">
        <v>1273</v>
      </c>
      <c r="B110" s="54" t="s">
        <v>1274</v>
      </c>
      <c r="C110" s="70" t="s">
        <v>123</v>
      </c>
      <c r="D110" s="70" t="s">
        <v>29</v>
      </c>
      <c r="E110" s="54" t="s">
        <v>1275</v>
      </c>
      <c r="F110" s="70" t="s">
        <v>129</v>
      </c>
      <c r="G110" s="70" t="s">
        <v>135</v>
      </c>
      <c r="H110" s="72">
        <v>11909.822278</v>
      </c>
      <c r="I110" s="80">
        <v>299.60000000000002</v>
      </c>
      <c r="J110" s="117" t="s">
        <v>3305</v>
      </c>
      <c r="K110" s="72">
        <v>35.681827546999997</v>
      </c>
      <c r="L110" s="73">
        <v>1.0597142137146744E-5</v>
      </c>
      <c r="M110" s="73">
        <f t="shared" si="1"/>
        <v>2.6967395836437411E-3</v>
      </c>
      <c r="N110" s="73">
        <f>K110/'סכום נכסי הקרן'!$C$41</f>
        <v>1.9725199184347119E-4</v>
      </c>
    </row>
    <row r="111" spans="1:14">
      <c r="A111" s="69" t="s">
        <v>1276</v>
      </c>
      <c r="B111" s="54" t="s">
        <v>1277</v>
      </c>
      <c r="C111" s="70" t="s">
        <v>123</v>
      </c>
      <c r="D111" s="70" t="s">
        <v>29</v>
      </c>
      <c r="E111" s="54" t="s">
        <v>790</v>
      </c>
      <c r="F111" s="70" t="s">
        <v>319</v>
      </c>
      <c r="G111" s="70" t="s">
        <v>135</v>
      </c>
      <c r="H111" s="72">
        <v>16152.137521999999</v>
      </c>
      <c r="I111" s="80">
        <v>295.7</v>
      </c>
      <c r="J111" s="117" t="s">
        <v>3305</v>
      </c>
      <c r="K111" s="72">
        <v>47.761870653999999</v>
      </c>
      <c r="L111" s="73">
        <v>1.7618403808457382E-5</v>
      </c>
      <c r="M111" s="73">
        <f t="shared" si="1"/>
        <v>3.6097177761384965E-3</v>
      </c>
      <c r="N111" s="73">
        <f>K111/'סכום נכסי הקרן'!$C$41</f>
        <v>2.640314347201599E-4</v>
      </c>
    </row>
    <row r="112" spans="1:14">
      <c r="A112" s="69" t="s">
        <v>1278</v>
      </c>
      <c r="B112" s="54" t="s">
        <v>1279</v>
      </c>
      <c r="C112" s="70" t="s">
        <v>123</v>
      </c>
      <c r="D112" s="70" t="s">
        <v>29</v>
      </c>
      <c r="E112" s="54" t="s">
        <v>1280</v>
      </c>
      <c r="F112" s="70" t="s">
        <v>1128</v>
      </c>
      <c r="G112" s="70" t="s">
        <v>135</v>
      </c>
      <c r="H112" s="72">
        <v>8907.7610459999996</v>
      </c>
      <c r="I112" s="80">
        <v>1709</v>
      </c>
      <c r="J112" s="117" t="s">
        <v>3305</v>
      </c>
      <c r="K112" s="72">
        <v>152.23363627799998</v>
      </c>
      <c r="L112" s="73">
        <v>3.3529975828974195E-5</v>
      </c>
      <c r="M112" s="73">
        <f t="shared" si="1"/>
        <v>1.1505421698822786E-2</v>
      </c>
      <c r="N112" s="73">
        <f>K112/'סכום נכסי הקרן'!$C$41</f>
        <v>8.4155969707147722E-4</v>
      </c>
    </row>
    <row r="113" spans="1:14">
      <c r="A113" s="69" t="s">
        <v>1281</v>
      </c>
      <c r="B113" s="54" t="s">
        <v>1282</v>
      </c>
      <c r="C113" s="70" t="s">
        <v>123</v>
      </c>
      <c r="D113" s="70" t="s">
        <v>29</v>
      </c>
      <c r="E113" s="54" t="s">
        <v>1283</v>
      </c>
      <c r="F113" s="70" t="s">
        <v>130</v>
      </c>
      <c r="G113" s="70" t="s">
        <v>135</v>
      </c>
      <c r="H113" s="72">
        <v>172.87648200000001</v>
      </c>
      <c r="I113" s="80">
        <v>26550</v>
      </c>
      <c r="J113" s="117" t="s">
        <v>3305</v>
      </c>
      <c r="K113" s="72">
        <v>45.898705932999995</v>
      </c>
      <c r="L113" s="73">
        <v>2.0134691575274685E-5</v>
      </c>
      <c r="M113" s="73">
        <f t="shared" si="1"/>
        <v>3.4689046396097958E-3</v>
      </c>
      <c r="N113" s="73">
        <f>K113/'סכום נכסי הקרן'!$C$41</f>
        <v>2.5373171137034971E-4</v>
      </c>
    </row>
    <row r="114" spans="1:14">
      <c r="A114" s="118" t="s">
        <v>3305</v>
      </c>
      <c r="B114" s="117" t="s">
        <v>3305</v>
      </c>
      <c r="C114" s="117" t="s">
        <v>3305</v>
      </c>
      <c r="D114" s="117" t="s">
        <v>3305</v>
      </c>
      <c r="E114" s="117" t="s">
        <v>3305</v>
      </c>
      <c r="F114" s="117" t="s">
        <v>3305</v>
      </c>
      <c r="G114" s="117" t="s">
        <v>3305</v>
      </c>
      <c r="H114" s="117" t="s">
        <v>3305</v>
      </c>
      <c r="I114" s="117" t="s">
        <v>3305</v>
      </c>
      <c r="J114" s="117" t="s">
        <v>3305</v>
      </c>
      <c r="K114" s="117" t="s">
        <v>3305</v>
      </c>
      <c r="L114" s="117" t="s">
        <v>3305</v>
      </c>
      <c r="M114" s="117" t="s">
        <v>3305</v>
      </c>
      <c r="N114" s="117" t="s">
        <v>3305</v>
      </c>
    </row>
    <row r="115" spans="1:14">
      <c r="A115" s="68" t="s">
        <v>30</v>
      </c>
      <c r="B115" s="116" t="s">
        <v>3305</v>
      </c>
      <c r="C115" s="116" t="s">
        <v>3305</v>
      </c>
      <c r="D115" s="116" t="s">
        <v>3305</v>
      </c>
      <c r="E115" s="116" t="s">
        <v>3305</v>
      </c>
      <c r="F115" s="116" t="s">
        <v>3305</v>
      </c>
      <c r="G115" s="116" t="s">
        <v>3305</v>
      </c>
      <c r="H115" s="116" t="s">
        <v>3305</v>
      </c>
      <c r="I115" s="116" t="s">
        <v>3305</v>
      </c>
      <c r="J115" s="66">
        <v>0.91005368799999997</v>
      </c>
      <c r="K115" s="66">
        <v>606.06672384700005</v>
      </c>
      <c r="L115" s="116" t="s">
        <v>3305</v>
      </c>
      <c r="M115" s="67">
        <f t="shared" si="1"/>
        <v>4.5804944334049393E-2</v>
      </c>
      <c r="N115" s="67">
        <f>K115/'סכום נכסי הקרן'!$C$41</f>
        <v>3.3503852433398951E-3</v>
      </c>
    </row>
    <row r="116" spans="1:14">
      <c r="A116" s="69" t="s">
        <v>1284</v>
      </c>
      <c r="B116" s="54" t="s">
        <v>1285</v>
      </c>
      <c r="C116" s="70" t="s">
        <v>123</v>
      </c>
      <c r="D116" s="70" t="s">
        <v>29</v>
      </c>
      <c r="E116" s="54" t="s">
        <v>1286</v>
      </c>
      <c r="F116" s="70" t="s">
        <v>1287</v>
      </c>
      <c r="G116" s="70" t="s">
        <v>135</v>
      </c>
      <c r="H116" s="72">
        <v>7214.7890539999989</v>
      </c>
      <c r="I116" s="80">
        <v>160.30000000000001</v>
      </c>
      <c r="J116" s="117" t="s">
        <v>3305</v>
      </c>
      <c r="K116" s="72">
        <v>11.565306851999999</v>
      </c>
      <c r="L116" s="73">
        <v>2.4304240470834634E-5</v>
      </c>
      <c r="M116" s="73">
        <f t="shared" si="1"/>
        <v>8.740757671028207E-4</v>
      </c>
      <c r="N116" s="73">
        <f>K116/'סכום נכסי הקרן'!$C$41</f>
        <v>6.393393975779548E-5</v>
      </c>
    </row>
    <row r="117" spans="1:14">
      <c r="A117" s="69" t="s">
        <v>1288</v>
      </c>
      <c r="B117" s="54" t="s">
        <v>1289</v>
      </c>
      <c r="C117" s="70" t="s">
        <v>123</v>
      </c>
      <c r="D117" s="70" t="s">
        <v>29</v>
      </c>
      <c r="E117" s="54" t="s">
        <v>1290</v>
      </c>
      <c r="F117" s="70" t="s">
        <v>592</v>
      </c>
      <c r="G117" s="70" t="s">
        <v>135</v>
      </c>
      <c r="H117" s="72">
        <v>2922.7115600000002</v>
      </c>
      <c r="I117" s="80">
        <v>512</v>
      </c>
      <c r="J117" s="117" t="s">
        <v>3305</v>
      </c>
      <c r="K117" s="72">
        <v>14.964283189000001</v>
      </c>
      <c r="L117" s="73">
        <v>1.772892479898083E-5</v>
      </c>
      <c r="M117" s="73">
        <f t="shared" si="1"/>
        <v>1.1309615451584063E-3</v>
      </c>
      <c r="N117" s="73">
        <f>K117/'סכום נכסי הקרן'!$C$41</f>
        <v>8.2723752354108132E-5</v>
      </c>
    </row>
    <row r="118" spans="1:14">
      <c r="A118" s="69" t="s">
        <v>1291</v>
      </c>
      <c r="B118" s="54" t="s">
        <v>1292</v>
      </c>
      <c r="C118" s="70" t="s">
        <v>123</v>
      </c>
      <c r="D118" s="70" t="s">
        <v>29</v>
      </c>
      <c r="E118" s="54" t="s">
        <v>1293</v>
      </c>
      <c r="F118" s="70" t="s">
        <v>1294</v>
      </c>
      <c r="G118" s="70" t="s">
        <v>135</v>
      </c>
      <c r="H118" s="72">
        <v>99.605597000000003</v>
      </c>
      <c r="I118" s="80">
        <v>1558</v>
      </c>
      <c r="J118" s="117" t="s">
        <v>3305</v>
      </c>
      <c r="K118" s="72">
        <v>1.5518551970000001</v>
      </c>
      <c r="L118" s="73">
        <v>2.228813742505028E-5</v>
      </c>
      <c r="M118" s="73">
        <f t="shared" si="1"/>
        <v>1.1728517358929425E-4</v>
      </c>
      <c r="N118" s="73">
        <f>K118/'סכום נכסי הקרן'!$C$41</f>
        <v>8.5787794433368015E-6</v>
      </c>
    </row>
    <row r="119" spans="1:14">
      <c r="A119" s="69" t="s">
        <v>1295</v>
      </c>
      <c r="B119" s="54" t="s">
        <v>1296</v>
      </c>
      <c r="C119" s="70" t="s">
        <v>123</v>
      </c>
      <c r="D119" s="70" t="s">
        <v>29</v>
      </c>
      <c r="E119" s="54" t="s">
        <v>1297</v>
      </c>
      <c r="F119" s="70" t="s">
        <v>131</v>
      </c>
      <c r="G119" s="70" t="s">
        <v>135</v>
      </c>
      <c r="H119" s="72">
        <v>1301.951779</v>
      </c>
      <c r="I119" s="80">
        <v>433</v>
      </c>
      <c r="J119" s="117" t="s">
        <v>3305</v>
      </c>
      <c r="K119" s="72">
        <v>5.6374512039999995</v>
      </c>
      <c r="L119" s="73">
        <v>2.3666893819092687E-5</v>
      </c>
      <c r="M119" s="73">
        <f t="shared" si="1"/>
        <v>4.2606387782861922E-4</v>
      </c>
      <c r="N119" s="73">
        <f>K119/'סכום נכסי הקרן'!$C$41</f>
        <v>3.1164280401407512E-5</v>
      </c>
    </row>
    <row r="120" spans="1:14">
      <c r="A120" s="69" t="s">
        <v>1298</v>
      </c>
      <c r="B120" s="54" t="s">
        <v>1299</v>
      </c>
      <c r="C120" s="70" t="s">
        <v>123</v>
      </c>
      <c r="D120" s="70" t="s">
        <v>29</v>
      </c>
      <c r="E120" s="54" t="s">
        <v>1300</v>
      </c>
      <c r="F120" s="70" t="s">
        <v>131</v>
      </c>
      <c r="G120" s="70" t="s">
        <v>135</v>
      </c>
      <c r="H120" s="72">
        <v>572.50833299999999</v>
      </c>
      <c r="I120" s="80">
        <v>1999</v>
      </c>
      <c r="J120" s="117" t="s">
        <v>3305</v>
      </c>
      <c r="K120" s="72">
        <v>11.444441585</v>
      </c>
      <c r="L120" s="73">
        <v>3.3881547513754965E-5</v>
      </c>
      <c r="M120" s="73">
        <f t="shared" si="1"/>
        <v>8.6494108504716542E-4</v>
      </c>
      <c r="N120" s="73">
        <f>K120/'סכום נכסי הקרן'!$C$41</f>
        <v>6.3265786910830468E-5</v>
      </c>
    </row>
    <row r="121" spans="1:14">
      <c r="A121" s="69" t="s">
        <v>1301</v>
      </c>
      <c r="B121" s="54" t="s">
        <v>1302</v>
      </c>
      <c r="C121" s="70" t="s">
        <v>123</v>
      </c>
      <c r="D121" s="70" t="s">
        <v>29</v>
      </c>
      <c r="E121" s="54" t="s">
        <v>1303</v>
      </c>
      <c r="F121" s="70" t="s">
        <v>130</v>
      </c>
      <c r="G121" s="70" t="s">
        <v>135</v>
      </c>
      <c r="H121" s="72">
        <v>715.83600000000001</v>
      </c>
      <c r="I121" s="80">
        <v>468</v>
      </c>
      <c r="J121" s="117" t="s">
        <v>3305</v>
      </c>
      <c r="K121" s="72">
        <v>3.3501124799999999</v>
      </c>
      <c r="L121" s="73">
        <v>1.259622394122255E-5</v>
      </c>
      <c r="M121" s="73">
        <f t="shared" si="1"/>
        <v>2.5319277502181865E-4</v>
      </c>
      <c r="N121" s="73">
        <f>K121/'סכום נכסי הקרן'!$C$41</f>
        <v>1.8519689293079107E-5</v>
      </c>
    </row>
    <row r="122" spans="1:14">
      <c r="A122" s="69" t="s">
        <v>1304</v>
      </c>
      <c r="B122" s="54" t="s">
        <v>1305</v>
      </c>
      <c r="C122" s="70" t="s">
        <v>123</v>
      </c>
      <c r="D122" s="70" t="s">
        <v>29</v>
      </c>
      <c r="E122" s="54" t="s">
        <v>793</v>
      </c>
      <c r="F122" s="70" t="s">
        <v>656</v>
      </c>
      <c r="G122" s="70" t="s">
        <v>135</v>
      </c>
      <c r="H122" s="72">
        <v>57.794511</v>
      </c>
      <c r="I122" s="80">
        <v>5400</v>
      </c>
      <c r="J122" s="117" t="s">
        <v>3305</v>
      </c>
      <c r="K122" s="72">
        <v>3.1209035820000004</v>
      </c>
      <c r="L122" s="73">
        <v>4.4967227215381186E-6</v>
      </c>
      <c r="M122" s="73">
        <f t="shared" si="1"/>
        <v>2.3586976354361509E-4</v>
      </c>
      <c r="N122" s="73">
        <f>K122/'סכום נכסי הקרן'!$C$41</f>
        <v>1.7252604202799077E-5</v>
      </c>
    </row>
    <row r="123" spans="1:14">
      <c r="A123" s="69" t="s">
        <v>1306</v>
      </c>
      <c r="B123" s="54" t="s">
        <v>1307</v>
      </c>
      <c r="C123" s="70" t="s">
        <v>123</v>
      </c>
      <c r="D123" s="70" t="s">
        <v>29</v>
      </c>
      <c r="E123" s="54" t="s">
        <v>1308</v>
      </c>
      <c r="F123" s="70" t="s">
        <v>1309</v>
      </c>
      <c r="G123" s="70" t="s">
        <v>135</v>
      </c>
      <c r="H123" s="72">
        <v>652.31957299999999</v>
      </c>
      <c r="I123" s="80">
        <v>574</v>
      </c>
      <c r="J123" s="117" t="s">
        <v>3305</v>
      </c>
      <c r="K123" s="72">
        <v>3.744314352</v>
      </c>
      <c r="L123" s="73">
        <v>3.3584322126744857E-5</v>
      </c>
      <c r="M123" s="73">
        <f t="shared" si="1"/>
        <v>2.8298552570894651E-4</v>
      </c>
      <c r="N123" s="73">
        <f>K123/'סכום נכסי הקרן'!$C$41</f>
        <v>2.0698868718180125E-5</v>
      </c>
    </row>
    <row r="124" spans="1:14">
      <c r="A124" s="69" t="s">
        <v>1310</v>
      </c>
      <c r="B124" s="54" t="s">
        <v>1311</v>
      </c>
      <c r="C124" s="70" t="s">
        <v>123</v>
      </c>
      <c r="D124" s="70" t="s">
        <v>29</v>
      </c>
      <c r="E124" s="54" t="s">
        <v>1312</v>
      </c>
      <c r="F124" s="70" t="s">
        <v>319</v>
      </c>
      <c r="G124" s="70" t="s">
        <v>135</v>
      </c>
      <c r="H124" s="72">
        <v>372.73789299999999</v>
      </c>
      <c r="I124" s="80">
        <v>2602</v>
      </c>
      <c r="J124" s="117" t="s">
        <v>3305</v>
      </c>
      <c r="K124" s="72">
        <v>9.6986399770000009</v>
      </c>
      <c r="L124" s="73">
        <v>2.0832796385846541E-5</v>
      </c>
      <c r="M124" s="73">
        <f t="shared" si="1"/>
        <v>7.3299794689704796E-4</v>
      </c>
      <c r="N124" s="73">
        <f>K124/'סכום נכסי הקרן'!$C$41</f>
        <v>5.3614856221029304E-5</v>
      </c>
    </row>
    <row r="125" spans="1:14">
      <c r="A125" s="69" t="s">
        <v>1313</v>
      </c>
      <c r="B125" s="54" t="s">
        <v>1314</v>
      </c>
      <c r="C125" s="70" t="s">
        <v>123</v>
      </c>
      <c r="D125" s="70" t="s">
        <v>29</v>
      </c>
      <c r="E125" s="54" t="s">
        <v>1315</v>
      </c>
      <c r="F125" s="70" t="s">
        <v>157</v>
      </c>
      <c r="G125" s="70" t="s">
        <v>135</v>
      </c>
      <c r="H125" s="72">
        <v>13.940906</v>
      </c>
      <c r="I125" s="80">
        <v>7941</v>
      </c>
      <c r="J125" s="117" t="s">
        <v>3305</v>
      </c>
      <c r="K125" s="72">
        <v>1.107047353</v>
      </c>
      <c r="L125" s="73">
        <v>1.228498033165E-6</v>
      </c>
      <c r="M125" s="73">
        <f t="shared" si="1"/>
        <v>8.3667755354479577E-5</v>
      </c>
      <c r="N125" s="73">
        <f>K125/'סכום נכסי הקרן'!$C$41</f>
        <v>6.1198461641758572E-6</v>
      </c>
    </row>
    <row r="126" spans="1:14">
      <c r="A126" s="69" t="s">
        <v>1316</v>
      </c>
      <c r="B126" s="54" t="s">
        <v>1317</v>
      </c>
      <c r="C126" s="70" t="s">
        <v>123</v>
      </c>
      <c r="D126" s="70" t="s">
        <v>29</v>
      </c>
      <c r="E126" s="54" t="s">
        <v>1318</v>
      </c>
      <c r="F126" s="70" t="s">
        <v>1294</v>
      </c>
      <c r="G126" s="70" t="s">
        <v>135</v>
      </c>
      <c r="H126" s="72">
        <v>391.52043900000007</v>
      </c>
      <c r="I126" s="80">
        <v>627.29999999999995</v>
      </c>
      <c r="J126" s="117" t="s">
        <v>3305</v>
      </c>
      <c r="K126" s="72">
        <v>2.4560077160000002</v>
      </c>
      <c r="L126" s="73">
        <v>7.5132318376526606E-6</v>
      </c>
      <c r="M126" s="73">
        <f t="shared" si="1"/>
        <v>1.8561866588104488E-4</v>
      </c>
      <c r="N126" s="73">
        <f>K126/'סכום נכסי הקרן'!$C$41</f>
        <v>1.3577006764180311E-5</v>
      </c>
    </row>
    <row r="127" spans="1:14">
      <c r="A127" s="69" t="s">
        <v>1319</v>
      </c>
      <c r="B127" s="54" t="s">
        <v>1320</v>
      </c>
      <c r="C127" s="70" t="s">
        <v>123</v>
      </c>
      <c r="D127" s="70" t="s">
        <v>29</v>
      </c>
      <c r="E127" s="54" t="s">
        <v>1321</v>
      </c>
      <c r="F127" s="70" t="s">
        <v>542</v>
      </c>
      <c r="G127" s="70" t="s">
        <v>135</v>
      </c>
      <c r="H127" s="72">
        <v>410.43023799999997</v>
      </c>
      <c r="I127" s="80">
        <v>2300</v>
      </c>
      <c r="J127" s="117" t="s">
        <v>3305</v>
      </c>
      <c r="K127" s="72">
        <v>9.4398954659999994</v>
      </c>
      <c r="L127" s="73">
        <v>1.4661482871155564E-5</v>
      </c>
      <c r="M127" s="73">
        <f t="shared" si="1"/>
        <v>7.1344271072129009E-4</v>
      </c>
      <c r="N127" s="73">
        <f>K127/'סכום נכסי הקרן'!$C$41</f>
        <v>5.2184495903691626E-5</v>
      </c>
    </row>
    <row r="128" spans="1:14">
      <c r="A128" s="69" t="s">
        <v>1322</v>
      </c>
      <c r="B128" s="54" t="s">
        <v>1323</v>
      </c>
      <c r="C128" s="70" t="s">
        <v>123</v>
      </c>
      <c r="D128" s="70" t="s">
        <v>29</v>
      </c>
      <c r="E128" s="54" t="s">
        <v>1324</v>
      </c>
      <c r="F128" s="70" t="s">
        <v>131</v>
      </c>
      <c r="G128" s="70" t="s">
        <v>135</v>
      </c>
      <c r="H128" s="72">
        <v>219.104276</v>
      </c>
      <c r="I128" s="80">
        <v>1762</v>
      </c>
      <c r="J128" s="117" t="s">
        <v>3305</v>
      </c>
      <c r="K128" s="72">
        <v>3.8606173419999998</v>
      </c>
      <c r="L128" s="73">
        <v>3.3562014606773759E-5</v>
      </c>
      <c r="M128" s="73">
        <f t="shared" si="1"/>
        <v>2.9177540275254798E-4</v>
      </c>
      <c r="N128" s="73">
        <f>K128/'סכום נכסי הקרן'!$C$41</f>
        <v>2.1341800933595198E-5</v>
      </c>
    </row>
    <row r="129" spans="1:14">
      <c r="A129" s="69" t="s">
        <v>1325</v>
      </c>
      <c r="B129" s="54" t="s">
        <v>1326</v>
      </c>
      <c r="C129" s="70" t="s">
        <v>123</v>
      </c>
      <c r="D129" s="70" t="s">
        <v>29</v>
      </c>
      <c r="E129" s="54" t="s">
        <v>1327</v>
      </c>
      <c r="F129" s="70" t="s">
        <v>542</v>
      </c>
      <c r="G129" s="70" t="s">
        <v>135</v>
      </c>
      <c r="H129" s="72">
        <v>95.521770000000004</v>
      </c>
      <c r="I129" s="80">
        <v>9550</v>
      </c>
      <c r="J129" s="117" t="s">
        <v>3305</v>
      </c>
      <c r="K129" s="72">
        <v>9.1223290600000002</v>
      </c>
      <c r="L129" s="73">
        <v>1.8874037890430654E-5</v>
      </c>
      <c r="M129" s="73">
        <f t="shared" si="1"/>
        <v>6.8944186893795821E-4</v>
      </c>
      <c r="N129" s="73">
        <f>K129/'סכום נכסי הקרן'!$C$41</f>
        <v>5.0428963453915558E-5</v>
      </c>
    </row>
    <row r="130" spans="1:14">
      <c r="A130" s="69" t="s">
        <v>1328</v>
      </c>
      <c r="B130" s="54" t="s">
        <v>1329</v>
      </c>
      <c r="C130" s="70" t="s">
        <v>123</v>
      </c>
      <c r="D130" s="70" t="s">
        <v>29</v>
      </c>
      <c r="E130" s="54" t="s">
        <v>1330</v>
      </c>
      <c r="F130" s="70" t="s">
        <v>1140</v>
      </c>
      <c r="G130" s="70" t="s">
        <v>135</v>
      </c>
      <c r="H130" s="72">
        <v>294.19010400000002</v>
      </c>
      <c r="I130" s="80">
        <v>113.3</v>
      </c>
      <c r="J130" s="117" t="s">
        <v>3305</v>
      </c>
      <c r="K130" s="72">
        <v>0.33331738599999994</v>
      </c>
      <c r="L130" s="73">
        <v>9.932041685593717E-6</v>
      </c>
      <c r="M130" s="73">
        <f t="shared" si="1"/>
        <v>2.5191259824314516E-5</v>
      </c>
      <c r="N130" s="73">
        <f>K130/'סכום נכסי הקרן'!$C$41</f>
        <v>1.8426051249184669E-6</v>
      </c>
    </row>
    <row r="131" spans="1:14">
      <c r="A131" s="69" t="s">
        <v>1331</v>
      </c>
      <c r="B131" s="54" t="s">
        <v>1332</v>
      </c>
      <c r="C131" s="70" t="s">
        <v>123</v>
      </c>
      <c r="D131" s="70" t="s">
        <v>29</v>
      </c>
      <c r="E131" s="54" t="s">
        <v>1333</v>
      </c>
      <c r="F131" s="70" t="s">
        <v>656</v>
      </c>
      <c r="G131" s="70" t="s">
        <v>135</v>
      </c>
      <c r="H131" s="72">
        <v>596.53</v>
      </c>
      <c r="I131" s="80">
        <v>1600</v>
      </c>
      <c r="J131" s="117" t="s">
        <v>3305</v>
      </c>
      <c r="K131" s="72">
        <v>9.5444800000000001</v>
      </c>
      <c r="L131" s="73">
        <v>1.3078610907828537E-5</v>
      </c>
      <c r="M131" s="73">
        <f t="shared" si="1"/>
        <v>7.2134693738409872E-4</v>
      </c>
      <c r="N131" s="73">
        <f>K131/'סכום נכסי הקרן'!$C$41</f>
        <v>5.2762647558629935E-5</v>
      </c>
    </row>
    <row r="132" spans="1:14">
      <c r="A132" s="69" t="s">
        <v>1334</v>
      </c>
      <c r="B132" s="54" t="s">
        <v>1335</v>
      </c>
      <c r="C132" s="70" t="s">
        <v>123</v>
      </c>
      <c r="D132" s="70" t="s">
        <v>29</v>
      </c>
      <c r="E132" s="54" t="s">
        <v>1336</v>
      </c>
      <c r="F132" s="70" t="s">
        <v>1202</v>
      </c>
      <c r="G132" s="70" t="s">
        <v>135</v>
      </c>
      <c r="H132" s="72">
        <v>604.43909299999996</v>
      </c>
      <c r="I132" s="80">
        <v>160.1</v>
      </c>
      <c r="J132" s="117" t="s">
        <v>3305</v>
      </c>
      <c r="K132" s="72">
        <v>0.96770698900000007</v>
      </c>
      <c r="L132" s="73">
        <v>6.1412729498974839E-6</v>
      </c>
      <c r="M132" s="73">
        <f t="shared" si="1"/>
        <v>7.3136773590634353E-5</v>
      </c>
      <c r="N132" s="73">
        <f>K132/'סכום נכסי הקרן'!$C$41</f>
        <v>5.3495615057740162E-6</v>
      </c>
    </row>
    <row r="133" spans="1:14">
      <c r="A133" s="69" t="s">
        <v>1337</v>
      </c>
      <c r="B133" s="54" t="s">
        <v>1338</v>
      </c>
      <c r="C133" s="70" t="s">
        <v>123</v>
      </c>
      <c r="D133" s="70" t="s">
        <v>29</v>
      </c>
      <c r="E133" s="54" t="s">
        <v>1339</v>
      </c>
      <c r="F133" s="70" t="s">
        <v>592</v>
      </c>
      <c r="G133" s="70" t="s">
        <v>135</v>
      </c>
      <c r="H133" s="72">
        <v>53.571674999999999</v>
      </c>
      <c r="I133" s="80">
        <v>6898</v>
      </c>
      <c r="J133" s="117" t="s">
        <v>3305</v>
      </c>
      <c r="K133" s="72">
        <v>3.6953741359999999</v>
      </c>
      <c r="L133" s="73">
        <v>2.959510227144285E-6</v>
      </c>
      <c r="M133" s="73">
        <f t="shared" si="1"/>
        <v>2.7928675166085629E-4</v>
      </c>
      <c r="N133" s="73">
        <f>K133/'סכום נכסי הקרן'!$C$41</f>
        <v>2.0428323296297399E-5</v>
      </c>
    </row>
    <row r="134" spans="1:14">
      <c r="A134" s="69" t="s">
        <v>1340</v>
      </c>
      <c r="B134" s="54" t="s">
        <v>1341</v>
      </c>
      <c r="C134" s="70" t="s">
        <v>123</v>
      </c>
      <c r="D134" s="70" t="s">
        <v>29</v>
      </c>
      <c r="E134" s="54" t="s">
        <v>1342</v>
      </c>
      <c r="F134" s="70" t="s">
        <v>747</v>
      </c>
      <c r="G134" s="70" t="s">
        <v>135</v>
      </c>
      <c r="H134" s="72">
        <v>198.98152900000002</v>
      </c>
      <c r="I134" s="80">
        <v>11590</v>
      </c>
      <c r="J134" s="117" t="s">
        <v>3305</v>
      </c>
      <c r="K134" s="72">
        <v>23.061959263000002</v>
      </c>
      <c r="L134" s="73">
        <v>2.2394499062832644E-5</v>
      </c>
      <c r="M134" s="73">
        <f t="shared" si="1"/>
        <v>1.7429628103827444E-3</v>
      </c>
      <c r="N134" s="73">
        <f>K134/'סכום נכסי הקרן'!$C$41</f>
        <v>1.2748835228374412E-4</v>
      </c>
    </row>
    <row r="135" spans="1:14">
      <c r="A135" s="69" t="s">
        <v>1343</v>
      </c>
      <c r="B135" s="54" t="s">
        <v>1344</v>
      </c>
      <c r="C135" s="70" t="s">
        <v>123</v>
      </c>
      <c r="D135" s="70" t="s">
        <v>29</v>
      </c>
      <c r="E135" s="54" t="s">
        <v>1345</v>
      </c>
      <c r="F135" s="70" t="s">
        <v>130</v>
      </c>
      <c r="G135" s="70" t="s">
        <v>135</v>
      </c>
      <c r="H135" s="72">
        <v>2469.6342</v>
      </c>
      <c r="I135" s="80">
        <v>230.2</v>
      </c>
      <c r="J135" s="117" t="s">
        <v>3305</v>
      </c>
      <c r="K135" s="72">
        <v>5.6850979280000002</v>
      </c>
      <c r="L135" s="73">
        <v>1.6492459792673096E-5</v>
      </c>
      <c r="M135" s="73">
        <f t="shared" si="1"/>
        <v>4.2966489312057707E-4</v>
      </c>
      <c r="N135" s="73">
        <f>K135/'סכום נכסי הקרן'!$C$41</f>
        <v>3.1427675296230002E-5</v>
      </c>
    </row>
    <row r="136" spans="1:14">
      <c r="A136" s="69" t="s">
        <v>1346</v>
      </c>
      <c r="B136" s="54" t="s">
        <v>1347</v>
      </c>
      <c r="C136" s="70" t="s">
        <v>123</v>
      </c>
      <c r="D136" s="70" t="s">
        <v>29</v>
      </c>
      <c r="E136" s="54" t="s">
        <v>1348</v>
      </c>
      <c r="F136" s="70" t="s">
        <v>131</v>
      </c>
      <c r="G136" s="70" t="s">
        <v>135</v>
      </c>
      <c r="H136" s="72">
        <v>2326.4670000000001</v>
      </c>
      <c r="I136" s="80">
        <v>397.9</v>
      </c>
      <c r="J136" s="117" t="s">
        <v>3305</v>
      </c>
      <c r="K136" s="72">
        <v>9.2570121930000013</v>
      </c>
      <c r="L136" s="73">
        <v>2.9178009389394621E-5</v>
      </c>
      <c r="M136" s="73">
        <f t="shared" si="1"/>
        <v>6.9962086931376146E-4</v>
      </c>
      <c r="N136" s="73">
        <f>K136/'סכום נכסי הקרן'!$C$41</f>
        <v>5.1173502567473456E-5</v>
      </c>
    </row>
    <row r="137" spans="1:14">
      <c r="A137" s="69" t="s">
        <v>1349</v>
      </c>
      <c r="B137" s="54" t="s">
        <v>1350</v>
      </c>
      <c r="C137" s="70" t="s">
        <v>123</v>
      </c>
      <c r="D137" s="70" t="s">
        <v>29</v>
      </c>
      <c r="E137" s="54" t="s">
        <v>1351</v>
      </c>
      <c r="F137" s="70" t="s">
        <v>157</v>
      </c>
      <c r="G137" s="70" t="s">
        <v>135</v>
      </c>
      <c r="H137" s="72">
        <v>2407.183176</v>
      </c>
      <c r="I137" s="80">
        <v>130.1</v>
      </c>
      <c r="J137" s="117" t="s">
        <v>3305</v>
      </c>
      <c r="K137" s="72">
        <v>3.1317453120000005</v>
      </c>
      <c r="L137" s="73">
        <v>2.2252155100971522E-5</v>
      </c>
      <c r="M137" s="73">
        <f t="shared" si="1"/>
        <v>2.3668915325698297E-4</v>
      </c>
      <c r="N137" s="73">
        <f>K137/'סכום נכסי הקרן'!$C$41</f>
        <v>1.7312538151942022E-5</v>
      </c>
    </row>
    <row r="138" spans="1:14">
      <c r="A138" s="69" t="s">
        <v>1352</v>
      </c>
      <c r="B138" s="54" t="s">
        <v>1353</v>
      </c>
      <c r="C138" s="70" t="s">
        <v>123</v>
      </c>
      <c r="D138" s="70" t="s">
        <v>29</v>
      </c>
      <c r="E138" s="54" t="s">
        <v>553</v>
      </c>
      <c r="F138" s="70" t="s">
        <v>542</v>
      </c>
      <c r="G138" s="70" t="s">
        <v>135</v>
      </c>
      <c r="H138" s="72">
        <v>46827.517310000003</v>
      </c>
      <c r="I138" s="80">
        <v>65.599999999999994</v>
      </c>
      <c r="J138" s="117" t="s">
        <v>3305</v>
      </c>
      <c r="K138" s="72">
        <v>30.718851356999998</v>
      </c>
      <c r="L138" s="73">
        <v>3.7019099278906716E-5</v>
      </c>
      <c r="M138" s="73">
        <f t="shared" ref="M138:M200" si="2">IFERROR(K138/$K$9,0)</f>
        <v>2.3216507705322146E-3</v>
      </c>
      <c r="N138" s="73">
        <f>K138/'סכום נכסי הקרן'!$C$41</f>
        <v>1.6981626317571328E-4</v>
      </c>
    </row>
    <row r="139" spans="1:14">
      <c r="A139" s="69" t="s">
        <v>1354</v>
      </c>
      <c r="B139" s="54" t="s">
        <v>1355</v>
      </c>
      <c r="C139" s="70" t="s">
        <v>123</v>
      </c>
      <c r="D139" s="70" t="s">
        <v>29</v>
      </c>
      <c r="E139" s="54" t="s">
        <v>1356</v>
      </c>
      <c r="F139" s="70" t="s">
        <v>455</v>
      </c>
      <c r="G139" s="70" t="s">
        <v>135</v>
      </c>
      <c r="H139" s="72">
        <v>807.30932399999995</v>
      </c>
      <c r="I139" s="80">
        <v>900</v>
      </c>
      <c r="J139" s="117" t="s">
        <v>3305</v>
      </c>
      <c r="K139" s="72">
        <v>7.2657839219999998</v>
      </c>
      <c r="L139" s="73">
        <v>2.3583580992641995E-5</v>
      </c>
      <c r="M139" s="73">
        <f t="shared" si="2"/>
        <v>5.4912902325001723E-4</v>
      </c>
      <c r="N139" s="73">
        <f>K139/'סכום נכסי הקרן'!$C$41</f>
        <v>4.0165833687497481E-5</v>
      </c>
    </row>
    <row r="140" spans="1:14">
      <c r="A140" s="69" t="s">
        <v>1357</v>
      </c>
      <c r="B140" s="54" t="s">
        <v>1358</v>
      </c>
      <c r="C140" s="70" t="s">
        <v>123</v>
      </c>
      <c r="D140" s="70" t="s">
        <v>29</v>
      </c>
      <c r="E140" s="54" t="s">
        <v>1359</v>
      </c>
      <c r="F140" s="70" t="s">
        <v>159</v>
      </c>
      <c r="G140" s="70" t="s">
        <v>135</v>
      </c>
      <c r="H140" s="72">
        <v>200.28196500000001</v>
      </c>
      <c r="I140" s="80">
        <v>2290</v>
      </c>
      <c r="J140" s="117" t="s">
        <v>3305</v>
      </c>
      <c r="K140" s="72">
        <v>4.5864569949999998</v>
      </c>
      <c r="L140" s="73">
        <v>1.6874455301162428E-5</v>
      </c>
      <c r="M140" s="73">
        <f t="shared" si="2"/>
        <v>3.4663247309304709E-4</v>
      </c>
      <c r="N140" s="73">
        <f>K140/'סכום נכסי הקרן'!$C$41</f>
        <v>2.5354300493059646E-5</v>
      </c>
    </row>
    <row r="141" spans="1:14">
      <c r="A141" s="69" t="s">
        <v>1360</v>
      </c>
      <c r="B141" s="54" t="s">
        <v>1361</v>
      </c>
      <c r="C141" s="70" t="s">
        <v>123</v>
      </c>
      <c r="D141" s="70" t="s">
        <v>29</v>
      </c>
      <c r="E141" s="54" t="s">
        <v>1362</v>
      </c>
      <c r="F141" s="70" t="s">
        <v>455</v>
      </c>
      <c r="G141" s="70" t="s">
        <v>135</v>
      </c>
      <c r="H141" s="72">
        <v>504.02281199999999</v>
      </c>
      <c r="I141" s="80">
        <v>951.2</v>
      </c>
      <c r="J141" s="117" t="s">
        <v>3305</v>
      </c>
      <c r="K141" s="72">
        <v>4.7942649880000001</v>
      </c>
      <c r="L141" s="73">
        <v>3.3203593441190496E-5</v>
      </c>
      <c r="M141" s="73">
        <f t="shared" si="2"/>
        <v>3.6233805991542887E-4</v>
      </c>
      <c r="N141" s="73">
        <f>K141/'סכום נכסי הקרן'!$C$41</f>
        <v>2.6503079671655575E-5</v>
      </c>
    </row>
    <row r="142" spans="1:14">
      <c r="A142" s="69" t="s">
        <v>1363</v>
      </c>
      <c r="B142" s="54" t="s">
        <v>1364</v>
      </c>
      <c r="C142" s="70" t="s">
        <v>123</v>
      </c>
      <c r="D142" s="70" t="s">
        <v>29</v>
      </c>
      <c r="E142" s="54" t="s">
        <v>1365</v>
      </c>
      <c r="F142" s="70" t="s">
        <v>131</v>
      </c>
      <c r="G142" s="70" t="s">
        <v>135</v>
      </c>
      <c r="H142" s="72">
        <v>3403.42884</v>
      </c>
      <c r="I142" s="80">
        <v>449.6</v>
      </c>
      <c r="J142" s="117" t="s">
        <v>3305</v>
      </c>
      <c r="K142" s="72">
        <v>15.301816064999999</v>
      </c>
      <c r="L142" s="73">
        <v>3.7176822530654479E-5</v>
      </c>
      <c r="M142" s="73">
        <f t="shared" si="2"/>
        <v>1.1564714007366089E-3</v>
      </c>
      <c r="N142" s="73">
        <f>K142/'סכום נכסי הקרן'!$C$41</f>
        <v>8.4589661044349874E-5</v>
      </c>
    </row>
    <row r="143" spans="1:14">
      <c r="A143" s="69" t="s">
        <v>1366</v>
      </c>
      <c r="B143" s="54" t="s">
        <v>1367</v>
      </c>
      <c r="C143" s="70" t="s">
        <v>123</v>
      </c>
      <c r="D143" s="70" t="s">
        <v>29</v>
      </c>
      <c r="E143" s="54" t="s">
        <v>1368</v>
      </c>
      <c r="F143" s="70" t="s">
        <v>157</v>
      </c>
      <c r="G143" s="70" t="s">
        <v>135</v>
      </c>
      <c r="H143" s="72">
        <v>606.25343899999996</v>
      </c>
      <c r="I143" s="80">
        <v>392.7</v>
      </c>
      <c r="J143" s="117" t="s">
        <v>3305</v>
      </c>
      <c r="K143" s="72">
        <v>2.3807572549999998</v>
      </c>
      <c r="L143" s="73">
        <v>2.5212874009290426E-5</v>
      </c>
      <c r="M143" s="73">
        <f t="shared" si="2"/>
        <v>1.7993143204755245E-4</v>
      </c>
      <c r="N143" s="73">
        <f>K143/'סכום נכסי הקרן'!$C$41</f>
        <v>1.3161016207086845E-5</v>
      </c>
    </row>
    <row r="144" spans="1:14">
      <c r="A144" s="69" t="s">
        <v>1369</v>
      </c>
      <c r="B144" s="54" t="s">
        <v>1370</v>
      </c>
      <c r="C144" s="70" t="s">
        <v>123</v>
      </c>
      <c r="D144" s="70" t="s">
        <v>29</v>
      </c>
      <c r="E144" s="54" t="s">
        <v>1371</v>
      </c>
      <c r="F144" s="70" t="s">
        <v>1202</v>
      </c>
      <c r="G144" s="70" t="s">
        <v>135</v>
      </c>
      <c r="H144" s="72">
        <v>250.96894</v>
      </c>
      <c r="I144" s="80">
        <v>108.4</v>
      </c>
      <c r="J144" s="117" t="s">
        <v>3305</v>
      </c>
      <c r="K144" s="72">
        <v>0.27205033100000003</v>
      </c>
      <c r="L144" s="73">
        <v>1.3608129754555954E-5</v>
      </c>
      <c r="M144" s="73">
        <f t="shared" si="2"/>
        <v>2.0560855392979013E-5</v>
      </c>
      <c r="N144" s="73">
        <f>K144/'סכום נכסי הקרן'!$C$41</f>
        <v>1.5039159527561079E-6</v>
      </c>
    </row>
    <row r="145" spans="1:14">
      <c r="A145" s="69" t="s">
        <v>1372</v>
      </c>
      <c r="B145" s="54" t="s">
        <v>1373</v>
      </c>
      <c r="C145" s="70" t="s">
        <v>123</v>
      </c>
      <c r="D145" s="70" t="s">
        <v>29</v>
      </c>
      <c r="E145" s="54" t="s">
        <v>1374</v>
      </c>
      <c r="F145" s="70" t="s">
        <v>1128</v>
      </c>
      <c r="G145" s="70" t="s">
        <v>135</v>
      </c>
      <c r="H145" s="72">
        <v>1507.7871399999997</v>
      </c>
      <c r="I145" s="80">
        <v>101.4</v>
      </c>
      <c r="J145" s="117" t="s">
        <v>3305</v>
      </c>
      <c r="K145" s="72">
        <v>1.5288961599999999</v>
      </c>
      <c r="L145" s="73">
        <v>8.6233163021479073E-6</v>
      </c>
      <c r="M145" s="73">
        <f t="shared" si="2"/>
        <v>1.1554998937546193E-4</v>
      </c>
      <c r="N145" s="73">
        <f>K145/'סכום נכסי הקרן'!$C$41</f>
        <v>8.4518600535411763E-6</v>
      </c>
    </row>
    <row r="146" spans="1:14">
      <c r="A146" s="69" t="s">
        <v>1375</v>
      </c>
      <c r="B146" s="54" t="s">
        <v>1376</v>
      </c>
      <c r="C146" s="70" t="s">
        <v>123</v>
      </c>
      <c r="D146" s="70" t="s">
        <v>29</v>
      </c>
      <c r="E146" s="54" t="s">
        <v>1377</v>
      </c>
      <c r="F146" s="70" t="s">
        <v>1095</v>
      </c>
      <c r="G146" s="70" t="s">
        <v>135</v>
      </c>
      <c r="H146" s="72">
        <v>349.639655</v>
      </c>
      <c r="I146" s="80">
        <v>2373</v>
      </c>
      <c r="J146" s="117" t="s">
        <v>3305</v>
      </c>
      <c r="K146" s="72">
        <v>8.2969490110000006</v>
      </c>
      <c r="L146" s="73">
        <v>2.4563168376456148E-5</v>
      </c>
      <c r="M146" s="73">
        <f t="shared" si="2"/>
        <v>6.270617947459554E-4</v>
      </c>
      <c r="N146" s="73">
        <f>K146/'סכום נכסי הקרן'!$C$41</f>
        <v>4.5866196637146945E-5</v>
      </c>
    </row>
    <row r="147" spans="1:14">
      <c r="A147" s="69" t="s">
        <v>1378</v>
      </c>
      <c r="B147" s="54" t="s">
        <v>1379</v>
      </c>
      <c r="C147" s="70" t="s">
        <v>123</v>
      </c>
      <c r="D147" s="70" t="s">
        <v>29</v>
      </c>
      <c r="E147" s="54" t="s">
        <v>1380</v>
      </c>
      <c r="F147" s="70" t="s">
        <v>1381</v>
      </c>
      <c r="G147" s="70" t="s">
        <v>135</v>
      </c>
      <c r="H147" s="72">
        <v>2940.9826779999999</v>
      </c>
      <c r="I147" s="80">
        <v>592.4</v>
      </c>
      <c r="J147" s="117" t="s">
        <v>3305</v>
      </c>
      <c r="K147" s="72">
        <v>17.422381382000001</v>
      </c>
      <c r="L147" s="73">
        <v>2.7380489492300543E-5</v>
      </c>
      <c r="M147" s="73">
        <f t="shared" si="2"/>
        <v>1.3167382038459341E-3</v>
      </c>
      <c r="N147" s="73">
        <f>K147/'סכום נכסי הקרן'!$C$41</f>
        <v>9.6312315442067251E-5</v>
      </c>
    </row>
    <row r="148" spans="1:14">
      <c r="A148" s="69" t="s">
        <v>1382</v>
      </c>
      <c r="B148" s="54" t="s">
        <v>1383</v>
      </c>
      <c r="C148" s="70" t="s">
        <v>123</v>
      </c>
      <c r="D148" s="70" t="s">
        <v>29</v>
      </c>
      <c r="E148" s="54" t="s">
        <v>1384</v>
      </c>
      <c r="F148" s="70" t="s">
        <v>747</v>
      </c>
      <c r="G148" s="70" t="s">
        <v>135</v>
      </c>
      <c r="H148" s="72">
        <v>302.245138</v>
      </c>
      <c r="I148" s="80">
        <v>233.7</v>
      </c>
      <c r="J148" s="117" t="s">
        <v>3305</v>
      </c>
      <c r="K148" s="72">
        <v>0.70634688700000003</v>
      </c>
      <c r="L148" s="73">
        <v>4.1019473196990418E-6</v>
      </c>
      <c r="M148" s="73">
        <f t="shared" si="2"/>
        <v>5.3383857860065929E-5</v>
      </c>
      <c r="N148" s="73">
        <f>K148/'סכום נכסי הקרן'!$C$41</f>
        <v>3.9047419925356238E-6</v>
      </c>
    </row>
    <row r="149" spans="1:14">
      <c r="A149" s="69" t="s">
        <v>1385</v>
      </c>
      <c r="B149" s="54" t="s">
        <v>1386</v>
      </c>
      <c r="C149" s="70" t="s">
        <v>123</v>
      </c>
      <c r="D149" s="70" t="s">
        <v>29</v>
      </c>
      <c r="E149" s="54" t="s">
        <v>1387</v>
      </c>
      <c r="F149" s="70" t="s">
        <v>656</v>
      </c>
      <c r="G149" s="70" t="s">
        <v>135</v>
      </c>
      <c r="H149" s="72">
        <v>682.79599300000007</v>
      </c>
      <c r="I149" s="80">
        <v>720.6</v>
      </c>
      <c r="J149" s="117" t="s">
        <v>3305</v>
      </c>
      <c r="K149" s="72">
        <v>4.9202279259999999</v>
      </c>
      <c r="L149" s="73">
        <v>9.3844692554640289E-6</v>
      </c>
      <c r="M149" s="73">
        <f t="shared" si="2"/>
        <v>3.7185801066708877E-4</v>
      </c>
      <c r="N149" s="73">
        <f>K149/'סכום נכסי הקרן'!$C$41</f>
        <v>2.7199412850953299E-5</v>
      </c>
    </row>
    <row r="150" spans="1:14">
      <c r="A150" s="69" t="s">
        <v>1388</v>
      </c>
      <c r="B150" s="54" t="s">
        <v>1389</v>
      </c>
      <c r="C150" s="70" t="s">
        <v>123</v>
      </c>
      <c r="D150" s="70" t="s">
        <v>29</v>
      </c>
      <c r="E150" s="54" t="s">
        <v>1390</v>
      </c>
      <c r="F150" s="70" t="s">
        <v>1128</v>
      </c>
      <c r="G150" s="70" t="s">
        <v>135</v>
      </c>
      <c r="H150" s="72">
        <v>1002.656572</v>
      </c>
      <c r="I150" s="80">
        <v>293.60000000000002</v>
      </c>
      <c r="J150" s="117" t="s">
        <v>3305</v>
      </c>
      <c r="K150" s="72">
        <v>2.943799695</v>
      </c>
      <c r="L150" s="73">
        <v>8.0292256613154909E-6</v>
      </c>
      <c r="M150" s="73">
        <f t="shared" si="2"/>
        <v>2.2248471307609151E-4</v>
      </c>
      <c r="N150" s="73">
        <f>K150/'סכום נכסי הקרן'!$C$41</f>
        <v>1.6273559773867963E-5</v>
      </c>
    </row>
    <row r="151" spans="1:14">
      <c r="A151" s="69" t="s">
        <v>1391</v>
      </c>
      <c r="B151" s="54" t="s">
        <v>1392</v>
      </c>
      <c r="C151" s="70" t="s">
        <v>123</v>
      </c>
      <c r="D151" s="70" t="s">
        <v>29</v>
      </c>
      <c r="E151" s="54" t="s">
        <v>1393</v>
      </c>
      <c r="F151" s="70" t="s">
        <v>621</v>
      </c>
      <c r="G151" s="70" t="s">
        <v>135</v>
      </c>
      <c r="H151" s="72">
        <v>240.536406</v>
      </c>
      <c r="I151" s="80">
        <v>7000</v>
      </c>
      <c r="J151" s="117" t="s">
        <v>3305</v>
      </c>
      <c r="K151" s="72">
        <v>16.837548405</v>
      </c>
      <c r="L151" s="73">
        <v>4.0537417839467273E-6</v>
      </c>
      <c r="M151" s="73">
        <f t="shared" si="2"/>
        <v>1.2725380507899084E-3</v>
      </c>
      <c r="N151" s="73">
        <f>K151/'סכום נכסי הקרן'!$C$41</f>
        <v>9.3079312046794228E-5</v>
      </c>
    </row>
    <row r="152" spans="1:14">
      <c r="A152" s="69" t="s">
        <v>1394</v>
      </c>
      <c r="B152" s="54" t="s">
        <v>1395</v>
      </c>
      <c r="C152" s="70" t="s">
        <v>123</v>
      </c>
      <c r="D152" s="70" t="s">
        <v>29</v>
      </c>
      <c r="E152" s="54" t="s">
        <v>1396</v>
      </c>
      <c r="F152" s="70" t="s">
        <v>131</v>
      </c>
      <c r="G152" s="70" t="s">
        <v>135</v>
      </c>
      <c r="H152" s="72">
        <v>349.92956900000007</v>
      </c>
      <c r="I152" s="80">
        <v>1518</v>
      </c>
      <c r="J152" s="72">
        <v>0.262447176</v>
      </c>
      <c r="K152" s="72">
        <v>5.5743780260000007</v>
      </c>
      <c r="L152" s="73">
        <v>3.036350601092821E-5</v>
      </c>
      <c r="M152" s="73">
        <f t="shared" si="2"/>
        <v>4.2129697132544866E-4</v>
      </c>
      <c r="N152" s="73">
        <f>K152/'סכום נכסי הקרן'!$C$41</f>
        <v>3.0815606837083773E-5</v>
      </c>
    </row>
    <row r="153" spans="1:14">
      <c r="A153" s="69" t="s">
        <v>1397</v>
      </c>
      <c r="B153" s="54" t="s">
        <v>1398</v>
      </c>
      <c r="C153" s="70" t="s">
        <v>123</v>
      </c>
      <c r="D153" s="70" t="s">
        <v>29</v>
      </c>
      <c r="E153" s="54" t="s">
        <v>1399</v>
      </c>
      <c r="F153" s="70" t="s">
        <v>605</v>
      </c>
      <c r="G153" s="70" t="s">
        <v>135</v>
      </c>
      <c r="H153" s="72">
        <v>146.78515400000001</v>
      </c>
      <c r="I153" s="80">
        <v>29590</v>
      </c>
      <c r="J153" s="117" t="s">
        <v>3305</v>
      </c>
      <c r="K153" s="72">
        <v>43.433727202</v>
      </c>
      <c r="L153" s="73">
        <v>4.0212995371202393E-5</v>
      </c>
      <c r="M153" s="73">
        <f t="shared" si="2"/>
        <v>3.2826079677823325E-3</v>
      </c>
      <c r="N153" s="73">
        <f>K153/'סכום נכסי הקרן'!$C$41</f>
        <v>2.4010511211892152E-4</v>
      </c>
    </row>
    <row r="154" spans="1:14">
      <c r="A154" s="69" t="s">
        <v>1400</v>
      </c>
      <c r="B154" s="54" t="s">
        <v>1401</v>
      </c>
      <c r="C154" s="70" t="s">
        <v>123</v>
      </c>
      <c r="D154" s="70" t="s">
        <v>29</v>
      </c>
      <c r="E154" s="54" t="s">
        <v>1402</v>
      </c>
      <c r="F154" s="70" t="s">
        <v>1202</v>
      </c>
      <c r="G154" s="70" t="s">
        <v>135</v>
      </c>
      <c r="H154" s="72">
        <v>402.22168699999997</v>
      </c>
      <c r="I154" s="80">
        <v>565.20000000000005</v>
      </c>
      <c r="J154" s="117" t="s">
        <v>3305</v>
      </c>
      <c r="K154" s="72">
        <v>2.2733569739999999</v>
      </c>
      <c r="L154" s="73">
        <v>1.8389342610962061E-5</v>
      </c>
      <c r="M154" s="73">
        <f t="shared" si="2"/>
        <v>1.7181439856081023E-4</v>
      </c>
      <c r="N154" s="73">
        <f>K154/'סכום נכסי הקרן'!$C$41</f>
        <v>1.2567298877897532E-5</v>
      </c>
    </row>
    <row r="155" spans="1:14">
      <c r="A155" s="69" t="s">
        <v>1403</v>
      </c>
      <c r="B155" s="54" t="s">
        <v>1404</v>
      </c>
      <c r="C155" s="70" t="s">
        <v>123</v>
      </c>
      <c r="D155" s="70" t="s">
        <v>29</v>
      </c>
      <c r="E155" s="54" t="s">
        <v>1405</v>
      </c>
      <c r="F155" s="70" t="s">
        <v>1095</v>
      </c>
      <c r="G155" s="70" t="s">
        <v>135</v>
      </c>
      <c r="H155" s="72">
        <v>14.745079</v>
      </c>
      <c r="I155" s="80">
        <v>14000</v>
      </c>
      <c r="J155" s="117" t="s">
        <v>3305</v>
      </c>
      <c r="K155" s="72">
        <v>2.0643110940000002</v>
      </c>
      <c r="L155" s="73">
        <v>4.4348449722451478E-6</v>
      </c>
      <c r="M155" s="73">
        <f t="shared" si="2"/>
        <v>1.5601525546335876E-4</v>
      </c>
      <c r="N155" s="73">
        <f>K155/'סכום נכסי הקרן'!$C$41</f>
        <v>1.1411676561121381E-5</v>
      </c>
    </row>
    <row r="156" spans="1:14">
      <c r="A156" s="69" t="s">
        <v>1406</v>
      </c>
      <c r="B156" s="54" t="s">
        <v>1407</v>
      </c>
      <c r="C156" s="70" t="s">
        <v>123</v>
      </c>
      <c r="D156" s="70" t="s">
        <v>29</v>
      </c>
      <c r="E156" s="54" t="s">
        <v>1408</v>
      </c>
      <c r="F156" s="70" t="s">
        <v>130</v>
      </c>
      <c r="G156" s="70" t="s">
        <v>135</v>
      </c>
      <c r="H156" s="72">
        <v>948.262879</v>
      </c>
      <c r="I156" s="80">
        <v>776.5</v>
      </c>
      <c r="J156" s="117" t="s">
        <v>3305</v>
      </c>
      <c r="K156" s="72">
        <v>7.3632612550000012</v>
      </c>
      <c r="L156" s="73">
        <v>2.3933879810067146E-5</v>
      </c>
      <c r="M156" s="73">
        <f t="shared" si="2"/>
        <v>5.5649610617375129E-4</v>
      </c>
      <c r="N156" s="73">
        <f>K156/'סכום נכסי הקרן'!$C$41</f>
        <v>4.0704696167803819E-5</v>
      </c>
    </row>
    <row r="157" spans="1:14">
      <c r="A157" s="69" t="s">
        <v>1409</v>
      </c>
      <c r="B157" s="54" t="s">
        <v>1410</v>
      </c>
      <c r="C157" s="70" t="s">
        <v>123</v>
      </c>
      <c r="D157" s="70" t="s">
        <v>29</v>
      </c>
      <c r="E157" s="54" t="s">
        <v>1411</v>
      </c>
      <c r="F157" s="70" t="s">
        <v>1128</v>
      </c>
      <c r="G157" s="70" t="s">
        <v>135</v>
      </c>
      <c r="H157" s="72">
        <v>1333.7149139999999</v>
      </c>
      <c r="I157" s="80">
        <v>705</v>
      </c>
      <c r="J157" s="117" t="s">
        <v>3305</v>
      </c>
      <c r="K157" s="72">
        <v>9.4026901429999992</v>
      </c>
      <c r="L157" s="73">
        <v>9.5725226612423592E-6</v>
      </c>
      <c r="M157" s="73">
        <f t="shared" si="2"/>
        <v>7.1063082931963843E-4</v>
      </c>
      <c r="N157" s="73">
        <f>K157/'סכום נכסי הקרן'!$C$41</f>
        <v>5.1978821907334153E-5</v>
      </c>
    </row>
    <row r="158" spans="1:14">
      <c r="A158" s="69" t="s">
        <v>1412</v>
      </c>
      <c r="B158" s="54" t="s">
        <v>1413</v>
      </c>
      <c r="C158" s="70" t="s">
        <v>123</v>
      </c>
      <c r="D158" s="70" t="s">
        <v>29</v>
      </c>
      <c r="E158" s="54" t="s">
        <v>1414</v>
      </c>
      <c r="F158" s="70" t="s">
        <v>131</v>
      </c>
      <c r="G158" s="70" t="s">
        <v>135</v>
      </c>
      <c r="H158" s="72">
        <v>22209.608864000002</v>
      </c>
      <c r="I158" s="80">
        <v>142.1</v>
      </c>
      <c r="J158" s="117" t="s">
        <v>3305</v>
      </c>
      <c r="K158" s="72">
        <v>31.559854195</v>
      </c>
      <c r="L158" s="73">
        <v>4.3487056494847922E-5</v>
      </c>
      <c r="M158" s="73">
        <f t="shared" si="2"/>
        <v>2.3852115744233261E-3</v>
      </c>
      <c r="N158" s="73">
        <f>K158/'סכום נכסי הקרן'!$C$41</f>
        <v>1.7446539401754036E-4</v>
      </c>
    </row>
    <row r="159" spans="1:14">
      <c r="A159" s="69" t="s">
        <v>1415</v>
      </c>
      <c r="B159" s="54" t="s">
        <v>1416</v>
      </c>
      <c r="C159" s="70" t="s">
        <v>123</v>
      </c>
      <c r="D159" s="70" t="s">
        <v>29</v>
      </c>
      <c r="E159" s="54" t="s">
        <v>1417</v>
      </c>
      <c r="F159" s="70" t="s">
        <v>157</v>
      </c>
      <c r="G159" s="70" t="s">
        <v>135</v>
      </c>
      <c r="H159" s="72">
        <v>196.85489999999999</v>
      </c>
      <c r="I159" s="80">
        <v>243.2</v>
      </c>
      <c r="J159" s="117" t="s">
        <v>3305</v>
      </c>
      <c r="K159" s="72">
        <v>0.478751117</v>
      </c>
      <c r="L159" s="73">
        <v>2.5968775451998467E-5</v>
      </c>
      <c r="M159" s="73">
        <f t="shared" si="2"/>
        <v>3.6182762394301872E-5</v>
      </c>
      <c r="N159" s="73">
        <f>K159/'סכום נכסי הקרן'!$C$41</f>
        <v>2.6465744026464936E-6</v>
      </c>
    </row>
    <row r="160" spans="1:14">
      <c r="A160" s="69" t="s">
        <v>1418</v>
      </c>
      <c r="B160" s="54" t="s">
        <v>1419</v>
      </c>
      <c r="C160" s="70" t="s">
        <v>123</v>
      </c>
      <c r="D160" s="70" t="s">
        <v>29</v>
      </c>
      <c r="E160" s="54" t="s">
        <v>1420</v>
      </c>
      <c r="F160" s="70" t="s">
        <v>656</v>
      </c>
      <c r="G160" s="70" t="s">
        <v>135</v>
      </c>
      <c r="H160" s="72">
        <v>644.79613700000004</v>
      </c>
      <c r="I160" s="80">
        <v>576.70000000000005</v>
      </c>
      <c r="J160" s="117" t="s">
        <v>3305</v>
      </c>
      <c r="K160" s="72">
        <v>3.7185393219999998</v>
      </c>
      <c r="L160" s="73">
        <v>1.1036373678515561E-5</v>
      </c>
      <c r="M160" s="73">
        <f t="shared" si="2"/>
        <v>2.8103751607914132E-4</v>
      </c>
      <c r="N160" s="73">
        <f>K160/'סכום נכסי הקרן'!$C$41</f>
        <v>2.0556382294225848E-5</v>
      </c>
    </row>
    <row r="161" spans="1:14">
      <c r="A161" s="69" t="s">
        <v>1421</v>
      </c>
      <c r="B161" s="54" t="s">
        <v>1422</v>
      </c>
      <c r="C161" s="70" t="s">
        <v>123</v>
      </c>
      <c r="D161" s="70" t="s">
        <v>29</v>
      </c>
      <c r="E161" s="54" t="s">
        <v>1423</v>
      </c>
      <c r="F161" s="70" t="s">
        <v>159</v>
      </c>
      <c r="G161" s="70" t="s">
        <v>135</v>
      </c>
      <c r="H161" s="72">
        <v>3935.0122329999999</v>
      </c>
      <c r="I161" s="80">
        <v>61.7</v>
      </c>
      <c r="J161" s="117" t="s">
        <v>3305</v>
      </c>
      <c r="K161" s="72">
        <v>2.427902548</v>
      </c>
      <c r="L161" s="73">
        <v>2.8529378222586257E-5</v>
      </c>
      <c r="M161" s="73">
        <f t="shared" si="2"/>
        <v>1.8349455049063433E-4</v>
      </c>
      <c r="N161" s="73">
        <f>K161/'סכום נכסי הקרן'!$C$41</f>
        <v>1.3421639151302492E-5</v>
      </c>
    </row>
    <row r="162" spans="1:14">
      <c r="A162" s="69" t="s">
        <v>1424</v>
      </c>
      <c r="B162" s="54" t="s">
        <v>1425</v>
      </c>
      <c r="C162" s="70" t="s">
        <v>123</v>
      </c>
      <c r="D162" s="70" t="s">
        <v>29</v>
      </c>
      <c r="E162" s="54" t="s">
        <v>1426</v>
      </c>
      <c r="F162" s="70" t="s">
        <v>455</v>
      </c>
      <c r="G162" s="70" t="s">
        <v>135</v>
      </c>
      <c r="H162" s="72">
        <v>3844.7539630000001</v>
      </c>
      <c r="I162" s="80">
        <v>1100</v>
      </c>
      <c r="J162" s="72">
        <v>0.64760651199999997</v>
      </c>
      <c r="K162" s="72">
        <v>42.939900105</v>
      </c>
      <c r="L162" s="73">
        <v>3.5978117158028972E-5</v>
      </c>
      <c r="M162" s="73">
        <f t="shared" si="2"/>
        <v>3.2452858020888395E-3</v>
      </c>
      <c r="N162" s="73">
        <f>K162/'סכום נכסי הקרן'!$C$41</f>
        <v>2.3737519649503081E-4</v>
      </c>
    </row>
    <row r="163" spans="1:14">
      <c r="A163" s="69" t="s">
        <v>1427</v>
      </c>
      <c r="B163" s="54" t="s">
        <v>1428</v>
      </c>
      <c r="C163" s="70" t="s">
        <v>123</v>
      </c>
      <c r="D163" s="70" t="s">
        <v>29</v>
      </c>
      <c r="E163" s="54" t="s">
        <v>1429</v>
      </c>
      <c r="F163" s="70" t="s">
        <v>157</v>
      </c>
      <c r="G163" s="70" t="s">
        <v>135</v>
      </c>
      <c r="H163" s="72">
        <v>1604.6958249999998</v>
      </c>
      <c r="I163" s="80">
        <v>460.1</v>
      </c>
      <c r="J163" s="117" t="s">
        <v>3305</v>
      </c>
      <c r="K163" s="72">
        <v>7.3832054890000007</v>
      </c>
      <c r="L163" s="73">
        <v>2.0979546490499199E-5</v>
      </c>
      <c r="M163" s="73">
        <f t="shared" si="2"/>
        <v>5.5800343942966166E-4</v>
      </c>
      <c r="N163" s="73">
        <f>K163/'סכום נכסי הקרן'!$C$41</f>
        <v>4.0814949485885985E-5</v>
      </c>
    </row>
    <row r="164" spans="1:14">
      <c r="A164" s="69" t="s">
        <v>1430</v>
      </c>
      <c r="B164" s="54" t="s">
        <v>1431</v>
      </c>
      <c r="C164" s="70" t="s">
        <v>123</v>
      </c>
      <c r="D164" s="70" t="s">
        <v>29</v>
      </c>
      <c r="E164" s="54" t="s">
        <v>1432</v>
      </c>
      <c r="F164" s="70" t="s">
        <v>605</v>
      </c>
      <c r="G164" s="70" t="s">
        <v>135</v>
      </c>
      <c r="H164" s="72">
        <v>4.5613760000000001</v>
      </c>
      <c r="I164" s="80">
        <v>164.4</v>
      </c>
      <c r="J164" s="117" t="s">
        <v>3305</v>
      </c>
      <c r="K164" s="72">
        <v>7.4989039999999998E-3</v>
      </c>
      <c r="L164" s="73">
        <v>6.6535007934385936E-7</v>
      </c>
      <c r="M164" s="73">
        <f t="shared" si="2"/>
        <v>5.667476315249618E-7</v>
      </c>
      <c r="N164" s="73">
        <f>K164/'סכום נכסי הקרן'!$C$41</f>
        <v>4.1454540093121917E-8</v>
      </c>
    </row>
    <row r="165" spans="1:14">
      <c r="A165" s="69" t="s">
        <v>1433</v>
      </c>
      <c r="B165" s="54" t="s">
        <v>1434</v>
      </c>
      <c r="C165" s="70" t="s">
        <v>123</v>
      </c>
      <c r="D165" s="70" t="s">
        <v>29</v>
      </c>
      <c r="E165" s="54" t="s">
        <v>1435</v>
      </c>
      <c r="F165" s="70" t="s">
        <v>1436</v>
      </c>
      <c r="G165" s="70" t="s">
        <v>135</v>
      </c>
      <c r="H165" s="72">
        <v>484.68062500000002</v>
      </c>
      <c r="I165" s="80">
        <v>710.8</v>
      </c>
      <c r="J165" s="117" t="s">
        <v>3305</v>
      </c>
      <c r="K165" s="72">
        <v>3.4451098830000002</v>
      </c>
      <c r="L165" s="73">
        <v>9.6910916532391593E-6</v>
      </c>
      <c r="M165" s="73">
        <f t="shared" si="2"/>
        <v>2.6037243129575847E-4</v>
      </c>
      <c r="N165" s="73">
        <f>K165/'סכום נכסי הקרן'!$C$41</f>
        <v>1.9044842522325136E-5</v>
      </c>
    </row>
    <row r="166" spans="1:14">
      <c r="A166" s="69" t="s">
        <v>1437</v>
      </c>
      <c r="B166" s="54" t="s">
        <v>1438</v>
      </c>
      <c r="C166" s="70" t="s">
        <v>123</v>
      </c>
      <c r="D166" s="70" t="s">
        <v>29</v>
      </c>
      <c r="E166" s="54" t="s">
        <v>1439</v>
      </c>
      <c r="F166" s="70" t="s">
        <v>455</v>
      </c>
      <c r="G166" s="70" t="s">
        <v>135</v>
      </c>
      <c r="H166" s="72">
        <v>220.21113700000001</v>
      </c>
      <c r="I166" s="80">
        <v>417.2</v>
      </c>
      <c r="J166" s="117" t="s">
        <v>3305</v>
      </c>
      <c r="K166" s="72">
        <v>0.91872086399999997</v>
      </c>
      <c r="L166" s="73">
        <v>1.4672063452065989E-5</v>
      </c>
      <c r="M166" s="73">
        <f t="shared" si="2"/>
        <v>6.943452985990572E-5</v>
      </c>
      <c r="N166" s="73">
        <f>K166/'סכום נכסי הקרן'!$C$41</f>
        <v>5.0787622952734965E-6</v>
      </c>
    </row>
    <row r="167" spans="1:14">
      <c r="A167" s="69" t="s">
        <v>1440</v>
      </c>
      <c r="B167" s="54" t="s">
        <v>1441</v>
      </c>
      <c r="C167" s="70" t="s">
        <v>123</v>
      </c>
      <c r="D167" s="70" t="s">
        <v>29</v>
      </c>
      <c r="E167" s="54" t="s">
        <v>1442</v>
      </c>
      <c r="F167" s="70" t="s">
        <v>455</v>
      </c>
      <c r="G167" s="70" t="s">
        <v>135</v>
      </c>
      <c r="H167" s="72">
        <v>483.13471800000002</v>
      </c>
      <c r="I167" s="80">
        <v>3813</v>
      </c>
      <c r="J167" s="117" t="s">
        <v>3305</v>
      </c>
      <c r="K167" s="72">
        <v>18.421926778</v>
      </c>
      <c r="L167" s="73">
        <v>1.8780391523783398E-5</v>
      </c>
      <c r="M167" s="73">
        <f t="shared" si="2"/>
        <v>1.3922812413064323E-3</v>
      </c>
      <c r="N167" s="73">
        <f>K167/'סכום נכסי הקרן'!$C$41</f>
        <v>1.0183788220400704E-4</v>
      </c>
    </row>
    <row r="168" spans="1:14">
      <c r="A168" s="69" t="s">
        <v>1443</v>
      </c>
      <c r="B168" s="54" t="s">
        <v>1444</v>
      </c>
      <c r="C168" s="70" t="s">
        <v>123</v>
      </c>
      <c r="D168" s="70" t="s">
        <v>29</v>
      </c>
      <c r="E168" s="54" t="s">
        <v>1445</v>
      </c>
      <c r="F168" s="70" t="s">
        <v>567</v>
      </c>
      <c r="G168" s="70" t="s">
        <v>135</v>
      </c>
      <c r="H168" s="72">
        <v>6670.0688769999997</v>
      </c>
      <c r="I168" s="80">
        <v>145.80000000000001</v>
      </c>
      <c r="J168" s="117" t="s">
        <v>3305</v>
      </c>
      <c r="K168" s="72">
        <v>9.7249604230000006</v>
      </c>
      <c r="L168" s="73">
        <v>2.9858779623845036E-5</v>
      </c>
      <c r="M168" s="73">
        <f t="shared" si="2"/>
        <v>7.3498717764745901E-4</v>
      </c>
      <c r="N168" s="73">
        <f>K168/'סכום נכסי הקרן'!$C$41</f>
        <v>5.3760357748182586E-5</v>
      </c>
    </row>
    <row r="169" spans="1:14">
      <c r="A169" s="69" t="s">
        <v>1446</v>
      </c>
      <c r="B169" s="54" t="s">
        <v>1447</v>
      </c>
      <c r="C169" s="70" t="s">
        <v>123</v>
      </c>
      <c r="D169" s="70" t="s">
        <v>29</v>
      </c>
      <c r="E169" s="54" t="s">
        <v>1448</v>
      </c>
      <c r="F169" s="70" t="s">
        <v>605</v>
      </c>
      <c r="G169" s="70" t="s">
        <v>135</v>
      </c>
      <c r="H169" s="72">
        <v>97.86193999999999</v>
      </c>
      <c r="I169" s="80">
        <v>2774</v>
      </c>
      <c r="J169" s="117" t="s">
        <v>3305</v>
      </c>
      <c r="K169" s="72">
        <v>2.714690203</v>
      </c>
      <c r="L169" s="73">
        <v>4.8875884434448152E-6</v>
      </c>
      <c r="M169" s="73">
        <f t="shared" si="2"/>
        <v>2.0516921444443983E-4</v>
      </c>
      <c r="N169" s="73">
        <f>K169/'סכום נכסי הקרן'!$C$41</f>
        <v>1.5007024207893416E-5</v>
      </c>
    </row>
    <row r="170" spans="1:14">
      <c r="A170" s="69" t="s">
        <v>1449</v>
      </c>
      <c r="B170" s="54" t="s">
        <v>1450</v>
      </c>
      <c r="C170" s="70" t="s">
        <v>123</v>
      </c>
      <c r="D170" s="70" t="s">
        <v>29</v>
      </c>
      <c r="E170" s="54" t="s">
        <v>1451</v>
      </c>
      <c r="F170" s="70" t="s">
        <v>542</v>
      </c>
      <c r="G170" s="70" t="s">
        <v>135</v>
      </c>
      <c r="H170" s="72">
        <v>2255.47993</v>
      </c>
      <c r="I170" s="80">
        <v>507.8</v>
      </c>
      <c r="J170" s="117" t="s">
        <v>3305</v>
      </c>
      <c r="K170" s="72">
        <v>11.453327085000003</v>
      </c>
      <c r="L170" s="73">
        <v>1.4790257042790611E-5</v>
      </c>
      <c r="M170" s="73">
        <f t="shared" si="2"/>
        <v>8.6561262799263021E-4</v>
      </c>
      <c r="N170" s="73">
        <f>K170/'סכום נכסי הקרן'!$C$41</f>
        <v>6.3314906664330118E-5</v>
      </c>
    </row>
    <row r="171" spans="1:14">
      <c r="A171" s="69" t="s">
        <v>1452</v>
      </c>
      <c r="B171" s="54" t="s">
        <v>1453</v>
      </c>
      <c r="C171" s="70" t="s">
        <v>123</v>
      </c>
      <c r="D171" s="70" t="s">
        <v>29</v>
      </c>
      <c r="E171" s="54" t="s">
        <v>1454</v>
      </c>
      <c r="F171" s="70" t="s">
        <v>747</v>
      </c>
      <c r="G171" s="70" t="s">
        <v>135</v>
      </c>
      <c r="H171" s="72">
        <v>41.875511000000003</v>
      </c>
      <c r="I171" s="80">
        <v>19800</v>
      </c>
      <c r="J171" s="117" t="s">
        <v>3305</v>
      </c>
      <c r="K171" s="72">
        <v>8.2913512190000009</v>
      </c>
      <c r="L171" s="73">
        <v>1.8683573067606719E-5</v>
      </c>
      <c r="M171" s="73">
        <f t="shared" si="2"/>
        <v>6.2663872820746275E-4</v>
      </c>
      <c r="N171" s="73">
        <f>K171/'סכום נכסי הקרן'!$C$41</f>
        <v>4.5835251595992003E-5</v>
      </c>
    </row>
    <row r="172" spans="1:14">
      <c r="A172" s="69" t="s">
        <v>1455</v>
      </c>
      <c r="B172" s="54" t="s">
        <v>1456</v>
      </c>
      <c r="C172" s="70" t="s">
        <v>123</v>
      </c>
      <c r="D172" s="70" t="s">
        <v>29</v>
      </c>
      <c r="E172" s="54" t="s">
        <v>1457</v>
      </c>
      <c r="F172" s="70" t="s">
        <v>1458</v>
      </c>
      <c r="G172" s="70" t="s">
        <v>135</v>
      </c>
      <c r="H172" s="72">
        <v>197.95102399999999</v>
      </c>
      <c r="I172" s="80">
        <v>2227</v>
      </c>
      <c r="J172" s="117" t="s">
        <v>3305</v>
      </c>
      <c r="K172" s="72">
        <v>4.4083693019999997</v>
      </c>
      <c r="L172" s="73">
        <v>3.4441948409307841E-6</v>
      </c>
      <c r="M172" s="73">
        <f t="shared" si="2"/>
        <v>3.3317306913061543E-4</v>
      </c>
      <c r="N172" s="73">
        <f>K172/'סכום נכסי הקרן'!$C$41</f>
        <v>2.436981750600446E-5</v>
      </c>
    </row>
    <row r="173" spans="1:14">
      <c r="A173" s="69" t="s">
        <v>1459</v>
      </c>
      <c r="B173" s="54" t="s">
        <v>1460</v>
      </c>
      <c r="C173" s="70" t="s">
        <v>123</v>
      </c>
      <c r="D173" s="70" t="s">
        <v>29</v>
      </c>
      <c r="E173" s="54">
        <v>1154</v>
      </c>
      <c r="F173" s="70" t="s">
        <v>542</v>
      </c>
      <c r="G173" s="70" t="s">
        <v>135</v>
      </c>
      <c r="H173" s="72">
        <v>319.70731599999999</v>
      </c>
      <c r="I173" s="80">
        <v>4.9000000000000004</v>
      </c>
      <c r="J173" s="117" t="s">
        <v>3305</v>
      </c>
      <c r="K173" s="72">
        <v>1.5665658999999998E-2</v>
      </c>
      <c r="L173" s="73">
        <v>1.3006875259841681E-5</v>
      </c>
      <c r="M173" s="73">
        <f t="shared" si="2"/>
        <v>1.1839697020428186E-6</v>
      </c>
      <c r="N173" s="73">
        <f>K173/'סכום נכסי הקרן'!$C$41</f>
        <v>8.6601013841579527E-8</v>
      </c>
    </row>
    <row r="174" spans="1:14">
      <c r="A174" s="69" t="s">
        <v>1461</v>
      </c>
      <c r="B174" s="54" t="s">
        <v>1462</v>
      </c>
      <c r="C174" s="70" t="s">
        <v>123</v>
      </c>
      <c r="D174" s="70" t="s">
        <v>29</v>
      </c>
      <c r="E174" s="54" t="s">
        <v>787</v>
      </c>
      <c r="F174" s="70" t="s">
        <v>605</v>
      </c>
      <c r="G174" s="70" t="s">
        <v>135</v>
      </c>
      <c r="H174" s="72">
        <v>3011.3544270000002</v>
      </c>
      <c r="I174" s="80">
        <v>420</v>
      </c>
      <c r="J174" s="117" t="s">
        <v>3305</v>
      </c>
      <c r="K174" s="72">
        <v>12.647688594</v>
      </c>
      <c r="L174" s="73">
        <v>1.6298972048317522E-5</v>
      </c>
      <c r="M174" s="73">
        <f t="shared" si="2"/>
        <v>9.5587935982575239E-4</v>
      </c>
      <c r="N174" s="73">
        <f>K174/'סכום נכסי הקרן'!$C$41</f>
        <v>6.9917432454835236E-5</v>
      </c>
    </row>
    <row r="175" spans="1:14">
      <c r="A175" s="69" t="s">
        <v>1463</v>
      </c>
      <c r="B175" s="54" t="s">
        <v>1464</v>
      </c>
      <c r="C175" s="70" t="s">
        <v>123</v>
      </c>
      <c r="D175" s="70" t="s">
        <v>29</v>
      </c>
      <c r="E175" s="54" t="s">
        <v>1465</v>
      </c>
      <c r="F175" s="70" t="s">
        <v>1095</v>
      </c>
      <c r="G175" s="70" t="s">
        <v>135</v>
      </c>
      <c r="H175" s="72">
        <v>254.55068499999999</v>
      </c>
      <c r="I175" s="80">
        <v>6480</v>
      </c>
      <c r="J175" s="117" t="s">
        <v>3305</v>
      </c>
      <c r="K175" s="72">
        <v>16.494884393</v>
      </c>
      <c r="L175" s="73">
        <v>2.0238520921509733E-5</v>
      </c>
      <c r="M175" s="73">
        <f t="shared" si="2"/>
        <v>1.2466403973181688E-3</v>
      </c>
      <c r="N175" s="73">
        <f>K175/'סכום נכסי הקרן'!$C$41</f>
        <v>9.1185038027027614E-5</v>
      </c>
    </row>
    <row r="176" spans="1:14">
      <c r="A176" s="69" t="s">
        <v>1466</v>
      </c>
      <c r="B176" s="54" t="s">
        <v>1467</v>
      </c>
      <c r="C176" s="70" t="s">
        <v>123</v>
      </c>
      <c r="D176" s="70" t="s">
        <v>29</v>
      </c>
      <c r="E176" s="54" t="s">
        <v>1468</v>
      </c>
      <c r="F176" s="70" t="s">
        <v>455</v>
      </c>
      <c r="G176" s="70" t="s">
        <v>135</v>
      </c>
      <c r="H176" s="72">
        <v>2469.5572480000001</v>
      </c>
      <c r="I176" s="80">
        <v>311.2</v>
      </c>
      <c r="J176" s="117" t="s">
        <v>3305</v>
      </c>
      <c r="K176" s="72">
        <v>7.685262153</v>
      </c>
      <c r="L176" s="73">
        <v>2.9412780722375443E-5</v>
      </c>
      <c r="M176" s="73">
        <f t="shared" si="2"/>
        <v>5.8083209531168529E-4</v>
      </c>
      <c r="N176" s="73">
        <f>K176/'סכום נכסי הקרן'!$C$41</f>
        <v>4.2484742843446317E-5</v>
      </c>
    </row>
    <row r="177" spans="1:14">
      <c r="A177" s="69" t="s">
        <v>1469</v>
      </c>
      <c r="B177" s="54" t="s">
        <v>1470</v>
      </c>
      <c r="C177" s="70" t="s">
        <v>123</v>
      </c>
      <c r="D177" s="70" t="s">
        <v>29</v>
      </c>
      <c r="E177" s="54" t="s">
        <v>800</v>
      </c>
      <c r="F177" s="70" t="s">
        <v>336</v>
      </c>
      <c r="G177" s="70" t="s">
        <v>135</v>
      </c>
      <c r="H177" s="72">
        <v>4536.9420220000002</v>
      </c>
      <c r="I177" s="80">
        <v>394</v>
      </c>
      <c r="J177" s="117" t="s">
        <v>3305</v>
      </c>
      <c r="K177" s="72">
        <v>17.875551567999999</v>
      </c>
      <c r="L177" s="73">
        <v>4.7957597775026542E-5</v>
      </c>
      <c r="M177" s="73">
        <f t="shared" si="2"/>
        <v>1.3509876261072705E-3</v>
      </c>
      <c r="N177" s="73">
        <f>K177/'סכום נכסי הקרן'!$C$41</f>
        <v>9.88174764155301E-5</v>
      </c>
    </row>
    <row r="178" spans="1:14">
      <c r="A178" s="69" t="s">
        <v>1471</v>
      </c>
      <c r="B178" s="54" t="s">
        <v>1472</v>
      </c>
      <c r="C178" s="70" t="s">
        <v>123</v>
      </c>
      <c r="D178" s="70" t="s">
        <v>29</v>
      </c>
      <c r="E178" s="54" t="s">
        <v>1473</v>
      </c>
      <c r="F178" s="70" t="s">
        <v>159</v>
      </c>
      <c r="G178" s="70" t="s">
        <v>135</v>
      </c>
      <c r="H178" s="72">
        <v>561.03646500000002</v>
      </c>
      <c r="I178" s="80">
        <v>163.5</v>
      </c>
      <c r="J178" s="117" t="s">
        <v>3305</v>
      </c>
      <c r="K178" s="72">
        <v>0.91729462000000006</v>
      </c>
      <c r="L178" s="73">
        <v>1.4289248907580243E-5</v>
      </c>
      <c r="M178" s="73">
        <f t="shared" si="2"/>
        <v>6.9326738053399517E-5</v>
      </c>
      <c r="N178" s="73">
        <f>K178/'סכום נכסי הקרן'!$C$41</f>
        <v>5.0708779045571244E-6</v>
      </c>
    </row>
    <row r="179" spans="1:14">
      <c r="A179" s="69" t="s">
        <v>1474</v>
      </c>
      <c r="B179" s="54" t="s">
        <v>1475</v>
      </c>
      <c r="C179" s="70" t="s">
        <v>123</v>
      </c>
      <c r="D179" s="70" t="s">
        <v>29</v>
      </c>
      <c r="E179" s="54" t="s">
        <v>1476</v>
      </c>
      <c r="F179" s="70" t="s">
        <v>605</v>
      </c>
      <c r="G179" s="70" t="s">
        <v>135</v>
      </c>
      <c r="H179" s="72">
        <v>684.27926500000001</v>
      </c>
      <c r="I179" s="80">
        <v>3575</v>
      </c>
      <c r="J179" s="117" t="s">
        <v>3305</v>
      </c>
      <c r="K179" s="72">
        <v>24.462983714000003</v>
      </c>
      <c r="L179" s="73">
        <v>1.917285696273466E-5</v>
      </c>
      <c r="M179" s="73">
        <f t="shared" si="2"/>
        <v>1.8488485890662441E-3</v>
      </c>
      <c r="N179" s="73">
        <f>K179/'סכום נכסי הקרן'!$C$41</f>
        <v>1.3523332731948584E-4</v>
      </c>
    </row>
    <row r="180" spans="1:14">
      <c r="A180" s="69" t="s">
        <v>1477</v>
      </c>
      <c r="B180" s="54" t="s">
        <v>1478</v>
      </c>
      <c r="C180" s="70" t="s">
        <v>123</v>
      </c>
      <c r="D180" s="70" t="s">
        <v>29</v>
      </c>
      <c r="E180" s="54" t="s">
        <v>1479</v>
      </c>
      <c r="F180" s="70" t="s">
        <v>455</v>
      </c>
      <c r="G180" s="70" t="s">
        <v>135</v>
      </c>
      <c r="H180" s="72">
        <v>149.13249999999999</v>
      </c>
      <c r="I180" s="80">
        <v>5397</v>
      </c>
      <c r="J180" s="117" t="s">
        <v>3305</v>
      </c>
      <c r="K180" s="72">
        <v>8.0486810250000005</v>
      </c>
      <c r="L180" s="73">
        <v>1.7745841167091077E-5</v>
      </c>
      <c r="M180" s="73">
        <f t="shared" si="2"/>
        <v>6.0829834704093446E-4</v>
      </c>
      <c r="N180" s="73">
        <f>K180/'סכום נכסי הקרן'!$C$41</f>
        <v>4.4493751386550902E-5</v>
      </c>
    </row>
    <row r="181" spans="1:14">
      <c r="A181" s="69" t="s">
        <v>1480</v>
      </c>
      <c r="B181" s="54" t="s">
        <v>1481</v>
      </c>
      <c r="C181" s="70" t="s">
        <v>123</v>
      </c>
      <c r="D181" s="70" t="s">
        <v>29</v>
      </c>
      <c r="E181" s="54" t="s">
        <v>1482</v>
      </c>
      <c r="F181" s="70" t="s">
        <v>455</v>
      </c>
      <c r="G181" s="70" t="s">
        <v>135</v>
      </c>
      <c r="H181" s="72">
        <v>584.77597300000002</v>
      </c>
      <c r="I181" s="80">
        <v>1035</v>
      </c>
      <c r="J181" s="117" t="s">
        <v>3305</v>
      </c>
      <c r="K181" s="72">
        <v>6.0524313190000001</v>
      </c>
      <c r="L181" s="73">
        <v>3.5071042950598654E-5</v>
      </c>
      <c r="M181" s="73">
        <f t="shared" si="2"/>
        <v>4.5742699399948985E-4</v>
      </c>
      <c r="N181" s="73">
        <f>K181/'סכום נכסי הקרן'!$C$41</f>
        <v>3.3458323612937605E-5</v>
      </c>
    </row>
    <row r="182" spans="1:14">
      <c r="A182" s="69" t="s">
        <v>1483</v>
      </c>
      <c r="B182" s="54" t="s">
        <v>1484</v>
      </c>
      <c r="C182" s="70" t="s">
        <v>123</v>
      </c>
      <c r="D182" s="70" t="s">
        <v>29</v>
      </c>
      <c r="E182" s="54" t="s">
        <v>1485</v>
      </c>
      <c r="F182" s="70" t="s">
        <v>129</v>
      </c>
      <c r="G182" s="70" t="s">
        <v>135</v>
      </c>
      <c r="H182" s="72">
        <v>474.39048300000002</v>
      </c>
      <c r="I182" s="80">
        <v>1336</v>
      </c>
      <c r="J182" s="117" t="s">
        <v>3305</v>
      </c>
      <c r="K182" s="72">
        <v>6.3378568459999984</v>
      </c>
      <c r="L182" s="73">
        <v>2.3718338233088346E-5</v>
      </c>
      <c r="M182" s="73">
        <f t="shared" si="2"/>
        <v>4.7899871186706265E-4</v>
      </c>
      <c r="N182" s="73">
        <f>K182/'סכום נכסי הקרן'!$C$41</f>
        <v>3.5036178717179755E-5</v>
      </c>
    </row>
    <row r="183" spans="1:14">
      <c r="A183" s="69" t="s">
        <v>1486</v>
      </c>
      <c r="B183" s="54" t="s">
        <v>1487</v>
      </c>
      <c r="C183" s="70" t="s">
        <v>123</v>
      </c>
      <c r="D183" s="70" t="s">
        <v>29</v>
      </c>
      <c r="E183" s="54" t="s">
        <v>1488</v>
      </c>
      <c r="F183" s="70" t="s">
        <v>1095</v>
      </c>
      <c r="G183" s="70" t="s">
        <v>135</v>
      </c>
      <c r="H183" s="72">
        <v>1616.340389</v>
      </c>
      <c r="I183" s="80">
        <v>1411</v>
      </c>
      <c r="J183" s="117" t="s">
        <v>3305</v>
      </c>
      <c r="K183" s="72">
        <v>22.806562883999998</v>
      </c>
      <c r="L183" s="73">
        <v>1.6149712809468644E-5</v>
      </c>
      <c r="M183" s="73">
        <f t="shared" si="2"/>
        <v>1.7236606173024885E-3</v>
      </c>
      <c r="N183" s="73">
        <f>K183/'סכום נכסי הקרן'!$C$41</f>
        <v>1.2607650070744792E-4</v>
      </c>
    </row>
    <row r="184" spans="1:14">
      <c r="A184" s="118" t="s">
        <v>3305</v>
      </c>
      <c r="B184" s="117" t="s">
        <v>3305</v>
      </c>
      <c r="C184" s="117" t="s">
        <v>3305</v>
      </c>
      <c r="D184" s="117" t="s">
        <v>3305</v>
      </c>
      <c r="E184" s="117" t="s">
        <v>3305</v>
      </c>
      <c r="F184" s="117" t="s">
        <v>3305</v>
      </c>
      <c r="G184" s="117" t="s">
        <v>3305</v>
      </c>
      <c r="H184" s="117" t="s">
        <v>3305</v>
      </c>
      <c r="I184" s="117" t="s">
        <v>3305</v>
      </c>
      <c r="J184" s="117" t="s">
        <v>3305</v>
      </c>
      <c r="K184" s="117" t="s">
        <v>3305</v>
      </c>
      <c r="L184" s="117" t="s">
        <v>3305</v>
      </c>
      <c r="M184" s="117" t="s">
        <v>3305</v>
      </c>
      <c r="N184" s="117" t="s">
        <v>3305</v>
      </c>
    </row>
    <row r="185" spans="1:14">
      <c r="A185" s="63" t="s">
        <v>188</v>
      </c>
      <c r="B185" s="116" t="s">
        <v>3305</v>
      </c>
      <c r="C185" s="116" t="s">
        <v>3305</v>
      </c>
      <c r="D185" s="116" t="s">
        <v>3305</v>
      </c>
      <c r="E185" s="116" t="s">
        <v>3305</v>
      </c>
      <c r="F185" s="116" t="s">
        <v>3305</v>
      </c>
      <c r="G185" s="116" t="s">
        <v>3305</v>
      </c>
      <c r="H185" s="116" t="s">
        <v>3305</v>
      </c>
      <c r="I185" s="116" t="s">
        <v>3305</v>
      </c>
      <c r="J185" s="66">
        <v>1.269296712</v>
      </c>
      <c r="K185" s="66">
        <f>K186+K216</f>
        <v>3384.4852699370003</v>
      </c>
      <c r="L185" s="116" t="s">
        <v>3305</v>
      </c>
      <c r="M185" s="67">
        <f t="shared" si="2"/>
        <v>0.25579058095261864</v>
      </c>
      <c r="N185" s="67">
        <f>K185/'סכום נכסי הקרן'!$C$41</f>
        <v>1.8709704820488959E-2</v>
      </c>
    </row>
    <row r="186" spans="1:14">
      <c r="A186" s="68" t="s">
        <v>69</v>
      </c>
      <c r="B186" s="116" t="s">
        <v>3305</v>
      </c>
      <c r="C186" s="116" t="s">
        <v>3305</v>
      </c>
      <c r="D186" s="116" t="s">
        <v>3305</v>
      </c>
      <c r="E186" s="116" t="s">
        <v>3305</v>
      </c>
      <c r="F186" s="116" t="s">
        <v>3305</v>
      </c>
      <c r="G186" s="116" t="s">
        <v>3305</v>
      </c>
      <c r="H186" s="116" t="s">
        <v>3305</v>
      </c>
      <c r="I186" s="116" t="s">
        <v>3305</v>
      </c>
      <c r="J186" s="66">
        <v>3.7863249999999997E-3</v>
      </c>
      <c r="K186" s="66">
        <f>SUM(K187:K214)</f>
        <v>1274.0509340440001</v>
      </c>
      <c r="L186" s="116" t="s">
        <v>3305</v>
      </c>
      <c r="M186" s="67">
        <f t="shared" si="2"/>
        <v>9.6289451006654078E-2</v>
      </c>
      <c r="N186" s="67">
        <f>K186/'סכום נכסי הקרן'!$C$41</f>
        <v>7.0430552952813405E-3</v>
      </c>
    </row>
    <row r="187" spans="1:14">
      <c r="A187" s="69" t="s">
        <v>1489</v>
      </c>
      <c r="B187" s="54" t="s">
        <v>1490</v>
      </c>
      <c r="C187" s="70" t="s">
        <v>1491</v>
      </c>
      <c r="D187" s="70" t="s">
        <v>806</v>
      </c>
      <c r="E187" s="54" t="s">
        <v>1492</v>
      </c>
      <c r="F187" s="70" t="s">
        <v>3194</v>
      </c>
      <c r="G187" s="70" t="s">
        <v>134</v>
      </c>
      <c r="H187" s="72">
        <v>417.57100000000008</v>
      </c>
      <c r="I187" s="80">
        <v>218</v>
      </c>
      <c r="J187" s="117" t="s">
        <v>3305</v>
      </c>
      <c r="K187" s="72">
        <v>3.3016754369999997</v>
      </c>
      <c r="L187" s="73">
        <v>5.3877403878410294E-6</v>
      </c>
      <c r="M187" s="73">
        <f t="shared" si="2"/>
        <v>2.4953202947842682E-4</v>
      </c>
      <c r="N187" s="73">
        <f>K187/'סכום נכסי הקרן'!$C$41</f>
        <v>1.8251925451718319E-5</v>
      </c>
    </row>
    <row r="188" spans="1:14">
      <c r="A188" s="69" t="s">
        <v>1493</v>
      </c>
      <c r="B188" s="54" t="s">
        <v>1494</v>
      </c>
      <c r="C188" s="70" t="s">
        <v>1491</v>
      </c>
      <c r="D188" s="70" t="s">
        <v>806</v>
      </c>
      <c r="E188" s="54" t="s">
        <v>1495</v>
      </c>
      <c r="F188" s="70" t="s">
        <v>3184</v>
      </c>
      <c r="G188" s="70" t="s">
        <v>134</v>
      </c>
      <c r="H188" s="72">
        <v>28.834029000000001</v>
      </c>
      <c r="I188" s="80">
        <v>585</v>
      </c>
      <c r="J188" s="117" t="s">
        <v>3305</v>
      </c>
      <c r="K188" s="72">
        <v>0.61179896699999992</v>
      </c>
      <c r="L188" s="73">
        <v>1.3404754466464903E-5</v>
      </c>
      <c r="M188" s="73">
        <f t="shared" si="2"/>
        <v>4.6238172340473781E-5</v>
      </c>
      <c r="N188" s="73">
        <f>K188/'סכום נכסי הקרן'!$C$41</f>
        <v>3.3820735412044304E-6</v>
      </c>
    </row>
    <row r="189" spans="1:14">
      <c r="A189" s="69" t="s">
        <v>1496</v>
      </c>
      <c r="B189" s="54" t="s">
        <v>1497</v>
      </c>
      <c r="C189" s="70" t="s">
        <v>1491</v>
      </c>
      <c r="D189" s="70" t="s">
        <v>806</v>
      </c>
      <c r="E189" s="54" t="s">
        <v>1091</v>
      </c>
      <c r="F189" s="70" t="s">
        <v>1064</v>
      </c>
      <c r="G189" s="70" t="s">
        <v>134</v>
      </c>
      <c r="H189" s="72">
        <v>283.04543200000001</v>
      </c>
      <c r="I189" s="80">
        <v>6938</v>
      </c>
      <c r="J189" s="117" t="s">
        <v>3305</v>
      </c>
      <c r="K189" s="72">
        <v>71.22590910800001</v>
      </c>
      <c r="L189" s="73">
        <v>6.306767690958271E-6</v>
      </c>
      <c r="M189" s="73">
        <f t="shared" si="2"/>
        <v>5.3830686844599171E-3</v>
      </c>
      <c r="N189" s="73">
        <f>K189/'סכום נכסי הקרן'!$C$41</f>
        <v>3.9374251287743436E-4</v>
      </c>
    </row>
    <row r="190" spans="1:14">
      <c r="A190" s="69" t="s">
        <v>1499</v>
      </c>
      <c r="B190" s="54" t="s">
        <v>1500</v>
      </c>
      <c r="C190" s="70" t="s">
        <v>1491</v>
      </c>
      <c r="D190" s="70" t="s">
        <v>806</v>
      </c>
      <c r="E190" s="54" t="s">
        <v>1501</v>
      </c>
      <c r="F190" s="70" t="s">
        <v>1498</v>
      </c>
      <c r="G190" s="70" t="s">
        <v>134</v>
      </c>
      <c r="H190" s="72">
        <v>53.631030000000003</v>
      </c>
      <c r="I190" s="80">
        <v>2271</v>
      </c>
      <c r="J190" s="117" t="s">
        <v>3305</v>
      </c>
      <c r="K190" s="72">
        <v>4.4175433990000004</v>
      </c>
      <c r="L190" s="73">
        <v>2.2762520716339707E-6</v>
      </c>
      <c r="M190" s="73">
        <f t="shared" si="2"/>
        <v>3.3386642348561592E-4</v>
      </c>
      <c r="N190" s="73">
        <f>K190/'סכום נכסי הקרן'!$C$41</f>
        <v>2.4420532646764325E-5</v>
      </c>
    </row>
    <row r="191" spans="1:14">
      <c r="A191" s="69" t="s">
        <v>1502</v>
      </c>
      <c r="B191" s="54" t="s">
        <v>1503</v>
      </c>
      <c r="C191" s="70" t="s">
        <v>1491</v>
      </c>
      <c r="D191" s="70" t="s">
        <v>806</v>
      </c>
      <c r="E191" s="54" t="s">
        <v>1504</v>
      </c>
      <c r="F191" s="70" t="s">
        <v>3190</v>
      </c>
      <c r="G191" s="70" t="s">
        <v>134</v>
      </c>
      <c r="H191" s="72">
        <v>26.247319999999998</v>
      </c>
      <c r="I191" s="80">
        <v>21905</v>
      </c>
      <c r="J191" s="117" t="s">
        <v>3305</v>
      </c>
      <c r="K191" s="72">
        <v>20.853347442999997</v>
      </c>
      <c r="L191" s="73">
        <v>6.2845153890095608E-7</v>
      </c>
      <c r="M191" s="73">
        <f t="shared" si="2"/>
        <v>1.5760416819160994E-3</v>
      </c>
      <c r="N191" s="73">
        <f>K191/'סכום נכסי הקרן'!$C$41</f>
        <v>1.1527896978700418E-4</v>
      </c>
    </row>
    <row r="192" spans="1:14">
      <c r="A192" s="69" t="s">
        <v>1505</v>
      </c>
      <c r="B192" s="54" t="s">
        <v>1506</v>
      </c>
      <c r="C192" s="70" t="s">
        <v>1491</v>
      </c>
      <c r="D192" s="70" t="s">
        <v>806</v>
      </c>
      <c r="E192" s="54" t="s">
        <v>803</v>
      </c>
      <c r="F192" s="70" t="s">
        <v>662</v>
      </c>
      <c r="G192" s="70" t="s">
        <v>134</v>
      </c>
      <c r="H192" s="72">
        <v>2.0878549999999998</v>
      </c>
      <c r="I192" s="80">
        <v>21325</v>
      </c>
      <c r="J192" s="72">
        <v>3.7863249999999997E-3</v>
      </c>
      <c r="K192" s="72">
        <v>1.6186539560000002</v>
      </c>
      <c r="L192" s="73">
        <v>4.6966798151341218E-8</v>
      </c>
      <c r="M192" s="73">
        <f t="shared" si="2"/>
        <v>1.2233364980022545E-4</v>
      </c>
      <c r="N192" s="73">
        <f>K192/'סכום נכסי הקרן'!$C$41</f>
        <v>8.948048316913033E-6</v>
      </c>
    </row>
    <row r="193" spans="1:14">
      <c r="A193" s="69" t="s">
        <v>1509</v>
      </c>
      <c r="B193" s="54" t="s">
        <v>1510</v>
      </c>
      <c r="C193" s="70" t="s">
        <v>1491</v>
      </c>
      <c r="D193" s="70" t="s">
        <v>806</v>
      </c>
      <c r="E193" s="54" t="s">
        <v>758</v>
      </c>
      <c r="F193" s="70" t="s">
        <v>656</v>
      </c>
      <c r="G193" s="70" t="s">
        <v>134</v>
      </c>
      <c r="H193" s="72">
        <v>486.386999</v>
      </c>
      <c r="I193" s="80">
        <v>1914</v>
      </c>
      <c r="J193" s="117" t="s">
        <v>3305</v>
      </c>
      <c r="K193" s="72">
        <v>33.765364855999998</v>
      </c>
      <c r="L193" s="73">
        <v>4.1269079059278776E-6</v>
      </c>
      <c r="M193" s="73">
        <f t="shared" si="2"/>
        <v>2.5518983253705048E-3</v>
      </c>
      <c r="N193" s="73">
        <f>K193/'סכום נכסי הקרן'!$C$41</f>
        <v>1.8665763305970333E-4</v>
      </c>
    </row>
    <row r="194" spans="1:14">
      <c r="A194" s="69" t="s">
        <v>1511</v>
      </c>
      <c r="B194" s="54" t="s">
        <v>1512</v>
      </c>
      <c r="C194" s="70" t="s">
        <v>1513</v>
      </c>
      <c r="D194" s="70" t="s">
        <v>806</v>
      </c>
      <c r="E194" s="54" t="s">
        <v>1514</v>
      </c>
      <c r="F194" s="70" t="s">
        <v>3189</v>
      </c>
      <c r="G194" s="70" t="s">
        <v>134</v>
      </c>
      <c r="H194" s="72">
        <v>257.389273</v>
      </c>
      <c r="I194" s="80">
        <v>2722</v>
      </c>
      <c r="J194" s="117" t="s">
        <v>3305</v>
      </c>
      <c r="K194" s="72">
        <v>25.411255319999999</v>
      </c>
      <c r="L194" s="73">
        <v>6.732738660028722E-6</v>
      </c>
      <c r="M194" s="73">
        <f t="shared" si="2"/>
        <v>1.9205164870341163E-3</v>
      </c>
      <c r="N194" s="73">
        <f>K194/'סכום נכסי הקרן'!$C$41</f>
        <v>1.4047544847613699E-4</v>
      </c>
    </row>
    <row r="195" spans="1:14">
      <c r="A195" s="69" t="s">
        <v>1515</v>
      </c>
      <c r="B195" s="54" t="s">
        <v>1516</v>
      </c>
      <c r="C195" s="70" t="s">
        <v>1491</v>
      </c>
      <c r="D195" s="70" t="s">
        <v>806</v>
      </c>
      <c r="E195" s="54" t="s">
        <v>1517</v>
      </c>
      <c r="F195" s="70" t="s">
        <v>3195</v>
      </c>
      <c r="G195" s="70" t="s">
        <v>134</v>
      </c>
      <c r="H195" s="72">
        <v>156.29086000000001</v>
      </c>
      <c r="I195" s="80">
        <v>3963</v>
      </c>
      <c r="J195" s="117" t="s">
        <v>3305</v>
      </c>
      <c r="K195" s="72">
        <v>22.464937198000001</v>
      </c>
      <c r="L195" s="73">
        <v>9.5152197839599776E-7</v>
      </c>
      <c r="M195" s="73">
        <f t="shared" si="2"/>
        <v>1.6978414378052461E-3</v>
      </c>
      <c r="N195" s="73">
        <f>K195/'סכום נכסי הקרן'!$C$41</f>
        <v>1.2418796663671877E-4</v>
      </c>
    </row>
    <row r="196" spans="1:14">
      <c r="A196" s="69" t="s">
        <v>1518</v>
      </c>
      <c r="B196" s="54" t="s">
        <v>1519</v>
      </c>
      <c r="C196" s="70" t="s">
        <v>1491</v>
      </c>
      <c r="D196" s="70" t="s">
        <v>806</v>
      </c>
      <c r="E196" s="54" t="s">
        <v>1520</v>
      </c>
      <c r="F196" s="70" t="s">
        <v>3192</v>
      </c>
      <c r="G196" s="70" t="s">
        <v>134</v>
      </c>
      <c r="H196" s="72">
        <v>268.18974700000001</v>
      </c>
      <c r="I196" s="80">
        <v>2224</v>
      </c>
      <c r="J196" s="117" t="s">
        <v>3305</v>
      </c>
      <c r="K196" s="72">
        <v>21.633386481000006</v>
      </c>
      <c r="L196" s="73">
        <v>3.228048395615464E-6</v>
      </c>
      <c r="M196" s="73">
        <f t="shared" si="2"/>
        <v>1.6349950005988716E-3</v>
      </c>
      <c r="N196" s="73">
        <f>K196/'סכום נכסי הקרן'!$C$41</f>
        <v>1.1959108787452358E-4</v>
      </c>
    </row>
    <row r="197" spans="1:14">
      <c r="A197" s="69" t="s">
        <v>1521</v>
      </c>
      <c r="B197" s="54" t="s">
        <v>1522</v>
      </c>
      <c r="C197" s="70" t="s">
        <v>1491</v>
      </c>
      <c r="D197" s="70" t="s">
        <v>806</v>
      </c>
      <c r="E197" s="54" t="s">
        <v>1523</v>
      </c>
      <c r="F197" s="70" t="s">
        <v>3194</v>
      </c>
      <c r="G197" s="70" t="s">
        <v>134</v>
      </c>
      <c r="H197" s="72">
        <v>1728.4456749999999</v>
      </c>
      <c r="I197" s="80">
        <v>253</v>
      </c>
      <c r="J197" s="117" t="s">
        <v>3305</v>
      </c>
      <c r="K197" s="72">
        <v>15.860753332</v>
      </c>
      <c r="L197" s="73">
        <v>1.0482410826008945E-5</v>
      </c>
      <c r="M197" s="73">
        <f t="shared" si="2"/>
        <v>1.198714423482771E-3</v>
      </c>
      <c r="N197" s="73">
        <f>K197/'סכום נכסי הקרן'!$C$41</f>
        <v>8.7679510886992418E-5</v>
      </c>
    </row>
    <row r="198" spans="1:14">
      <c r="A198" s="69" t="s">
        <v>1524</v>
      </c>
      <c r="B198" s="54" t="s">
        <v>1525</v>
      </c>
      <c r="C198" s="70" t="s">
        <v>1491</v>
      </c>
      <c r="D198" s="70" t="s">
        <v>806</v>
      </c>
      <c r="E198" s="54" t="s">
        <v>1526</v>
      </c>
      <c r="F198" s="70" t="s">
        <v>3190</v>
      </c>
      <c r="G198" s="70" t="s">
        <v>134</v>
      </c>
      <c r="H198" s="72">
        <v>135.42632800000001</v>
      </c>
      <c r="I198" s="80">
        <v>3461</v>
      </c>
      <c r="J198" s="117" t="s">
        <v>3305</v>
      </c>
      <c r="K198" s="72">
        <v>17.000130661</v>
      </c>
      <c r="L198" s="73">
        <v>1.2911637708175652E-6</v>
      </c>
      <c r="M198" s="73">
        <f t="shared" si="2"/>
        <v>1.2848255942117185E-3</v>
      </c>
      <c r="N198" s="73">
        <f>K198/'סכום נכסי הקרן'!$C$41</f>
        <v>9.3978079740017432E-5</v>
      </c>
    </row>
    <row r="199" spans="1:14">
      <c r="A199" s="69" t="s">
        <v>1527</v>
      </c>
      <c r="B199" s="54" t="s">
        <v>1528</v>
      </c>
      <c r="C199" s="70" t="s">
        <v>1491</v>
      </c>
      <c r="D199" s="70" t="s">
        <v>806</v>
      </c>
      <c r="E199" s="54" t="s">
        <v>1529</v>
      </c>
      <c r="F199" s="70" t="s">
        <v>3184</v>
      </c>
      <c r="G199" s="70" t="s">
        <v>134</v>
      </c>
      <c r="H199" s="72">
        <v>284.44996200000003</v>
      </c>
      <c r="I199" s="80">
        <v>1916</v>
      </c>
      <c r="J199" s="117" t="s">
        <v>3305</v>
      </c>
      <c r="K199" s="72">
        <v>19.767372212999998</v>
      </c>
      <c r="L199" s="73">
        <v>5.6758570201042296E-6</v>
      </c>
      <c r="M199" s="73">
        <f t="shared" si="2"/>
        <v>1.4939665027302778E-3</v>
      </c>
      <c r="N199" s="73">
        <f>K199/'סכום נכסי הקרן'!$C$41</f>
        <v>1.0927561200136347E-4</v>
      </c>
    </row>
    <row r="200" spans="1:14">
      <c r="A200" s="69" t="s">
        <v>1530</v>
      </c>
      <c r="B200" s="54" t="s">
        <v>1531</v>
      </c>
      <c r="C200" s="70" t="s">
        <v>1491</v>
      </c>
      <c r="D200" s="70" t="s">
        <v>806</v>
      </c>
      <c r="E200" s="54" t="s">
        <v>1532</v>
      </c>
      <c r="F200" s="70" t="s">
        <v>3185</v>
      </c>
      <c r="G200" s="70" t="s">
        <v>134</v>
      </c>
      <c r="H200" s="72">
        <v>113.996883</v>
      </c>
      <c r="I200" s="80">
        <v>4332</v>
      </c>
      <c r="J200" s="117" t="s">
        <v>3305</v>
      </c>
      <c r="K200" s="72">
        <v>17.911377211999998</v>
      </c>
      <c r="L200" s="73">
        <v>1.2044305046467249E-6</v>
      </c>
      <c r="M200" s="73">
        <f t="shared" si="2"/>
        <v>1.3536952349638256E-3</v>
      </c>
      <c r="N200" s="73">
        <f>K200/'סכום נכסי הקרן'!$C$41</f>
        <v>9.9015523436209361E-5</v>
      </c>
    </row>
    <row r="201" spans="1:14">
      <c r="A201" s="69" t="s">
        <v>1533</v>
      </c>
      <c r="B201" s="54" t="s">
        <v>1534</v>
      </c>
      <c r="C201" s="70" t="s">
        <v>1491</v>
      </c>
      <c r="D201" s="70" t="s">
        <v>806</v>
      </c>
      <c r="E201" s="54" t="s">
        <v>1535</v>
      </c>
      <c r="F201" s="70" t="s">
        <v>3190</v>
      </c>
      <c r="G201" s="70" t="s">
        <v>134</v>
      </c>
      <c r="H201" s="72">
        <v>46.710982999999999</v>
      </c>
      <c r="I201" s="80">
        <v>18781</v>
      </c>
      <c r="J201" s="117" t="s">
        <v>3305</v>
      </c>
      <c r="K201" s="72">
        <v>31.818908565999994</v>
      </c>
      <c r="L201" s="73">
        <v>9.784890896258709E-7</v>
      </c>
      <c r="M201" s="73">
        <f t="shared" ref="M201:M216" si="3">IFERROR(K201/$K$9,0)</f>
        <v>2.4047902290107747E-3</v>
      </c>
      <c r="N201" s="73">
        <f>K201/'סכום נכסי הקרן'!$C$41</f>
        <v>1.7589746726570004E-4</v>
      </c>
    </row>
    <row r="202" spans="1:14">
      <c r="A202" s="69" t="s">
        <v>1536</v>
      </c>
      <c r="B202" s="54" t="s">
        <v>1537</v>
      </c>
      <c r="C202" s="70" t="s">
        <v>1491</v>
      </c>
      <c r="D202" s="70" t="s">
        <v>806</v>
      </c>
      <c r="E202" s="54" t="s">
        <v>1084</v>
      </c>
      <c r="F202" s="70" t="s">
        <v>159</v>
      </c>
      <c r="G202" s="70" t="s">
        <v>134</v>
      </c>
      <c r="H202" s="72">
        <v>345.02400399999999</v>
      </c>
      <c r="I202" s="80">
        <v>19951</v>
      </c>
      <c r="J202" s="117" t="s">
        <v>3305</v>
      </c>
      <c r="K202" s="72">
        <v>249.66722552599998</v>
      </c>
      <c r="L202" s="73">
        <v>5.447996232964807E-6</v>
      </c>
      <c r="M202" s="73">
        <f t="shared" si="3"/>
        <v>1.886919858372223E-2</v>
      </c>
      <c r="N202" s="73">
        <f>K202/'סכום נכסי הקרן'!$C$41</f>
        <v>1.3801803584238548E-3</v>
      </c>
    </row>
    <row r="203" spans="1:14">
      <c r="A203" s="69" t="s">
        <v>1538</v>
      </c>
      <c r="B203" s="54" t="s">
        <v>1539</v>
      </c>
      <c r="C203" s="70" t="s">
        <v>1491</v>
      </c>
      <c r="D203" s="70" t="s">
        <v>806</v>
      </c>
      <c r="E203" s="54" t="s">
        <v>1078</v>
      </c>
      <c r="F203" s="70" t="s">
        <v>1064</v>
      </c>
      <c r="G203" s="70" t="s">
        <v>134</v>
      </c>
      <c r="H203" s="72">
        <v>319.28820899999999</v>
      </c>
      <c r="I203" s="80">
        <v>13739</v>
      </c>
      <c r="J203" s="117" t="s">
        <v>3305</v>
      </c>
      <c r="K203" s="72">
        <v>159.10563427700001</v>
      </c>
      <c r="L203" s="73">
        <v>1.1034424390095718E-5</v>
      </c>
      <c r="M203" s="73">
        <f t="shared" si="3"/>
        <v>1.2024789407727653E-2</v>
      </c>
      <c r="N203" s="73">
        <f>K203/'סכום נכסי הקרן'!$C$41</f>
        <v>8.7954865073315905E-4</v>
      </c>
    </row>
    <row r="204" spans="1:14">
      <c r="A204" s="69" t="s">
        <v>1542</v>
      </c>
      <c r="B204" s="54" t="s">
        <v>1543</v>
      </c>
      <c r="C204" s="70" t="s">
        <v>1491</v>
      </c>
      <c r="D204" s="70" t="s">
        <v>806</v>
      </c>
      <c r="E204" s="54" t="s">
        <v>1252</v>
      </c>
      <c r="F204" s="70" t="s">
        <v>159</v>
      </c>
      <c r="G204" s="70" t="s">
        <v>134</v>
      </c>
      <c r="H204" s="72">
        <v>685.72286699999995</v>
      </c>
      <c r="I204" s="80">
        <v>3087</v>
      </c>
      <c r="J204" s="117" t="s">
        <v>3305</v>
      </c>
      <c r="K204" s="72">
        <v>76.777296843999991</v>
      </c>
      <c r="L204" s="73">
        <v>1.457760056827149E-5</v>
      </c>
      <c r="M204" s="73">
        <f t="shared" si="3"/>
        <v>5.8026281095511978E-3</v>
      </c>
      <c r="N204" s="73">
        <f>K204/'סכום נכסי הקרן'!$C$41</f>
        <v>4.2443102755564284E-4</v>
      </c>
    </row>
    <row r="205" spans="1:14">
      <c r="A205" s="69" t="s">
        <v>1544</v>
      </c>
      <c r="B205" s="54" t="s">
        <v>1545</v>
      </c>
      <c r="C205" s="70" t="s">
        <v>1513</v>
      </c>
      <c r="D205" s="70" t="s">
        <v>806</v>
      </c>
      <c r="E205" s="54" t="s">
        <v>1546</v>
      </c>
      <c r="F205" s="70" t="s">
        <v>3190</v>
      </c>
      <c r="G205" s="70" t="s">
        <v>134</v>
      </c>
      <c r="H205" s="72">
        <v>220.28331700000001</v>
      </c>
      <c r="I205" s="80">
        <v>468</v>
      </c>
      <c r="J205" s="117" t="s">
        <v>3305</v>
      </c>
      <c r="K205" s="72">
        <v>3.7391683319999998</v>
      </c>
      <c r="L205" s="73">
        <v>1.801705406103011E-6</v>
      </c>
      <c r="M205" s="73">
        <f t="shared" si="3"/>
        <v>2.8259660292145915E-4</v>
      </c>
      <c r="N205" s="73">
        <f>K205/'סכום נכסי הקרן'!$C$41</f>
        <v>2.0670421108714794E-5</v>
      </c>
    </row>
    <row r="206" spans="1:14">
      <c r="A206" s="69" t="s">
        <v>1547</v>
      </c>
      <c r="B206" s="54" t="s">
        <v>1548</v>
      </c>
      <c r="C206" s="70" t="s">
        <v>1513</v>
      </c>
      <c r="D206" s="70" t="s">
        <v>806</v>
      </c>
      <c r="E206" s="54" t="s">
        <v>1549</v>
      </c>
      <c r="F206" s="70" t="s">
        <v>3190</v>
      </c>
      <c r="G206" s="70" t="s">
        <v>134</v>
      </c>
      <c r="H206" s="72">
        <v>473.33164199999999</v>
      </c>
      <c r="I206" s="80">
        <v>533</v>
      </c>
      <c r="J206" s="117" t="s">
        <v>3305</v>
      </c>
      <c r="K206" s="72">
        <v>9.1504046970000008</v>
      </c>
      <c r="L206" s="73">
        <v>6.0472816239165765E-6</v>
      </c>
      <c r="M206" s="73">
        <f t="shared" si="3"/>
        <v>6.9156375245230984E-4</v>
      </c>
      <c r="N206" s="73">
        <f>K206/'סכום נכסי הקרן'!$C$41</f>
        <v>5.0584167817067353E-5</v>
      </c>
    </row>
    <row r="207" spans="1:14">
      <c r="A207" s="69" t="s">
        <v>1550</v>
      </c>
      <c r="B207" s="54" t="s">
        <v>1551</v>
      </c>
      <c r="C207" s="70" t="s">
        <v>1491</v>
      </c>
      <c r="D207" s="70" t="s">
        <v>806</v>
      </c>
      <c r="E207" s="54" t="s">
        <v>1552</v>
      </c>
      <c r="F207" s="70" t="s">
        <v>3193</v>
      </c>
      <c r="G207" s="70" t="s">
        <v>134</v>
      </c>
      <c r="H207" s="72">
        <v>366.13460400000002</v>
      </c>
      <c r="I207" s="80">
        <v>110.5</v>
      </c>
      <c r="J207" s="117" t="s">
        <v>3305</v>
      </c>
      <c r="K207" s="72">
        <v>1.467407082</v>
      </c>
      <c r="L207" s="73">
        <v>1.316748938015218E-5</v>
      </c>
      <c r="M207" s="73">
        <f t="shared" si="3"/>
        <v>1.1090280502410157E-4</v>
      </c>
      <c r="N207" s="73">
        <f>K207/'סכום נכסי הקרן'!$C$41</f>
        <v>8.1119435205064695E-6</v>
      </c>
    </row>
    <row r="208" spans="1:14">
      <c r="A208" s="69" t="s">
        <v>1553</v>
      </c>
      <c r="B208" s="54" t="s">
        <v>1554</v>
      </c>
      <c r="C208" s="70" t="s">
        <v>1491</v>
      </c>
      <c r="D208" s="70" t="s">
        <v>806</v>
      </c>
      <c r="E208" s="54" t="s">
        <v>1555</v>
      </c>
      <c r="F208" s="70" t="s">
        <v>3194</v>
      </c>
      <c r="G208" s="70" t="s">
        <v>134</v>
      </c>
      <c r="H208" s="72">
        <v>306.78941400000002</v>
      </c>
      <c r="I208" s="80">
        <v>1428</v>
      </c>
      <c r="J208" s="117" t="s">
        <v>3305</v>
      </c>
      <c r="K208" s="72">
        <v>15.889715904000001</v>
      </c>
      <c r="L208" s="73">
        <v>4.4356164823248759E-6</v>
      </c>
      <c r="M208" s="73">
        <f t="shared" si="3"/>
        <v>1.2009033392341758E-3</v>
      </c>
      <c r="N208" s="73">
        <f>K208/'סכום נכסי הקרן'!$C$41</f>
        <v>8.7839618297645231E-5</v>
      </c>
    </row>
    <row r="209" spans="1:14">
      <c r="A209" s="69" t="s">
        <v>1556</v>
      </c>
      <c r="B209" s="54" t="s">
        <v>1557</v>
      </c>
      <c r="C209" s="70" t="s">
        <v>1491</v>
      </c>
      <c r="D209" s="70" t="s">
        <v>806</v>
      </c>
      <c r="E209" s="54">
        <v>513870683</v>
      </c>
      <c r="F209" s="70" t="s">
        <v>954</v>
      </c>
      <c r="G209" s="70" t="s">
        <v>134</v>
      </c>
      <c r="H209" s="72">
        <v>1205.9554869999999</v>
      </c>
      <c r="I209" s="80">
        <v>433</v>
      </c>
      <c r="J209" s="117" t="s">
        <v>3305</v>
      </c>
      <c r="K209" s="72">
        <v>18.939422391000001</v>
      </c>
      <c r="L209" s="73">
        <v>4.0435807027573476E-6</v>
      </c>
      <c r="M209" s="73">
        <f t="shared" si="3"/>
        <v>1.4313922117885599E-3</v>
      </c>
      <c r="N209" s="73">
        <f>K209/'סכום נכסי הקרן'!$C$41</f>
        <v>1.0469863927425668E-4</v>
      </c>
    </row>
    <row r="210" spans="1:14">
      <c r="A210" s="69" t="s">
        <v>1558</v>
      </c>
      <c r="B210" s="54" t="s">
        <v>1559</v>
      </c>
      <c r="C210" s="70" t="s">
        <v>1513</v>
      </c>
      <c r="D210" s="70" t="s">
        <v>806</v>
      </c>
      <c r="E210" s="54" t="s">
        <v>826</v>
      </c>
      <c r="F210" s="70" t="s">
        <v>1067</v>
      </c>
      <c r="G210" s="70" t="s">
        <v>134</v>
      </c>
      <c r="H210" s="72">
        <v>8614.7283420000003</v>
      </c>
      <c r="I210" s="80">
        <v>1044</v>
      </c>
      <c r="J210" s="117" t="s">
        <v>3305</v>
      </c>
      <c r="K210" s="72">
        <v>326.20426963</v>
      </c>
      <c r="L210" s="73">
        <v>7.6850576773336243E-6</v>
      </c>
      <c r="M210" s="73">
        <f t="shared" si="3"/>
        <v>2.4653669016983352E-2</v>
      </c>
      <c r="N210" s="73">
        <f>K210/'סכום נכסי הקרן'!$C$41</f>
        <v>1.8032832496488003E-3</v>
      </c>
    </row>
    <row r="211" spans="1:14">
      <c r="A211" s="69" t="s">
        <v>1560</v>
      </c>
      <c r="B211" s="54" t="s">
        <v>1561</v>
      </c>
      <c r="C211" s="70" t="s">
        <v>1491</v>
      </c>
      <c r="D211" s="70" t="s">
        <v>806</v>
      </c>
      <c r="E211" s="54" t="s">
        <v>1063</v>
      </c>
      <c r="F211" s="70" t="s">
        <v>1064</v>
      </c>
      <c r="G211" s="70" t="s">
        <v>134</v>
      </c>
      <c r="H211" s="72">
        <v>520.11629700000003</v>
      </c>
      <c r="I211" s="80">
        <v>3052</v>
      </c>
      <c r="J211" s="117" t="s">
        <v>3305</v>
      </c>
      <c r="K211" s="72">
        <v>57.574814373000002</v>
      </c>
      <c r="L211" s="73">
        <v>4.7081328532087474E-6</v>
      </c>
      <c r="M211" s="73">
        <f t="shared" si="3"/>
        <v>4.3513545021228537E-3</v>
      </c>
      <c r="N211" s="73">
        <f>K211/'סכום נכסי הקרן'!$C$41</f>
        <v>3.1827817115402207E-4</v>
      </c>
    </row>
    <row r="212" spans="1:14">
      <c r="A212" s="69" t="s">
        <v>1562</v>
      </c>
      <c r="B212" s="54" t="s">
        <v>1563</v>
      </c>
      <c r="C212" s="70" t="s">
        <v>1491</v>
      </c>
      <c r="D212" s="70" t="s">
        <v>806</v>
      </c>
      <c r="E212" s="54" t="s">
        <v>1564</v>
      </c>
      <c r="F212" s="70" t="s">
        <v>3193</v>
      </c>
      <c r="G212" s="70" t="s">
        <v>134</v>
      </c>
      <c r="H212" s="72">
        <v>193.36579599999996</v>
      </c>
      <c r="I212" s="80">
        <v>1500</v>
      </c>
      <c r="J212" s="117" t="s">
        <v>3305</v>
      </c>
      <c r="K212" s="72">
        <v>10.520066133</v>
      </c>
      <c r="L212" s="73">
        <v>6.2646209849441063E-6</v>
      </c>
      <c r="M212" s="73">
        <f t="shared" si="3"/>
        <v>7.9507919615502654E-4</v>
      </c>
      <c r="N212" s="73">
        <f>K212/'סכום נכסי הקרן'!$C$41</f>
        <v>5.8155765601578914E-5</v>
      </c>
    </row>
    <row r="213" spans="1:14">
      <c r="A213" s="69" t="s">
        <v>1565</v>
      </c>
      <c r="B213" s="54" t="s">
        <v>1566</v>
      </c>
      <c r="C213" s="70" t="s">
        <v>1491</v>
      </c>
      <c r="D213" s="70" t="s">
        <v>806</v>
      </c>
      <c r="E213" s="54" t="s">
        <v>1567</v>
      </c>
      <c r="F213" s="70" t="s">
        <v>3190</v>
      </c>
      <c r="G213" s="70" t="s">
        <v>134</v>
      </c>
      <c r="H213" s="72">
        <v>79.646895999999998</v>
      </c>
      <c r="I213" s="80">
        <v>12302</v>
      </c>
      <c r="J213" s="117" t="s">
        <v>3305</v>
      </c>
      <c r="K213" s="72">
        <v>35.537930481000004</v>
      </c>
      <c r="L213" s="73">
        <v>1.393376137277163E-6</v>
      </c>
      <c r="M213" s="73">
        <f t="shared" si="3"/>
        <v>2.6858642182118211E-3</v>
      </c>
      <c r="N213" s="73">
        <f>K213/'סכום נכסי הקרן'!$C$41</f>
        <v>1.9645651737256459E-4</v>
      </c>
    </row>
    <row r="214" spans="1:14">
      <c r="A214" s="69" t="s">
        <v>1568</v>
      </c>
      <c r="B214" s="54" t="s">
        <v>1569</v>
      </c>
      <c r="C214" s="70" t="s">
        <v>1513</v>
      </c>
      <c r="D214" s="70" t="s">
        <v>806</v>
      </c>
      <c r="E214" s="54" t="s">
        <v>1570</v>
      </c>
      <c r="F214" s="70" t="s">
        <v>3086</v>
      </c>
      <c r="G214" s="70" t="s">
        <v>134</v>
      </c>
      <c r="H214" s="72">
        <v>50.70505</v>
      </c>
      <c r="I214" s="80">
        <v>987</v>
      </c>
      <c r="J214" s="117" t="s">
        <v>3305</v>
      </c>
      <c r="K214" s="72">
        <v>1.8151642249999997</v>
      </c>
      <c r="L214" s="73">
        <v>4.2177489237805151E-7</v>
      </c>
      <c r="M214" s="73">
        <f t="shared" si="3"/>
        <v>1.3718538407047118E-4</v>
      </c>
      <c r="N214" s="73">
        <f>K214/'סכום נכסי הקרן'!$C$41</f>
        <v>1.0034372775123279E-5</v>
      </c>
    </row>
    <row r="215" spans="1:14">
      <c r="A215" s="118" t="s">
        <v>3305</v>
      </c>
      <c r="B215" s="117" t="s">
        <v>3305</v>
      </c>
      <c r="C215" s="117" t="s">
        <v>3305</v>
      </c>
      <c r="D215" s="117" t="s">
        <v>3305</v>
      </c>
      <c r="E215" s="117" t="s">
        <v>3305</v>
      </c>
      <c r="F215" s="117" t="s">
        <v>3305</v>
      </c>
      <c r="G215" s="117" t="s">
        <v>3305</v>
      </c>
      <c r="H215" s="117" t="s">
        <v>3305</v>
      </c>
      <c r="I215" s="117" t="s">
        <v>3305</v>
      </c>
      <c r="J215" s="117" t="s">
        <v>3305</v>
      </c>
      <c r="K215" s="117" t="s">
        <v>3305</v>
      </c>
      <c r="L215" s="117" t="s">
        <v>3305</v>
      </c>
      <c r="M215" s="117" t="s">
        <v>3305</v>
      </c>
      <c r="N215" s="117" t="s">
        <v>3305</v>
      </c>
    </row>
    <row r="216" spans="1:14">
      <c r="A216" s="68" t="s">
        <v>68</v>
      </c>
      <c r="B216" s="116" t="s">
        <v>3305</v>
      </c>
      <c r="C216" s="116" t="s">
        <v>3305</v>
      </c>
      <c r="D216" s="116" t="s">
        <v>3305</v>
      </c>
      <c r="E216" s="116" t="s">
        <v>3305</v>
      </c>
      <c r="F216" s="116" t="s">
        <v>3305</v>
      </c>
      <c r="G216" s="116" t="s">
        <v>3305</v>
      </c>
      <c r="H216" s="116" t="s">
        <v>3305</v>
      </c>
      <c r="I216" s="116" t="s">
        <v>3305</v>
      </c>
      <c r="J216" s="66">
        <v>1.265510387</v>
      </c>
      <c r="K216" s="66">
        <f>SUM(K217:K257)</f>
        <v>2110.4343358930005</v>
      </c>
      <c r="L216" s="116" t="s">
        <v>3305</v>
      </c>
      <c r="M216" s="67">
        <f t="shared" si="3"/>
        <v>0.15950112994596458</v>
      </c>
      <c r="N216" s="67">
        <f>K216/'סכום נכסי הקרן'!$C$41</f>
        <v>1.1666649525207618E-2</v>
      </c>
    </row>
    <row r="217" spans="1:14">
      <c r="A217" s="69" t="s">
        <v>1571</v>
      </c>
      <c r="B217" s="54" t="s">
        <v>1572</v>
      </c>
      <c r="C217" s="70" t="s">
        <v>1491</v>
      </c>
      <c r="D217" s="70" t="s">
        <v>806</v>
      </c>
      <c r="E217" s="117" t="s">
        <v>3305</v>
      </c>
      <c r="F217" s="70" t="s">
        <v>3190</v>
      </c>
      <c r="G217" s="70" t="s">
        <v>134</v>
      </c>
      <c r="H217" s="72">
        <v>21.851082000000002</v>
      </c>
      <c r="I217" s="80">
        <v>59660</v>
      </c>
      <c r="J217" s="117" t="s">
        <v>3305</v>
      </c>
      <c r="K217" s="72">
        <v>47.282861474999997</v>
      </c>
      <c r="L217" s="73">
        <v>4.7992712497254562E-8</v>
      </c>
      <c r="M217" s="73">
        <f t="shared" ref="M217:M257" si="4">IFERROR(K217/$K$9,0)</f>
        <v>3.5735155100904224E-3</v>
      </c>
      <c r="N217" s="73">
        <f>K217/'סכום נכסי הקרן'!$C$41</f>
        <v>2.6138343373017137E-4</v>
      </c>
    </row>
    <row r="218" spans="1:14">
      <c r="A218" s="69" t="s">
        <v>1573</v>
      </c>
      <c r="B218" s="54" t="s">
        <v>1574</v>
      </c>
      <c r="C218" s="70" t="s">
        <v>1513</v>
      </c>
      <c r="D218" s="70" t="s">
        <v>806</v>
      </c>
      <c r="E218" s="117" t="s">
        <v>3305</v>
      </c>
      <c r="F218" s="70" t="s">
        <v>3184</v>
      </c>
      <c r="G218" s="70" t="s">
        <v>134</v>
      </c>
      <c r="H218" s="72">
        <v>105.28248600000001</v>
      </c>
      <c r="I218" s="80">
        <v>12141</v>
      </c>
      <c r="J218" s="117" t="s">
        <v>3305</v>
      </c>
      <c r="K218" s="72">
        <v>46.361571210000001</v>
      </c>
      <c r="L218" s="73">
        <v>1.406017288716469E-6</v>
      </c>
      <c r="M218" s="73">
        <f t="shared" si="4"/>
        <v>3.5038867915955928E-3</v>
      </c>
      <c r="N218" s="73">
        <f>K218/'סכום נכסי הקרן'!$C$41</f>
        <v>2.5629046758100544E-4</v>
      </c>
    </row>
    <row r="219" spans="1:14">
      <c r="A219" s="69" t="s">
        <v>1575</v>
      </c>
      <c r="B219" s="54" t="s">
        <v>1576</v>
      </c>
      <c r="C219" s="70" t="s">
        <v>1491</v>
      </c>
      <c r="D219" s="70" t="s">
        <v>806</v>
      </c>
      <c r="E219" s="117" t="s">
        <v>3305</v>
      </c>
      <c r="F219" s="70" t="s">
        <v>3084</v>
      </c>
      <c r="G219" s="70" t="s">
        <v>134</v>
      </c>
      <c r="H219" s="72">
        <v>27.642901999999999</v>
      </c>
      <c r="I219" s="80">
        <v>170</v>
      </c>
      <c r="J219" s="117" t="s">
        <v>3305</v>
      </c>
      <c r="K219" s="72">
        <v>0.17044336999999998</v>
      </c>
      <c r="L219" s="73">
        <v>1.0133361789791987E-6</v>
      </c>
      <c r="M219" s="73">
        <f t="shared" si="4"/>
        <v>1.2881665941667303E-5</v>
      </c>
      <c r="N219" s="73">
        <f>K219/'סכום נכסי הקרן'!$C$41</f>
        <v>9.4222455911848085E-7</v>
      </c>
    </row>
    <row r="220" spans="1:14">
      <c r="A220" s="69" t="s">
        <v>1577</v>
      </c>
      <c r="B220" s="54" t="s">
        <v>1578</v>
      </c>
      <c r="C220" s="70" t="s">
        <v>1513</v>
      </c>
      <c r="D220" s="70" t="s">
        <v>806</v>
      </c>
      <c r="E220" s="117" t="s">
        <v>3305</v>
      </c>
      <c r="F220" s="70" t="s">
        <v>3195</v>
      </c>
      <c r="G220" s="70" t="s">
        <v>134</v>
      </c>
      <c r="H220" s="72">
        <v>135.74157</v>
      </c>
      <c r="I220" s="80">
        <v>7751</v>
      </c>
      <c r="J220" s="72">
        <v>0.49233467400000003</v>
      </c>
      <c r="K220" s="72">
        <v>38.653195285999999</v>
      </c>
      <c r="L220" s="73">
        <v>5.3369616210955068E-8</v>
      </c>
      <c r="M220" s="73">
        <f t="shared" si="4"/>
        <v>2.9213078176773986E-3</v>
      </c>
      <c r="N220" s="73">
        <f>K220/'סכום נכסי הקרן'!$C$41</f>
        <v>2.1367794996585607E-4</v>
      </c>
    </row>
    <row r="221" spans="1:14">
      <c r="A221" s="69" t="s">
        <v>1579</v>
      </c>
      <c r="B221" s="54" t="s">
        <v>1580</v>
      </c>
      <c r="C221" s="70" t="s">
        <v>1491</v>
      </c>
      <c r="D221" s="70" t="s">
        <v>806</v>
      </c>
      <c r="E221" s="117" t="s">
        <v>3305</v>
      </c>
      <c r="F221" s="70" t="s">
        <v>954</v>
      </c>
      <c r="G221" s="70" t="s">
        <v>134</v>
      </c>
      <c r="H221" s="72">
        <v>300.41039699999999</v>
      </c>
      <c r="I221" s="80">
        <v>14093</v>
      </c>
      <c r="J221" s="117" t="s">
        <v>3305</v>
      </c>
      <c r="K221" s="72">
        <v>153.55570867699998</v>
      </c>
      <c r="L221" s="73">
        <v>5.247343179039301E-8</v>
      </c>
      <c r="M221" s="73">
        <f t="shared" si="4"/>
        <v>1.1605340487066745E-2</v>
      </c>
      <c r="N221" s="73">
        <f>K221/'סכום נכסי הקרן'!$C$41</f>
        <v>8.4886821885950866E-4</v>
      </c>
    </row>
    <row r="222" spans="1:14">
      <c r="A222" s="69" t="s">
        <v>1581</v>
      </c>
      <c r="B222" s="54" t="s">
        <v>1582</v>
      </c>
      <c r="C222" s="70" t="s">
        <v>1491</v>
      </c>
      <c r="D222" s="70" t="s">
        <v>806</v>
      </c>
      <c r="E222" s="117" t="s">
        <v>3305</v>
      </c>
      <c r="F222" s="70" t="s">
        <v>3195</v>
      </c>
      <c r="G222" s="70" t="s">
        <v>134</v>
      </c>
      <c r="H222" s="72">
        <v>394.64378400000004</v>
      </c>
      <c r="I222" s="80">
        <v>15194</v>
      </c>
      <c r="J222" s="117" t="s">
        <v>3305</v>
      </c>
      <c r="K222" s="72">
        <v>217.48281431399997</v>
      </c>
      <c r="L222" s="73">
        <v>3.8188757108445434E-8</v>
      </c>
      <c r="M222" s="73">
        <f t="shared" si="4"/>
        <v>1.6436784616771002E-2</v>
      </c>
      <c r="N222" s="73">
        <f>K222/'סכום נכסי הקרן'!$C$41</f>
        <v>1.2022623633459904E-3</v>
      </c>
    </row>
    <row r="223" spans="1:14">
      <c r="A223" s="69" t="s">
        <v>1583</v>
      </c>
      <c r="B223" s="54" t="s">
        <v>1584</v>
      </c>
      <c r="C223" s="70" t="s">
        <v>1513</v>
      </c>
      <c r="D223" s="70" t="s">
        <v>806</v>
      </c>
      <c r="E223" s="117" t="s">
        <v>3305</v>
      </c>
      <c r="F223" s="70" t="s">
        <v>3183</v>
      </c>
      <c r="G223" s="70" t="s">
        <v>134</v>
      </c>
      <c r="H223" s="72">
        <v>43.040010000000002</v>
      </c>
      <c r="I223" s="80">
        <v>21588</v>
      </c>
      <c r="J223" s="72">
        <v>0.26538039800000002</v>
      </c>
      <c r="K223" s="72">
        <v>33.965568777999998</v>
      </c>
      <c r="L223" s="73">
        <v>9.2327821919957564E-8</v>
      </c>
      <c r="M223" s="73">
        <f t="shared" si="4"/>
        <v>2.5670292163134357E-3</v>
      </c>
      <c r="N223" s="73">
        <f>K223/'סכום נכסי הקרן'!$C$41</f>
        <v>1.8776437632663266E-4</v>
      </c>
    </row>
    <row r="224" spans="1:14">
      <c r="A224" s="69" t="s">
        <v>1585</v>
      </c>
      <c r="B224" s="54" t="s">
        <v>1586</v>
      </c>
      <c r="C224" s="70" t="s">
        <v>1491</v>
      </c>
      <c r="D224" s="70" t="s">
        <v>806</v>
      </c>
      <c r="E224" s="117" t="s">
        <v>3305</v>
      </c>
      <c r="F224" s="70" t="s">
        <v>1498</v>
      </c>
      <c r="G224" s="70" t="s">
        <v>134</v>
      </c>
      <c r="H224" s="72">
        <v>40.722470999999999</v>
      </c>
      <c r="I224" s="80">
        <v>16207</v>
      </c>
      <c r="J224" s="117" t="s">
        <v>3305</v>
      </c>
      <c r="K224" s="72">
        <v>23.937804203999999</v>
      </c>
      <c r="L224" s="73">
        <v>4.9000220024350496E-8</v>
      </c>
      <c r="M224" s="73">
        <f t="shared" si="4"/>
        <v>1.8091568896635125E-3</v>
      </c>
      <c r="N224" s="73">
        <f>K224/'סכום נכסי הקרן'!$C$41</f>
        <v>1.3233009305306753E-4</v>
      </c>
    </row>
    <row r="225" spans="1:14">
      <c r="A225" s="69" t="s">
        <v>1587</v>
      </c>
      <c r="B225" s="54" t="s">
        <v>1588</v>
      </c>
      <c r="C225" s="70" t="s">
        <v>29</v>
      </c>
      <c r="D225" s="70" t="s">
        <v>806</v>
      </c>
      <c r="E225" s="117" t="s">
        <v>3305</v>
      </c>
      <c r="F225" s="70" t="s">
        <v>3183</v>
      </c>
      <c r="G225" s="70" t="s">
        <v>136</v>
      </c>
      <c r="H225" s="72">
        <v>6790.8673950000002</v>
      </c>
      <c r="I225" s="80">
        <v>247.5</v>
      </c>
      <c r="J225" s="117" t="s">
        <v>3305</v>
      </c>
      <c r="K225" s="72">
        <v>67.424553021999998</v>
      </c>
      <c r="L225" s="73">
        <v>4.418187540426335E-6</v>
      </c>
      <c r="M225" s="73">
        <f t="shared" si="4"/>
        <v>5.0957720930748952E-3</v>
      </c>
      <c r="N225" s="73">
        <f>K225/'סכום נכסי הקרן'!$C$41</f>
        <v>3.7272831289896809E-4</v>
      </c>
    </row>
    <row r="226" spans="1:14">
      <c r="A226" s="69" t="s">
        <v>1589</v>
      </c>
      <c r="B226" s="54" t="s">
        <v>1590</v>
      </c>
      <c r="C226" s="70" t="s">
        <v>29</v>
      </c>
      <c r="D226" s="70" t="s">
        <v>806</v>
      </c>
      <c r="E226" s="117" t="s">
        <v>3305</v>
      </c>
      <c r="F226" s="70" t="s">
        <v>1498</v>
      </c>
      <c r="G226" s="70" t="s">
        <v>136</v>
      </c>
      <c r="H226" s="72">
        <v>25.161852</v>
      </c>
      <c r="I226" s="80">
        <v>68170</v>
      </c>
      <c r="J226" s="117" t="s">
        <v>3305</v>
      </c>
      <c r="K226" s="72">
        <v>68.810310913999999</v>
      </c>
      <c r="L226" s="73">
        <v>6.2414923601682368E-8</v>
      </c>
      <c r="M226" s="73">
        <f t="shared" si="4"/>
        <v>5.200504064994795E-3</v>
      </c>
      <c r="N226" s="73">
        <f>K226/'סכום נכסי הקרן'!$C$41</f>
        <v>3.8038889317753601E-4</v>
      </c>
    </row>
    <row r="227" spans="1:14">
      <c r="A227" s="69" t="s">
        <v>1591</v>
      </c>
      <c r="B227" s="54" t="s">
        <v>1592</v>
      </c>
      <c r="C227" s="70" t="s">
        <v>1513</v>
      </c>
      <c r="D227" s="70" t="s">
        <v>806</v>
      </c>
      <c r="E227" s="117" t="s">
        <v>3305</v>
      </c>
      <c r="F227" s="70" t="s">
        <v>811</v>
      </c>
      <c r="G227" s="70" t="s">
        <v>134</v>
      </c>
      <c r="H227" s="72">
        <v>327.76623000000001</v>
      </c>
      <c r="I227" s="80">
        <v>3367</v>
      </c>
      <c r="J227" s="117" t="s">
        <v>3305</v>
      </c>
      <c r="K227" s="72">
        <v>40.027169272999998</v>
      </c>
      <c r="L227" s="73">
        <v>4.1417403245416493E-8</v>
      </c>
      <c r="M227" s="73">
        <f t="shared" si="4"/>
        <v>3.0251491927515643E-3</v>
      </c>
      <c r="N227" s="73">
        <f>K227/'סכום נכסי הקרן'!$C$41</f>
        <v>2.2127338787664917E-4</v>
      </c>
    </row>
    <row r="228" spans="1:14">
      <c r="A228" s="69" t="s">
        <v>1593</v>
      </c>
      <c r="B228" s="54" t="s">
        <v>1594</v>
      </c>
      <c r="C228" s="70" t="s">
        <v>1513</v>
      </c>
      <c r="D228" s="70" t="s">
        <v>806</v>
      </c>
      <c r="E228" s="117" t="s">
        <v>3305</v>
      </c>
      <c r="F228" s="70" t="s">
        <v>3084</v>
      </c>
      <c r="G228" s="70" t="s">
        <v>134</v>
      </c>
      <c r="H228" s="72">
        <v>2.3174999999999998E-2</v>
      </c>
      <c r="I228" s="80">
        <v>54262500</v>
      </c>
      <c r="J228" s="117" t="s">
        <v>3305</v>
      </c>
      <c r="K228" s="72">
        <v>45.611505337000004</v>
      </c>
      <c r="L228" s="73">
        <v>4.0535151453668362E-8</v>
      </c>
      <c r="M228" s="73">
        <f t="shared" si="4"/>
        <v>3.4471987666508208E-3</v>
      </c>
      <c r="N228" s="73">
        <f>K228/'סכום נכסי הקרן'!$C$41</f>
        <v>2.5214404354293785E-4</v>
      </c>
    </row>
    <row r="229" spans="1:14">
      <c r="A229" s="69" t="s">
        <v>1595</v>
      </c>
      <c r="B229" s="54" t="s">
        <v>1596</v>
      </c>
      <c r="C229" s="70" t="s">
        <v>1491</v>
      </c>
      <c r="D229" s="70" t="s">
        <v>806</v>
      </c>
      <c r="E229" s="117" t="s">
        <v>3305</v>
      </c>
      <c r="F229" s="70" t="s">
        <v>3190</v>
      </c>
      <c r="G229" s="70" t="s">
        <v>134</v>
      </c>
      <c r="H229" s="72">
        <v>61.580322000000002</v>
      </c>
      <c r="I229" s="80">
        <v>12138</v>
      </c>
      <c r="J229" s="117" t="s">
        <v>3305</v>
      </c>
      <c r="K229" s="72">
        <v>27.110444869999995</v>
      </c>
      <c r="L229" s="73">
        <v>2.0379793367780742E-7</v>
      </c>
      <c r="M229" s="73">
        <f t="shared" si="4"/>
        <v>2.0489368072535061E-3</v>
      </c>
      <c r="N229" s="73">
        <f>K229/'סכום נכסי הקרן'!$C$41</f>
        <v>1.4986870398738084E-4</v>
      </c>
    </row>
    <row r="230" spans="1:14">
      <c r="A230" s="69" t="s">
        <v>1597</v>
      </c>
      <c r="B230" s="54" t="s">
        <v>1598</v>
      </c>
      <c r="C230" s="70" t="s">
        <v>1513</v>
      </c>
      <c r="D230" s="70" t="s">
        <v>806</v>
      </c>
      <c r="E230" s="117" t="s">
        <v>3305</v>
      </c>
      <c r="F230" s="70" t="s">
        <v>3183</v>
      </c>
      <c r="G230" s="70" t="s">
        <v>134</v>
      </c>
      <c r="H230" s="72">
        <v>41.384625</v>
      </c>
      <c r="I230" s="80">
        <v>13458</v>
      </c>
      <c r="J230" s="72">
        <v>0.183124483</v>
      </c>
      <c r="K230" s="72">
        <v>20.383856336000001</v>
      </c>
      <c r="L230" s="73">
        <v>1.366523627422471E-7</v>
      </c>
      <c r="M230" s="73">
        <f t="shared" si="4"/>
        <v>1.5405587669575561E-3</v>
      </c>
      <c r="N230" s="73">
        <f>K230/'סכום נכסי הקרן'!$C$41</f>
        <v>1.1268358545904164E-4</v>
      </c>
    </row>
    <row r="231" spans="1:14">
      <c r="A231" s="69" t="s">
        <v>1599</v>
      </c>
      <c r="B231" s="54" t="s">
        <v>1600</v>
      </c>
      <c r="C231" s="70" t="s">
        <v>1513</v>
      </c>
      <c r="D231" s="70" t="s">
        <v>806</v>
      </c>
      <c r="E231" s="117" t="s">
        <v>3305</v>
      </c>
      <c r="F231" s="70" t="s">
        <v>1601</v>
      </c>
      <c r="G231" s="70" t="s">
        <v>134</v>
      </c>
      <c r="H231" s="72">
        <v>14.898464999999998</v>
      </c>
      <c r="I231" s="80">
        <v>41223</v>
      </c>
      <c r="J231" s="117" t="s">
        <v>3305</v>
      </c>
      <c r="K231" s="72">
        <v>22.275562260999997</v>
      </c>
      <c r="L231" s="73">
        <v>4.2712285373379523E-7</v>
      </c>
      <c r="M231" s="73">
        <f t="shared" si="4"/>
        <v>1.6835289733417803E-3</v>
      </c>
      <c r="N231" s="73">
        <f>K231/'סכום נכסי הקרן'!$C$41</f>
        <v>1.2314108686355471E-4</v>
      </c>
    </row>
    <row r="232" spans="1:14">
      <c r="A232" s="69" t="s">
        <v>1602</v>
      </c>
      <c r="B232" s="54" t="s">
        <v>1603</v>
      </c>
      <c r="C232" s="70" t="s">
        <v>1513</v>
      </c>
      <c r="D232" s="70" t="s">
        <v>806</v>
      </c>
      <c r="E232" s="117" t="s">
        <v>3305</v>
      </c>
      <c r="F232" s="70" t="s">
        <v>3190</v>
      </c>
      <c r="G232" s="70" t="s">
        <v>134</v>
      </c>
      <c r="H232" s="72">
        <v>110.91079499999999</v>
      </c>
      <c r="I232" s="80">
        <v>5469</v>
      </c>
      <c r="J232" s="117" t="s">
        <v>3305</v>
      </c>
      <c r="K232" s="72">
        <v>22.00033517</v>
      </c>
      <c r="L232" s="73">
        <v>3.7674209871909213E-7</v>
      </c>
      <c r="M232" s="73">
        <f t="shared" si="4"/>
        <v>1.6627280267026776E-3</v>
      </c>
      <c r="N232" s="73">
        <f>K232/'סכום נכסי הקרן'!$C$41</f>
        <v>1.2161960952785702E-4</v>
      </c>
    </row>
    <row r="233" spans="1:14">
      <c r="A233" s="69" t="s">
        <v>1604</v>
      </c>
      <c r="B233" s="54" t="s">
        <v>1605</v>
      </c>
      <c r="C233" s="70" t="s">
        <v>29</v>
      </c>
      <c r="D233" s="70" t="s">
        <v>806</v>
      </c>
      <c r="E233" s="117" t="s">
        <v>3305</v>
      </c>
      <c r="F233" s="70" t="s">
        <v>3184</v>
      </c>
      <c r="G233" s="70" t="s">
        <v>136</v>
      </c>
      <c r="H233" s="72">
        <v>100.97848500000001</v>
      </c>
      <c r="I233" s="80">
        <v>9702</v>
      </c>
      <c r="J233" s="117" t="s">
        <v>3305</v>
      </c>
      <c r="K233" s="72">
        <v>39.301374877000001</v>
      </c>
      <c r="L233" s="73">
        <v>1.0303927040816327E-6</v>
      </c>
      <c r="M233" s="73">
        <f t="shared" si="4"/>
        <v>2.9702955428172416E-3</v>
      </c>
      <c r="N233" s="73">
        <f>K233/'סכום נכסי הקרן'!$C$41</f>
        <v>2.1726113850149449E-4</v>
      </c>
    </row>
    <row r="234" spans="1:14">
      <c r="A234" s="69" t="s">
        <v>1507</v>
      </c>
      <c r="B234" s="54" t="s">
        <v>1508</v>
      </c>
      <c r="C234" s="70" t="s">
        <v>124</v>
      </c>
      <c r="D234" s="70" t="s">
        <v>806</v>
      </c>
      <c r="E234" s="117" t="s">
        <v>3305</v>
      </c>
      <c r="F234" s="70" t="s">
        <v>129</v>
      </c>
      <c r="G234" s="70" t="s">
        <v>137</v>
      </c>
      <c r="H234" s="72">
        <v>1640.4047070000001</v>
      </c>
      <c r="I234" s="80">
        <v>1044</v>
      </c>
      <c r="J234" s="117" t="s">
        <v>3305</v>
      </c>
      <c r="K234" s="72">
        <v>79.136725398999999</v>
      </c>
      <c r="L234" s="73">
        <v>8.9404629011122634E-6</v>
      </c>
      <c r="M234" s="73">
        <f t="shared" si="4"/>
        <v>5.9809475740087532E-3</v>
      </c>
      <c r="N234" s="73">
        <f>K234/'סכום נכסי הקרן'!$C$41</f>
        <v>4.3747413700605112E-4</v>
      </c>
    </row>
    <row r="235" spans="1:14">
      <c r="A235" s="69" t="s">
        <v>1606</v>
      </c>
      <c r="B235" s="54" t="s">
        <v>1607</v>
      </c>
      <c r="C235" s="70" t="s">
        <v>1491</v>
      </c>
      <c r="D235" s="70" t="s">
        <v>806</v>
      </c>
      <c r="E235" s="117" t="s">
        <v>3305</v>
      </c>
      <c r="F235" s="70" t="s">
        <v>3183</v>
      </c>
      <c r="G235" s="70" t="s">
        <v>134</v>
      </c>
      <c r="H235" s="72">
        <v>7.1181559999999999</v>
      </c>
      <c r="I235" s="80">
        <v>80539</v>
      </c>
      <c r="J235" s="117" t="s">
        <v>3305</v>
      </c>
      <c r="K235" s="72">
        <v>20.793196595000001</v>
      </c>
      <c r="L235" s="73">
        <v>7.5819092409752759E-8</v>
      </c>
      <c r="M235" s="73">
        <f t="shared" si="4"/>
        <v>1.5714956375023803E-3</v>
      </c>
      <c r="N235" s="73">
        <f>K235/'סכום נכסי הקרן'!$C$41</f>
        <v>1.1494645109626602E-4</v>
      </c>
    </row>
    <row r="236" spans="1:14">
      <c r="A236" s="69" t="s">
        <v>1608</v>
      </c>
      <c r="B236" s="54" t="s">
        <v>1609</v>
      </c>
      <c r="C236" s="70" t="s">
        <v>1513</v>
      </c>
      <c r="D236" s="70" t="s">
        <v>806</v>
      </c>
      <c r="E236" s="117" t="s">
        <v>3305</v>
      </c>
      <c r="F236" s="70" t="s">
        <v>3084</v>
      </c>
      <c r="G236" s="70" t="s">
        <v>134</v>
      </c>
      <c r="H236" s="72">
        <v>55.124321000000002</v>
      </c>
      <c r="I236" s="80">
        <v>38577</v>
      </c>
      <c r="J236" s="117" t="s">
        <v>3305</v>
      </c>
      <c r="K236" s="72">
        <v>77.129276177000008</v>
      </c>
      <c r="L236" s="73">
        <v>1.6903469534362847E-7</v>
      </c>
      <c r="M236" s="73">
        <f t="shared" si="4"/>
        <v>5.8292297907200051E-3</v>
      </c>
      <c r="N236" s="73">
        <f>K236/'סכום נכסי הקרן'!$C$41</f>
        <v>4.2637679741371802E-4</v>
      </c>
    </row>
    <row r="237" spans="1:14">
      <c r="A237" s="69" t="s">
        <v>1610</v>
      </c>
      <c r="B237" s="54" t="s">
        <v>1611</v>
      </c>
      <c r="C237" s="70" t="s">
        <v>1513</v>
      </c>
      <c r="D237" s="70" t="s">
        <v>806</v>
      </c>
      <c r="E237" s="117" t="s">
        <v>3305</v>
      </c>
      <c r="F237" s="70" t="s">
        <v>3195</v>
      </c>
      <c r="G237" s="70" t="s">
        <v>134</v>
      </c>
      <c r="H237" s="72">
        <v>26.982776000000005</v>
      </c>
      <c r="I237" s="80">
        <v>34655</v>
      </c>
      <c r="J237" s="117" t="s">
        <v>3305</v>
      </c>
      <c r="K237" s="72">
        <v>33.915644843000003</v>
      </c>
      <c r="L237" s="73">
        <v>2.711123325250275E-8</v>
      </c>
      <c r="M237" s="73">
        <f t="shared" si="4"/>
        <v>2.5632560953456713E-3</v>
      </c>
      <c r="N237" s="73">
        <f>K237/'סכום נכסי הקרן'!$C$41</f>
        <v>1.8748839282756882E-4</v>
      </c>
    </row>
    <row r="238" spans="1:14">
      <c r="A238" s="69" t="s">
        <v>1612</v>
      </c>
      <c r="B238" s="54" t="s">
        <v>1613</v>
      </c>
      <c r="C238" s="70" t="s">
        <v>1513</v>
      </c>
      <c r="D238" s="70" t="s">
        <v>806</v>
      </c>
      <c r="E238" s="117" t="s">
        <v>3305</v>
      </c>
      <c r="F238" s="70" t="s">
        <v>811</v>
      </c>
      <c r="G238" s="70" t="s">
        <v>134</v>
      </c>
      <c r="H238" s="72">
        <v>79.127403000000001</v>
      </c>
      <c r="I238" s="80">
        <v>17010</v>
      </c>
      <c r="J238" s="117" t="s">
        <v>3305</v>
      </c>
      <c r="K238" s="72">
        <v>48.817864924999995</v>
      </c>
      <c r="L238" s="73">
        <v>2.7370174578130005E-8</v>
      </c>
      <c r="M238" s="73">
        <f t="shared" si="4"/>
        <v>3.6895270725361001E-3</v>
      </c>
      <c r="N238" s="73">
        <f>K238/'סכום נכסי הקרן'!$C$41</f>
        <v>2.6986905537049449E-4</v>
      </c>
    </row>
    <row r="239" spans="1:14">
      <c r="A239" s="69" t="s">
        <v>1614</v>
      </c>
      <c r="B239" s="54" t="s">
        <v>1615</v>
      </c>
      <c r="C239" s="70" t="s">
        <v>29</v>
      </c>
      <c r="D239" s="70" t="s">
        <v>806</v>
      </c>
      <c r="E239" s="117" t="s">
        <v>3305</v>
      </c>
      <c r="F239" s="70" t="s">
        <v>3186</v>
      </c>
      <c r="G239" s="70" t="s">
        <v>136</v>
      </c>
      <c r="H239" s="72">
        <v>13.574157</v>
      </c>
      <c r="I239" s="80">
        <v>73360</v>
      </c>
      <c r="J239" s="117" t="s">
        <v>3305</v>
      </c>
      <c r="K239" s="72">
        <v>39.947519118999999</v>
      </c>
      <c r="L239" s="73">
        <v>2.7037546579174436E-8</v>
      </c>
      <c r="M239" s="73">
        <f t="shared" si="4"/>
        <v>3.0191294415812466E-3</v>
      </c>
      <c r="N239" s="73">
        <f>K239/'סכום נכסי הקרן'!$C$41</f>
        <v>2.2083307546533996E-4</v>
      </c>
    </row>
    <row r="240" spans="1:14">
      <c r="A240" s="69" t="s">
        <v>1616</v>
      </c>
      <c r="B240" s="54" t="s">
        <v>1617</v>
      </c>
      <c r="C240" s="70" t="s">
        <v>1513</v>
      </c>
      <c r="D240" s="70" t="s">
        <v>806</v>
      </c>
      <c r="E240" s="117" t="s">
        <v>3305</v>
      </c>
      <c r="F240" s="70" t="s">
        <v>3190</v>
      </c>
      <c r="G240" s="70" t="s">
        <v>134</v>
      </c>
      <c r="H240" s="72">
        <v>31.452314999999999</v>
      </c>
      <c r="I240" s="80">
        <v>42651</v>
      </c>
      <c r="J240" s="117" t="s">
        <v>3305</v>
      </c>
      <c r="K240" s="72">
        <v>48.655214359999995</v>
      </c>
      <c r="L240" s="73">
        <v>3.3803761908096071E-8</v>
      </c>
      <c r="M240" s="73">
        <f t="shared" si="4"/>
        <v>3.6772343664979983E-3</v>
      </c>
      <c r="N240" s="73">
        <f>K240/'סכום נכסי הקרן'!$C$41</f>
        <v>2.6896991005966487E-4</v>
      </c>
    </row>
    <row r="241" spans="1:14">
      <c r="A241" s="69" t="s">
        <v>1618</v>
      </c>
      <c r="B241" s="54" t="s">
        <v>1619</v>
      </c>
      <c r="C241" s="70" t="s">
        <v>1491</v>
      </c>
      <c r="D241" s="70" t="s">
        <v>806</v>
      </c>
      <c r="E241" s="117" t="s">
        <v>3305</v>
      </c>
      <c r="F241" s="70" t="s">
        <v>954</v>
      </c>
      <c r="G241" s="70" t="s">
        <v>134</v>
      </c>
      <c r="H241" s="72">
        <v>92.737646999999996</v>
      </c>
      <c r="I241" s="80">
        <v>35396</v>
      </c>
      <c r="J241" s="117" t="s">
        <v>3305</v>
      </c>
      <c r="K241" s="72">
        <v>119.05778989399998</v>
      </c>
      <c r="L241" s="73">
        <v>4.1781110761360512E-8</v>
      </c>
      <c r="M241" s="73">
        <f t="shared" si="4"/>
        <v>8.9980776440158478E-3</v>
      </c>
      <c r="N241" s="73">
        <f>K241/'סכום נכסי הקרן'!$C$41</f>
        <v>6.5816096919753969E-4</v>
      </c>
    </row>
    <row r="242" spans="1:14">
      <c r="A242" s="69" t="s">
        <v>1620</v>
      </c>
      <c r="B242" s="54" t="s">
        <v>1621</v>
      </c>
      <c r="C242" s="70" t="s">
        <v>1491</v>
      </c>
      <c r="D242" s="70" t="s">
        <v>806</v>
      </c>
      <c r="E242" s="117" t="s">
        <v>3305</v>
      </c>
      <c r="F242" s="70" t="s">
        <v>3190</v>
      </c>
      <c r="G242" s="70" t="s">
        <v>134</v>
      </c>
      <c r="H242" s="72">
        <v>49.661549999999998</v>
      </c>
      <c r="I242" s="80">
        <v>37604</v>
      </c>
      <c r="J242" s="117" t="s">
        <v>3305</v>
      </c>
      <c r="K242" s="72">
        <v>67.733243033000008</v>
      </c>
      <c r="L242" s="73">
        <v>6.6818887441883241E-9</v>
      </c>
      <c r="M242" s="73">
        <f t="shared" si="4"/>
        <v>5.1191020800449467E-3</v>
      </c>
      <c r="N242" s="73">
        <f>K242/'סכום נכסי הקרן'!$C$41</f>
        <v>3.7443477592841162E-4</v>
      </c>
    </row>
    <row r="243" spans="1:14">
      <c r="A243" s="69" t="s">
        <v>1622</v>
      </c>
      <c r="B243" s="54" t="s">
        <v>1623</v>
      </c>
      <c r="C243" s="70" t="s">
        <v>1513</v>
      </c>
      <c r="D243" s="70" t="s">
        <v>806</v>
      </c>
      <c r="E243" s="117" t="s">
        <v>3305</v>
      </c>
      <c r="F243" s="70" t="s">
        <v>3084</v>
      </c>
      <c r="G243" s="70" t="s">
        <v>134</v>
      </c>
      <c r="H243" s="72">
        <v>146.06124</v>
      </c>
      <c r="I243" s="80">
        <v>9325</v>
      </c>
      <c r="J243" s="117" t="s">
        <v>3305</v>
      </c>
      <c r="K243" s="72">
        <v>49.400503985999997</v>
      </c>
      <c r="L243" s="73">
        <v>8.8990562047944611E-8</v>
      </c>
      <c r="M243" s="73">
        <f t="shared" si="4"/>
        <v>3.7335614151354558E-3</v>
      </c>
      <c r="N243" s="73">
        <f>K243/'סכום נכסי הקרן'!$C$41</f>
        <v>2.7308993062293718E-4</v>
      </c>
    </row>
    <row r="244" spans="1:14">
      <c r="A244" s="69" t="s">
        <v>1624</v>
      </c>
      <c r="B244" s="54" t="s">
        <v>1625</v>
      </c>
      <c r="C244" s="70" t="s">
        <v>1491</v>
      </c>
      <c r="D244" s="70" t="s">
        <v>806</v>
      </c>
      <c r="E244" s="117" t="s">
        <v>3305</v>
      </c>
      <c r="F244" s="70" t="s">
        <v>954</v>
      </c>
      <c r="G244" s="70" t="s">
        <v>134</v>
      </c>
      <c r="H244" s="72">
        <v>19.202466000000001</v>
      </c>
      <c r="I244" s="80">
        <v>48688</v>
      </c>
      <c r="J244" s="117" t="s">
        <v>3305</v>
      </c>
      <c r="K244" s="72">
        <v>33.909898934999994</v>
      </c>
      <c r="L244" s="73">
        <v>4.387333330760676E-8</v>
      </c>
      <c r="M244" s="73">
        <f t="shared" si="4"/>
        <v>2.5628218345857033E-3</v>
      </c>
      <c r="N244" s="73">
        <f>K244/'סכום נכסי הקרן'!$C$41</f>
        <v>1.874566289893389E-4</v>
      </c>
    </row>
    <row r="245" spans="1:14">
      <c r="A245" s="69" t="s">
        <v>1626</v>
      </c>
      <c r="B245" s="54" t="s">
        <v>1627</v>
      </c>
      <c r="C245" s="70" t="s">
        <v>1491</v>
      </c>
      <c r="D245" s="70" t="s">
        <v>806</v>
      </c>
      <c r="E245" s="117" t="s">
        <v>3305</v>
      </c>
      <c r="F245" s="70" t="s">
        <v>1498</v>
      </c>
      <c r="G245" s="70" t="s">
        <v>134</v>
      </c>
      <c r="H245" s="72">
        <v>17.547080999999999</v>
      </c>
      <c r="I245" s="80">
        <v>49522</v>
      </c>
      <c r="J245" s="117" t="s">
        <v>3305</v>
      </c>
      <c r="K245" s="72">
        <v>31.517416596999997</v>
      </c>
      <c r="L245" s="73">
        <v>7.1040813765182182E-9</v>
      </c>
      <c r="M245" s="73">
        <f t="shared" si="4"/>
        <v>2.38200425130596E-3</v>
      </c>
      <c r="N245" s="73">
        <f>K245/'סכום נכסי הקרן'!$C$41</f>
        <v>1.7423079558719014E-4</v>
      </c>
    </row>
    <row r="246" spans="1:14">
      <c r="A246" s="69" t="s">
        <v>1540</v>
      </c>
      <c r="B246" s="54" t="s">
        <v>1541</v>
      </c>
      <c r="C246" s="70" t="s">
        <v>1513</v>
      </c>
      <c r="D246" s="70" t="s">
        <v>806</v>
      </c>
      <c r="E246" s="117" t="s">
        <v>3305</v>
      </c>
      <c r="F246" s="70" t="s">
        <v>656</v>
      </c>
      <c r="G246" s="70" t="s">
        <v>134</v>
      </c>
      <c r="H246" s="72">
        <v>311.84381200000001</v>
      </c>
      <c r="I246" s="80">
        <v>7579</v>
      </c>
      <c r="J246" s="117" t="s">
        <v>3305</v>
      </c>
      <c r="K246" s="72">
        <v>85.722848494999994</v>
      </c>
      <c r="L246" s="73">
        <v>5.1669050653442135E-6</v>
      </c>
      <c r="M246" s="73">
        <f t="shared" si="4"/>
        <v>6.4787096023784779E-3</v>
      </c>
      <c r="N246" s="73">
        <f>K246/'סכום נכסי הקרן'!$C$41</f>
        <v>4.7388275137708031E-4</v>
      </c>
    </row>
    <row r="247" spans="1:14">
      <c r="A247" s="69" t="s">
        <v>1628</v>
      </c>
      <c r="B247" s="54" t="s">
        <v>1629</v>
      </c>
      <c r="C247" s="70" t="s">
        <v>1491</v>
      </c>
      <c r="D247" s="70" t="s">
        <v>806</v>
      </c>
      <c r="E247" s="117" t="s">
        <v>3305</v>
      </c>
      <c r="F247" s="70" t="s">
        <v>3190</v>
      </c>
      <c r="G247" s="70" t="s">
        <v>134</v>
      </c>
      <c r="H247" s="72">
        <v>64.425240000000002</v>
      </c>
      <c r="I247" s="80">
        <v>29488</v>
      </c>
      <c r="J247" s="117" t="s">
        <v>3305</v>
      </c>
      <c r="K247" s="72">
        <v>68.904711474999999</v>
      </c>
      <c r="L247" s="73">
        <v>2.0432997145575643E-7</v>
      </c>
      <c r="M247" s="73">
        <f t="shared" si="4"/>
        <v>5.2076386135050008E-3</v>
      </c>
      <c r="N247" s="73">
        <f>K247/'סכום נכסי הקרן'!$C$41</f>
        <v>3.809107470165487E-4</v>
      </c>
    </row>
    <row r="248" spans="1:14">
      <c r="A248" s="69" t="s">
        <v>1630</v>
      </c>
      <c r="B248" s="54" t="s">
        <v>1631</v>
      </c>
      <c r="C248" s="70" t="s">
        <v>1491</v>
      </c>
      <c r="D248" s="70" t="s">
        <v>806</v>
      </c>
      <c r="E248" s="117" t="s">
        <v>3305</v>
      </c>
      <c r="F248" s="70" t="s">
        <v>3084</v>
      </c>
      <c r="G248" s="70" t="s">
        <v>134</v>
      </c>
      <c r="H248" s="72">
        <v>715.83600000000001</v>
      </c>
      <c r="I248" s="80">
        <v>521</v>
      </c>
      <c r="J248" s="117" t="s">
        <v>3305</v>
      </c>
      <c r="K248" s="72">
        <v>13.526916666</v>
      </c>
      <c r="L248" s="73">
        <v>1.9784943176661794E-6</v>
      </c>
      <c r="M248" s="73">
        <f t="shared" si="4"/>
        <v>1.0223291273352788E-3</v>
      </c>
      <c r="N248" s="73">
        <f>K248/'סכום נכסי הקרן'!$C$41</f>
        <v>7.4777875442466802E-5</v>
      </c>
    </row>
    <row r="249" spans="1:14">
      <c r="A249" s="69" t="s">
        <v>1632</v>
      </c>
      <c r="B249" s="54" t="s">
        <v>1633</v>
      </c>
      <c r="C249" s="70" t="s">
        <v>1513</v>
      </c>
      <c r="D249" s="70" t="s">
        <v>806</v>
      </c>
      <c r="E249" s="117" t="s">
        <v>3305</v>
      </c>
      <c r="F249" s="70" t="s">
        <v>3183</v>
      </c>
      <c r="G249" s="70" t="s">
        <v>134</v>
      </c>
      <c r="H249" s="72">
        <v>101.971716</v>
      </c>
      <c r="I249" s="80">
        <v>13330</v>
      </c>
      <c r="J249" s="117" t="s">
        <v>3305</v>
      </c>
      <c r="K249" s="72">
        <v>49.301193476999998</v>
      </c>
      <c r="L249" s="73">
        <v>1.1037548465030492E-7</v>
      </c>
      <c r="M249" s="73">
        <f t="shared" si="4"/>
        <v>3.7260557855446136E-3</v>
      </c>
      <c r="N249" s="73">
        <f>K249/'סכום נכסי הקרן'!$C$41</f>
        <v>2.7254093419932525E-4</v>
      </c>
    </row>
    <row r="250" spans="1:14">
      <c r="A250" s="69" t="s">
        <v>1634</v>
      </c>
      <c r="B250" s="54" t="s">
        <v>1635</v>
      </c>
      <c r="C250" s="70" t="s">
        <v>29</v>
      </c>
      <c r="D250" s="70" t="s">
        <v>806</v>
      </c>
      <c r="E250" s="117" t="s">
        <v>3305</v>
      </c>
      <c r="F250" s="70" t="s">
        <v>3186</v>
      </c>
      <c r="G250" s="70" t="s">
        <v>136</v>
      </c>
      <c r="H250" s="72">
        <v>109.25541</v>
      </c>
      <c r="I250" s="80">
        <v>5052</v>
      </c>
      <c r="J250" s="117" t="s">
        <v>3305</v>
      </c>
      <c r="K250" s="72">
        <v>22.142360418999999</v>
      </c>
      <c r="L250" s="73">
        <v>7.2438700997396707E-7</v>
      </c>
      <c r="M250" s="73">
        <f t="shared" si="4"/>
        <v>1.6734619250813598E-3</v>
      </c>
      <c r="N250" s="73">
        <f>K250/'סכום נכסי הקרן'!$C$41</f>
        <v>1.2240473644492466E-4</v>
      </c>
    </row>
    <row r="251" spans="1:14">
      <c r="A251" s="69" t="s">
        <v>1636</v>
      </c>
      <c r="B251" s="54" t="s">
        <v>1637</v>
      </c>
      <c r="C251" s="70" t="s">
        <v>1513</v>
      </c>
      <c r="D251" s="70" t="s">
        <v>806</v>
      </c>
      <c r="E251" s="117" t="s">
        <v>3305</v>
      </c>
      <c r="F251" s="70" t="s">
        <v>3194</v>
      </c>
      <c r="G251" s="70" t="s">
        <v>134</v>
      </c>
      <c r="H251" s="72">
        <v>256.584675</v>
      </c>
      <c r="I251" s="80">
        <v>3566</v>
      </c>
      <c r="J251" s="117" t="s">
        <v>3305</v>
      </c>
      <c r="K251" s="72">
        <v>33.186359095</v>
      </c>
      <c r="L251" s="73">
        <v>8.120466659125934E-7</v>
      </c>
      <c r="M251" s="73">
        <f t="shared" si="4"/>
        <v>2.5081385781212991E-3</v>
      </c>
      <c r="N251" s="73">
        <f>K251/'סכום נכסי הקרן'!$C$41</f>
        <v>1.8345684297977659E-4</v>
      </c>
    </row>
    <row r="252" spans="1:14">
      <c r="A252" s="69" t="s">
        <v>1638</v>
      </c>
      <c r="B252" s="54" t="s">
        <v>1639</v>
      </c>
      <c r="C252" s="70" t="s">
        <v>29</v>
      </c>
      <c r="D252" s="70" t="s">
        <v>806</v>
      </c>
      <c r="E252" s="117" t="s">
        <v>3305</v>
      </c>
      <c r="F252" s="70" t="s">
        <v>3194</v>
      </c>
      <c r="G252" s="70" t="s">
        <v>134</v>
      </c>
      <c r="H252" s="72">
        <v>12.117418000000001</v>
      </c>
      <c r="I252" s="80">
        <v>149800</v>
      </c>
      <c r="J252" s="117" t="s">
        <v>3305</v>
      </c>
      <c r="K252" s="72">
        <v>65.836913964999994</v>
      </c>
      <c r="L252" s="73">
        <v>5.0744804766800093E-8</v>
      </c>
      <c r="M252" s="73">
        <f t="shared" si="4"/>
        <v>4.9757824685549281E-3</v>
      </c>
      <c r="N252" s="73">
        <f>K252/'סכום נכסי הקרן'!$C$41</f>
        <v>3.639517174202404E-4</v>
      </c>
    </row>
    <row r="253" spans="1:14">
      <c r="A253" s="69" t="s">
        <v>1640</v>
      </c>
      <c r="B253" s="54" t="s">
        <v>1641</v>
      </c>
      <c r="C253" s="70" t="s">
        <v>1513</v>
      </c>
      <c r="D253" s="70" t="s">
        <v>806</v>
      </c>
      <c r="E253" s="117" t="s">
        <v>3305</v>
      </c>
      <c r="F253" s="70" t="s">
        <v>3190</v>
      </c>
      <c r="G253" s="70" t="s">
        <v>134</v>
      </c>
      <c r="H253" s="72">
        <v>149.13249999999999</v>
      </c>
      <c r="I253" s="80">
        <v>2744</v>
      </c>
      <c r="J253" s="117" t="s">
        <v>3305</v>
      </c>
      <c r="K253" s="72">
        <v>14.842394166999998</v>
      </c>
      <c r="L253" s="73">
        <v>5.9952816119642601E-7</v>
      </c>
      <c r="M253" s="73">
        <f t="shared" si="4"/>
        <v>1.1217494903664799E-3</v>
      </c>
      <c r="N253" s="73">
        <f>K253/'סכום נכסי הקרן'!$C$41</f>
        <v>8.2049940107757117E-5</v>
      </c>
    </row>
    <row r="254" spans="1:14">
      <c r="A254" s="69" t="s">
        <v>1642</v>
      </c>
      <c r="B254" s="54" t="s">
        <v>1643</v>
      </c>
      <c r="C254" s="70" t="s">
        <v>1491</v>
      </c>
      <c r="D254" s="70" t="s">
        <v>806</v>
      </c>
      <c r="E254" s="117" t="s">
        <v>3305</v>
      </c>
      <c r="F254" s="70" t="s">
        <v>1498</v>
      </c>
      <c r="G254" s="70" t="s">
        <v>134</v>
      </c>
      <c r="H254" s="72">
        <v>150.49497500000001</v>
      </c>
      <c r="I254" s="80">
        <v>9360</v>
      </c>
      <c r="J254" s="117" t="s">
        <v>3305</v>
      </c>
      <c r="K254" s="72">
        <v>51.091117513999997</v>
      </c>
      <c r="L254" s="73">
        <v>2.6490357214416187E-6</v>
      </c>
      <c r="M254" s="73">
        <f t="shared" si="4"/>
        <v>3.861333581950508E-3</v>
      </c>
      <c r="N254" s="73">
        <f>K254/'סכום נכסי הקרן'!$C$41</f>
        <v>2.8243577719977696E-4</v>
      </c>
    </row>
    <row r="255" spans="1:14">
      <c r="A255" s="69" t="s">
        <v>1644</v>
      </c>
      <c r="B255" s="54" t="s">
        <v>1645</v>
      </c>
      <c r="C255" s="70" t="s">
        <v>1513</v>
      </c>
      <c r="D255" s="70" t="s">
        <v>806</v>
      </c>
      <c r="E255" s="117" t="s">
        <v>3305</v>
      </c>
      <c r="F255" s="70" t="s">
        <v>1498</v>
      </c>
      <c r="G255" s="70" t="s">
        <v>134</v>
      </c>
      <c r="H255" s="72">
        <v>236.720055</v>
      </c>
      <c r="I255" s="80">
        <v>10400</v>
      </c>
      <c r="J255" s="72">
        <v>0.32467083200000002</v>
      </c>
      <c r="K255" s="72">
        <v>89.617369339000007</v>
      </c>
      <c r="L255" s="73">
        <v>4.5642335140005722E-8</v>
      </c>
      <c r="M255" s="73">
        <f t="shared" si="4"/>
        <v>6.7730473435019282E-3</v>
      </c>
      <c r="N255" s="73">
        <f>K255/'סכום נכסי הקרן'!$C$41</f>
        <v>4.9541197357689745E-4</v>
      </c>
    </row>
    <row r="256" spans="1:14">
      <c r="A256" s="69" t="s">
        <v>1646</v>
      </c>
      <c r="B256" s="54" t="s">
        <v>1647</v>
      </c>
      <c r="C256" s="70" t="s">
        <v>1491</v>
      </c>
      <c r="D256" s="70" t="s">
        <v>806</v>
      </c>
      <c r="E256" s="117" t="s">
        <v>3305</v>
      </c>
      <c r="F256" s="70" t="s">
        <v>3192</v>
      </c>
      <c r="G256" s="70" t="s">
        <v>134</v>
      </c>
      <c r="H256" s="72">
        <v>372.83125000000001</v>
      </c>
      <c r="I256" s="80">
        <v>254</v>
      </c>
      <c r="J256" s="117" t="s">
        <v>3305</v>
      </c>
      <c r="K256" s="72">
        <v>3.434737717</v>
      </c>
      <c r="L256" s="73">
        <v>2.2312529256183276E-6</v>
      </c>
      <c r="M256" s="73">
        <f t="shared" si="4"/>
        <v>2.5958853000641218E-4</v>
      </c>
      <c r="N256" s="73">
        <f>K256/'סכום נכסי הקרן'!$C$41</f>
        <v>1.8987504360468483E-5</v>
      </c>
    </row>
    <row r="257" spans="1:14">
      <c r="A257" s="69" t="s">
        <v>1648</v>
      </c>
      <c r="B257" s="54" t="s">
        <v>1649</v>
      </c>
      <c r="C257" s="70" t="s">
        <v>1513</v>
      </c>
      <c r="D257" s="70" t="s">
        <v>806</v>
      </c>
      <c r="E257" s="117" t="s">
        <v>3305</v>
      </c>
      <c r="F257" s="70" t="s">
        <v>3190</v>
      </c>
      <c r="G257" s="70" t="s">
        <v>134</v>
      </c>
      <c r="H257" s="72">
        <v>51.316935000000001</v>
      </c>
      <c r="I257" s="80">
        <v>26035</v>
      </c>
      <c r="J257" s="117" t="s">
        <v>3305</v>
      </c>
      <c r="K257" s="72">
        <v>48.458040326999999</v>
      </c>
      <c r="L257" s="73">
        <v>3.2427267433876678E-8</v>
      </c>
      <c r="M257" s="73">
        <f t="shared" si="4"/>
        <v>3.6623324666735743E-3</v>
      </c>
      <c r="N257" s="73">
        <f>K257/'סכום נכסי הקרן'!$C$41</f>
        <v>2.6787991626106165E-4</v>
      </c>
    </row>
    <row r="258" spans="1:14">
      <c r="A258" s="119" t="s">
        <v>3305</v>
      </c>
      <c r="B258" s="119" t="s">
        <v>3305</v>
      </c>
      <c r="C258" s="119" t="s">
        <v>3305</v>
      </c>
      <c r="D258" s="120" t="s">
        <v>3305</v>
      </c>
      <c r="E258" s="120" t="s">
        <v>3305</v>
      </c>
      <c r="F258" s="120" t="s">
        <v>3305</v>
      </c>
      <c r="G258" s="120" t="s">
        <v>3305</v>
      </c>
      <c r="H258" s="120" t="s">
        <v>3305</v>
      </c>
      <c r="I258" s="120" t="s">
        <v>3305</v>
      </c>
      <c r="J258" s="120" t="s">
        <v>3305</v>
      </c>
      <c r="K258" s="120" t="s">
        <v>3305</v>
      </c>
      <c r="L258" s="120" t="s">
        <v>3305</v>
      </c>
      <c r="M258" s="120" t="s">
        <v>3305</v>
      </c>
      <c r="N258" s="120" t="s">
        <v>3305</v>
      </c>
    </row>
    <row r="259" spans="1:14">
      <c r="A259" s="84" t="s">
        <v>212</v>
      </c>
      <c r="B259" s="119" t="s">
        <v>3305</v>
      </c>
      <c r="C259" s="119" t="s">
        <v>3305</v>
      </c>
      <c r="D259" s="120" t="s">
        <v>3305</v>
      </c>
      <c r="E259" s="120" t="s">
        <v>3305</v>
      </c>
      <c r="F259" s="120" t="s">
        <v>3305</v>
      </c>
      <c r="G259" s="120" t="s">
        <v>3305</v>
      </c>
      <c r="H259" s="120" t="s">
        <v>3305</v>
      </c>
      <c r="I259" s="120" t="s">
        <v>3305</v>
      </c>
      <c r="J259" s="120" t="s">
        <v>3305</v>
      </c>
      <c r="K259" s="120" t="s">
        <v>3305</v>
      </c>
      <c r="L259" s="120" t="s">
        <v>3305</v>
      </c>
      <c r="M259" s="120" t="s">
        <v>3305</v>
      </c>
      <c r="N259" s="120" t="s">
        <v>3305</v>
      </c>
    </row>
    <row r="260" spans="1:14">
      <c r="A260" s="84" t="s">
        <v>115</v>
      </c>
      <c r="B260" s="119" t="s">
        <v>3305</v>
      </c>
      <c r="C260" s="119" t="s">
        <v>3305</v>
      </c>
      <c r="D260" s="120" t="s">
        <v>3305</v>
      </c>
      <c r="E260" s="120" t="s">
        <v>3305</v>
      </c>
      <c r="F260" s="120" t="s">
        <v>3305</v>
      </c>
      <c r="G260" s="120" t="s">
        <v>3305</v>
      </c>
      <c r="H260" s="120" t="s">
        <v>3305</v>
      </c>
      <c r="I260" s="120" t="s">
        <v>3305</v>
      </c>
      <c r="J260" s="120" t="s">
        <v>3305</v>
      </c>
      <c r="K260" s="120" t="s">
        <v>3305</v>
      </c>
      <c r="L260" s="120" t="s">
        <v>3305</v>
      </c>
      <c r="M260" s="120" t="s">
        <v>3305</v>
      </c>
      <c r="N260" s="120" t="s">
        <v>3305</v>
      </c>
    </row>
    <row r="261" spans="1:14">
      <c r="A261" s="84" t="s">
        <v>195</v>
      </c>
      <c r="B261" s="119" t="s">
        <v>3305</v>
      </c>
      <c r="C261" s="119" t="s">
        <v>3305</v>
      </c>
      <c r="D261" s="120" t="s">
        <v>3305</v>
      </c>
      <c r="E261" s="120" t="s">
        <v>3305</v>
      </c>
      <c r="F261" s="120" t="s">
        <v>3305</v>
      </c>
      <c r="G261" s="120" t="s">
        <v>3305</v>
      </c>
      <c r="H261" s="120" t="s">
        <v>3305</v>
      </c>
      <c r="I261" s="120" t="s">
        <v>3305</v>
      </c>
      <c r="J261" s="120" t="s">
        <v>3305</v>
      </c>
      <c r="K261" s="120" t="s">
        <v>3305</v>
      </c>
      <c r="L261" s="120" t="s">
        <v>3305</v>
      </c>
      <c r="M261" s="120" t="s">
        <v>3305</v>
      </c>
      <c r="N261" s="120" t="s">
        <v>3305</v>
      </c>
    </row>
    <row r="262" spans="1:14">
      <c r="A262" s="84" t="s">
        <v>203</v>
      </c>
      <c r="B262" s="119" t="s">
        <v>3305</v>
      </c>
      <c r="C262" s="119" t="s">
        <v>3305</v>
      </c>
      <c r="D262" s="120" t="s">
        <v>3305</v>
      </c>
      <c r="E262" s="120" t="s">
        <v>3305</v>
      </c>
      <c r="F262" s="120" t="s">
        <v>3305</v>
      </c>
      <c r="G262" s="120" t="s">
        <v>3305</v>
      </c>
      <c r="H262" s="120" t="s">
        <v>3305</v>
      </c>
      <c r="I262" s="120" t="s">
        <v>3305</v>
      </c>
      <c r="J262" s="120" t="s">
        <v>3305</v>
      </c>
      <c r="K262" s="120" t="s">
        <v>3305</v>
      </c>
      <c r="L262" s="120" t="s">
        <v>3305</v>
      </c>
      <c r="M262" s="120" t="s">
        <v>3305</v>
      </c>
      <c r="N262" s="120" t="s">
        <v>3305</v>
      </c>
    </row>
    <row r="263" spans="1:14">
      <c r="A263" s="84" t="s">
        <v>209</v>
      </c>
      <c r="B263" s="119" t="s">
        <v>3305</v>
      </c>
      <c r="C263" s="119" t="s">
        <v>3305</v>
      </c>
      <c r="D263" s="120" t="s">
        <v>3305</v>
      </c>
      <c r="E263" s="120" t="s">
        <v>3305</v>
      </c>
      <c r="F263" s="120" t="s">
        <v>3305</v>
      </c>
      <c r="G263" s="120" t="s">
        <v>3305</v>
      </c>
      <c r="H263" s="120" t="s">
        <v>3305</v>
      </c>
      <c r="I263" s="120" t="s">
        <v>3305</v>
      </c>
      <c r="J263" s="120" t="s">
        <v>3305</v>
      </c>
      <c r="K263" s="120" t="s">
        <v>3305</v>
      </c>
      <c r="L263" s="120" t="s">
        <v>3305</v>
      </c>
      <c r="M263" s="120" t="s">
        <v>3305</v>
      </c>
      <c r="N263" s="120" t="s">
        <v>3305</v>
      </c>
    </row>
    <row r="264" spans="1:14" hidden="1">
      <c r="D264" s="1"/>
      <c r="E264" s="1"/>
      <c r="F264" s="1"/>
    </row>
    <row r="265" spans="1:14" hidden="1">
      <c r="D265" s="1"/>
      <c r="E265" s="1"/>
      <c r="F265" s="1"/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A303" s="1"/>
      <c r="B303" s="1"/>
      <c r="C303" s="1"/>
      <c r="D303" s="1"/>
      <c r="E303" s="1"/>
      <c r="F303" s="1"/>
    </row>
    <row r="304" spans="1:6" hidden="1">
      <c r="A304" s="1"/>
      <c r="B304" s="1"/>
      <c r="C304" s="1"/>
      <c r="D304" s="1"/>
      <c r="E304" s="1"/>
      <c r="F304" s="1"/>
    </row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pans="1:6" hidden="1">
      <c r="A337" s="1"/>
      <c r="B337" s="1"/>
      <c r="C337" s="1"/>
      <c r="D337" s="1"/>
      <c r="E337" s="1"/>
      <c r="F337" s="1"/>
    </row>
    <row r="338" spans="1:6" hidden="1">
      <c r="A338" s="1"/>
      <c r="B338" s="1"/>
      <c r="C338" s="1"/>
      <c r="D338" s="1"/>
      <c r="E338" s="1"/>
      <c r="F338" s="1"/>
    </row>
    <row r="339" spans="1:6" hidden="1">
      <c r="A339" s="1"/>
      <c r="B339" s="1"/>
      <c r="C339" s="1"/>
      <c r="D339" s="1"/>
      <c r="E339" s="1"/>
      <c r="F339" s="1"/>
    </row>
    <row r="340" spans="1:6" hidden="1">
      <c r="A340" s="1"/>
      <c r="B340" s="1"/>
      <c r="C340" s="1"/>
      <c r="D340" s="1"/>
      <c r="E340" s="1"/>
      <c r="F340" s="1"/>
    </row>
    <row r="341" spans="1:6" hidden="1">
      <c r="A341" s="1"/>
      <c r="B341" s="1"/>
      <c r="C341" s="1"/>
      <c r="D341" s="1"/>
      <c r="E341" s="1"/>
      <c r="F341" s="1"/>
    </row>
    <row r="342" spans="1:6" hidden="1">
      <c r="A342" s="1"/>
      <c r="B342" s="1"/>
      <c r="C342" s="1"/>
      <c r="D342" s="1"/>
      <c r="E342" s="1"/>
      <c r="F342" s="1"/>
    </row>
    <row r="343" spans="1:6" hidden="1">
      <c r="A343" s="1"/>
      <c r="B343" s="1"/>
      <c r="C343" s="1"/>
      <c r="D343" s="1"/>
      <c r="E343" s="1"/>
      <c r="F343" s="1"/>
    </row>
    <row r="344" spans="1:6" hidden="1">
      <c r="A344" s="1"/>
      <c r="B344" s="1"/>
      <c r="C344" s="1"/>
      <c r="D344" s="1"/>
      <c r="E344" s="1"/>
      <c r="F344" s="1"/>
    </row>
    <row r="345" spans="1:6" hidden="1">
      <c r="A345" s="1"/>
      <c r="B345" s="1"/>
      <c r="C345" s="1"/>
      <c r="D345" s="1"/>
      <c r="E345" s="1"/>
      <c r="F345" s="1"/>
    </row>
    <row r="346" spans="1:6" hidden="1">
      <c r="A346" s="1"/>
      <c r="B346" s="1"/>
      <c r="C346" s="1"/>
      <c r="D346" s="1"/>
      <c r="E346" s="1"/>
      <c r="F346" s="1"/>
    </row>
    <row r="347" spans="1:6" hidden="1">
      <c r="A347" s="1"/>
      <c r="B347" s="1"/>
      <c r="C347" s="1"/>
      <c r="D347" s="1"/>
      <c r="E347" s="1"/>
      <c r="F347" s="1"/>
    </row>
    <row r="348" spans="1:6" hidden="1">
      <c r="A348" s="1"/>
      <c r="B348" s="1"/>
      <c r="C348" s="1"/>
      <c r="D348" s="1"/>
      <c r="E348" s="1"/>
      <c r="F348" s="1"/>
    </row>
    <row r="349" spans="1:6" hidden="1">
      <c r="A349" s="1"/>
      <c r="B349" s="1"/>
      <c r="C349" s="1"/>
      <c r="D349" s="1"/>
      <c r="E349" s="1"/>
      <c r="F349" s="1"/>
    </row>
    <row r="350" spans="1:6" hidden="1">
      <c r="A350" s="1"/>
      <c r="B350" s="1"/>
      <c r="C350" s="1"/>
      <c r="D350" s="1"/>
      <c r="E350" s="1"/>
      <c r="F350" s="1"/>
    </row>
    <row r="351" spans="1:6" hidden="1">
      <c r="D351" s="1"/>
      <c r="E351" s="1"/>
      <c r="F351" s="1"/>
    </row>
    <row r="352" spans="1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4" type="noConversion"/>
  <dataValidations count="3">
    <dataValidation allowBlank="1" showInputMessage="1" showErrorMessage="1" sqref="A32 J7 A34:H34 A261 A263" xr:uid="{00000000-0002-0000-0500-000000000000}"/>
    <dataValidation type="list" allowBlank="1" showInputMessage="1" showErrorMessage="1" sqref="D10:D33 D35:D353" xr:uid="{00000000-0002-0000-0500-000001000000}">
      <formula1>#REF!</formula1>
    </dataValidation>
    <dataValidation type="list" allowBlank="1" showInputMessage="1" showErrorMessage="1" sqref="G35:G353 F10:G33 F262:F359 F35:F216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43.57031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148</v>
      </c>
      <c r="B1" s="36" t="s" vm="1">
        <v>220</v>
      </c>
    </row>
    <row r="2" spans="1:13">
      <c r="A2" s="36" t="s">
        <v>147</v>
      </c>
      <c r="B2" s="36" t="s">
        <v>221</v>
      </c>
    </row>
    <row r="3" spans="1:13">
      <c r="A3" s="36" t="s">
        <v>149</v>
      </c>
      <c r="B3" s="36" t="s">
        <v>222</v>
      </c>
    </row>
    <row r="4" spans="1:13">
      <c r="A4" s="36" t="s">
        <v>150</v>
      </c>
      <c r="B4" s="36">
        <v>12152</v>
      </c>
    </row>
    <row r="5" spans="1:13" ht="18.75">
      <c r="A5" s="145" t="s">
        <v>218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1:13" s="3" customFormat="1">
      <c r="A6" s="37" t="s">
        <v>118</v>
      </c>
      <c r="B6" s="38" t="s">
        <v>48</v>
      </c>
      <c r="C6" s="38" t="s">
        <v>122</v>
      </c>
      <c r="D6" s="38" t="s">
        <v>120</v>
      </c>
      <c r="E6" s="38" t="s">
        <v>70</v>
      </c>
      <c r="F6" s="38" t="s">
        <v>106</v>
      </c>
      <c r="G6" s="38" t="s">
        <v>197</v>
      </c>
      <c r="H6" s="38" t="s">
        <v>196</v>
      </c>
      <c r="I6" s="38" t="s">
        <v>211</v>
      </c>
      <c r="J6" s="38" t="s">
        <v>66</v>
      </c>
      <c r="K6" s="38" t="s">
        <v>63</v>
      </c>
      <c r="L6" s="38" t="s">
        <v>151</v>
      </c>
      <c r="M6" s="41" t="s">
        <v>153</v>
      </c>
    </row>
    <row r="7" spans="1:13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13" t="s">
        <v>3305</v>
      </c>
      <c r="G7" s="26" t="s">
        <v>204</v>
      </c>
      <c r="H7" s="113" t="s">
        <v>3305</v>
      </c>
      <c r="I7" s="12" t="s">
        <v>200</v>
      </c>
      <c r="J7" s="12" t="s">
        <v>200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214</v>
      </c>
      <c r="B9" s="115" t="s">
        <v>3305</v>
      </c>
      <c r="C9" s="115" t="s">
        <v>3305</v>
      </c>
      <c r="D9" s="115" t="s">
        <v>3305</v>
      </c>
      <c r="E9" s="115" t="s">
        <v>3305</v>
      </c>
      <c r="F9" s="115" t="s">
        <v>3305</v>
      </c>
      <c r="G9" s="115" t="s">
        <v>3305</v>
      </c>
      <c r="H9" s="115" t="s">
        <v>3305</v>
      </c>
      <c r="I9" s="61">
        <v>1.5445834999999998E-2</v>
      </c>
      <c r="J9" s="61">
        <v>22716.751675266005</v>
      </c>
      <c r="K9" s="115" t="s">
        <v>3305</v>
      </c>
      <c r="L9" s="62">
        <f>IFERROR(J9/$J$9,0)</f>
        <v>1</v>
      </c>
      <c r="M9" s="62">
        <f>J9/'סכום נכסי הקרן'!$C$41</f>
        <v>0.1255800171742176</v>
      </c>
    </row>
    <row r="10" spans="1:13">
      <c r="A10" s="63" t="s">
        <v>189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116" t="s">
        <v>3305</v>
      </c>
      <c r="H10" s="116" t="s">
        <v>3305</v>
      </c>
      <c r="I10" s="116" t="s">
        <v>3305</v>
      </c>
      <c r="J10" s="66">
        <v>14153.200753224</v>
      </c>
      <c r="K10" s="116" t="s">
        <v>3305</v>
      </c>
      <c r="L10" s="67">
        <f t="shared" ref="L10:L73" si="0">IFERROR(J10/$J$9,0)</f>
        <v>0.62302924975994711</v>
      </c>
      <c r="M10" s="67">
        <f>J10/'סכום נכסי הקרן'!$C$41</f>
        <v>7.8240023884894067E-2</v>
      </c>
    </row>
    <row r="11" spans="1:13">
      <c r="A11" s="68" t="s">
        <v>215</v>
      </c>
      <c r="B11" s="116" t="s">
        <v>3305</v>
      </c>
      <c r="C11" s="116" t="s">
        <v>3305</v>
      </c>
      <c r="D11" s="116" t="s">
        <v>3305</v>
      </c>
      <c r="E11" s="116" t="s">
        <v>3305</v>
      </c>
      <c r="F11" s="116" t="s">
        <v>3305</v>
      </c>
      <c r="G11" s="116" t="s">
        <v>3305</v>
      </c>
      <c r="H11" s="116" t="s">
        <v>3305</v>
      </c>
      <c r="I11" s="116" t="s">
        <v>3305</v>
      </c>
      <c r="J11" s="66">
        <v>2281.185605916</v>
      </c>
      <c r="K11" s="116" t="s">
        <v>3305</v>
      </c>
      <c r="L11" s="67">
        <f t="shared" si="0"/>
        <v>0.10041865309465677</v>
      </c>
      <c r="M11" s="67">
        <f>J11/'סכום נכסי הקרן'!$C$41</f>
        <v>1.2610576180238796E-2</v>
      </c>
    </row>
    <row r="12" spans="1:13">
      <c r="A12" s="69" t="s">
        <v>1650</v>
      </c>
      <c r="B12" s="54" t="s">
        <v>1651</v>
      </c>
      <c r="C12" s="70" t="s">
        <v>123</v>
      </c>
      <c r="D12" s="54" t="s">
        <v>1652</v>
      </c>
      <c r="E12" s="70" t="s">
        <v>1653</v>
      </c>
      <c r="F12" s="70" t="s">
        <v>135</v>
      </c>
      <c r="G12" s="72">
        <v>12113.734710000001</v>
      </c>
      <c r="H12" s="80">
        <v>1855</v>
      </c>
      <c r="I12" s="117" t="s">
        <v>3305</v>
      </c>
      <c r="J12" s="72">
        <v>224.709778871</v>
      </c>
      <c r="K12" s="73">
        <v>1.1846261177366755E-4</v>
      </c>
      <c r="L12" s="73">
        <f t="shared" si="0"/>
        <v>9.8918094489567343E-3</v>
      </c>
      <c r="M12" s="73">
        <f>J12/'סכום נכסי הקרן'!$C$41</f>
        <v>1.2422136004840746E-3</v>
      </c>
    </row>
    <row r="13" spans="1:13">
      <c r="A13" s="69" t="s">
        <v>1654</v>
      </c>
      <c r="B13" s="54" t="s">
        <v>1655</v>
      </c>
      <c r="C13" s="70" t="s">
        <v>123</v>
      </c>
      <c r="D13" s="54" t="s">
        <v>1652</v>
      </c>
      <c r="E13" s="70" t="s">
        <v>1653</v>
      </c>
      <c r="F13" s="70" t="s">
        <v>135</v>
      </c>
      <c r="G13" s="72">
        <v>11284</v>
      </c>
      <c r="H13" s="80">
        <v>1850</v>
      </c>
      <c r="I13" s="117" t="s">
        <v>3305</v>
      </c>
      <c r="J13" s="72">
        <v>208.75399999999999</v>
      </c>
      <c r="K13" s="73">
        <v>2.3149446499688394E-4</v>
      </c>
      <c r="L13" s="73">
        <f t="shared" si="0"/>
        <v>9.1894300287347561E-3</v>
      </c>
      <c r="M13" s="73">
        <f>J13/'סכום נכסי הקרן'!$C$41</f>
        <v>1.1540087808297815E-3</v>
      </c>
    </row>
    <row r="14" spans="1:13">
      <c r="A14" s="69" t="s">
        <v>1656</v>
      </c>
      <c r="B14" s="54" t="s">
        <v>1657</v>
      </c>
      <c r="C14" s="70" t="s">
        <v>123</v>
      </c>
      <c r="D14" s="54" t="s">
        <v>1652</v>
      </c>
      <c r="E14" s="70" t="s">
        <v>1653</v>
      </c>
      <c r="F14" s="70" t="s">
        <v>135</v>
      </c>
      <c r="G14" s="72">
        <v>5456.3930989999999</v>
      </c>
      <c r="H14" s="80">
        <v>3429</v>
      </c>
      <c r="I14" s="117" t="s">
        <v>3305</v>
      </c>
      <c r="J14" s="72">
        <v>187.09971935199999</v>
      </c>
      <c r="K14" s="73">
        <v>7.9568838820647851E-5</v>
      </c>
      <c r="L14" s="73">
        <f t="shared" si="0"/>
        <v>8.2362004051712255E-3</v>
      </c>
      <c r="M14" s="73">
        <f>J14/'סכום נכסי הקרן'!$C$41</f>
        <v>1.0343021883317005E-3</v>
      </c>
    </row>
    <row r="15" spans="1:13">
      <c r="A15" s="69" t="s">
        <v>1658</v>
      </c>
      <c r="B15" s="54" t="s">
        <v>1659</v>
      </c>
      <c r="C15" s="70" t="s">
        <v>123</v>
      </c>
      <c r="D15" s="54" t="s">
        <v>1660</v>
      </c>
      <c r="E15" s="70" t="s">
        <v>1653</v>
      </c>
      <c r="F15" s="70" t="s">
        <v>135</v>
      </c>
      <c r="G15" s="72">
        <v>2785.7951000000003</v>
      </c>
      <c r="H15" s="80">
        <v>1848</v>
      </c>
      <c r="I15" s="117" t="s">
        <v>3305</v>
      </c>
      <c r="J15" s="72">
        <v>51.481493448000002</v>
      </c>
      <c r="K15" s="73">
        <v>4.1313908277979353E-5</v>
      </c>
      <c r="L15" s="73">
        <f t="shared" si="0"/>
        <v>2.2662348113816396E-3</v>
      </c>
      <c r="M15" s="73">
        <f>J15/'סכום נכסי הקרן'!$C$41</f>
        <v>2.8459380653411611E-4</v>
      </c>
    </row>
    <row r="16" spans="1:13">
      <c r="A16" s="69" t="s">
        <v>1661</v>
      </c>
      <c r="B16" s="54" t="s">
        <v>1662</v>
      </c>
      <c r="C16" s="70" t="s">
        <v>123</v>
      </c>
      <c r="D16" s="54" t="s">
        <v>1660</v>
      </c>
      <c r="E16" s="70" t="s">
        <v>1653</v>
      </c>
      <c r="F16" s="70" t="s">
        <v>135</v>
      </c>
      <c r="G16" s="72">
        <v>5321.5373510000009</v>
      </c>
      <c r="H16" s="80">
        <v>3393</v>
      </c>
      <c r="I16" s="117" t="s">
        <v>3305</v>
      </c>
      <c r="J16" s="72">
        <v>180.55976232400002</v>
      </c>
      <c r="K16" s="73">
        <v>4.1676672451628579E-5</v>
      </c>
      <c r="L16" s="73">
        <f t="shared" si="0"/>
        <v>7.948309023450454E-3</v>
      </c>
      <c r="M16" s="73">
        <f>J16/'סכום נכסי הקרן'!$C$41</f>
        <v>9.9814878367089676E-4</v>
      </c>
    </row>
    <row r="17" spans="1:13">
      <c r="A17" s="69" t="s">
        <v>1663</v>
      </c>
      <c r="B17" s="54" t="s">
        <v>1664</v>
      </c>
      <c r="C17" s="70" t="s">
        <v>123</v>
      </c>
      <c r="D17" s="54" t="s">
        <v>1665</v>
      </c>
      <c r="E17" s="70" t="s">
        <v>1653</v>
      </c>
      <c r="F17" s="70" t="s">
        <v>135</v>
      </c>
      <c r="G17" s="72">
        <v>1830</v>
      </c>
      <c r="H17" s="80">
        <v>17740</v>
      </c>
      <c r="I17" s="117" t="s">
        <v>3305</v>
      </c>
      <c r="J17" s="72">
        <v>324.64171000000005</v>
      </c>
      <c r="K17" s="73">
        <v>1.6801180158963034E-4</v>
      </c>
      <c r="L17" s="73">
        <f t="shared" si="0"/>
        <v>1.4290850850540831E-2</v>
      </c>
      <c r="M17" s="73">
        <f>J17/'סכום נכסי הקרן'!$C$41</f>
        <v>1.7946452952450997E-3</v>
      </c>
    </row>
    <row r="18" spans="1:13">
      <c r="A18" s="69" t="s">
        <v>1666</v>
      </c>
      <c r="B18" s="54" t="s">
        <v>1667</v>
      </c>
      <c r="C18" s="70" t="s">
        <v>123</v>
      </c>
      <c r="D18" s="54" t="s">
        <v>1665</v>
      </c>
      <c r="E18" s="70" t="s">
        <v>1653</v>
      </c>
      <c r="F18" s="70" t="s">
        <v>135</v>
      </c>
      <c r="G18" s="72">
        <v>264.65053499999999</v>
      </c>
      <c r="H18" s="80">
        <v>18340</v>
      </c>
      <c r="I18" s="117" t="s">
        <v>3305</v>
      </c>
      <c r="J18" s="72">
        <v>48.536908026999996</v>
      </c>
      <c r="K18" s="73">
        <v>2.5436439497727208E-5</v>
      </c>
      <c r="L18" s="73">
        <f t="shared" si="0"/>
        <v>2.1366130475356199E-3</v>
      </c>
      <c r="M18" s="73">
        <f>J18/'סכום נכסי הקרן'!$C$41</f>
        <v>2.6831590320418054E-4</v>
      </c>
    </row>
    <row r="19" spans="1:13">
      <c r="A19" s="69" t="s">
        <v>1668</v>
      </c>
      <c r="B19" s="54" t="s">
        <v>1669</v>
      </c>
      <c r="C19" s="70" t="s">
        <v>123</v>
      </c>
      <c r="D19" s="54" t="s">
        <v>1665</v>
      </c>
      <c r="E19" s="70" t="s">
        <v>1653</v>
      </c>
      <c r="F19" s="70" t="s">
        <v>135</v>
      </c>
      <c r="G19" s="72">
        <v>379.04410999999999</v>
      </c>
      <c r="H19" s="80">
        <v>33260</v>
      </c>
      <c r="I19" s="117" t="s">
        <v>3305</v>
      </c>
      <c r="J19" s="72">
        <v>126.070070969</v>
      </c>
      <c r="K19" s="73">
        <v>4.5370189030429799E-5</v>
      </c>
      <c r="L19" s="73">
        <f t="shared" si="0"/>
        <v>5.5496522025314503E-3</v>
      </c>
      <c r="M19" s="73">
        <f>J19/'סכום נכסי הקרן'!$C$41</f>
        <v>6.9692541890483404E-4</v>
      </c>
    </row>
    <row r="20" spans="1:13">
      <c r="A20" s="69" t="s">
        <v>1670</v>
      </c>
      <c r="B20" s="54" t="s">
        <v>1671</v>
      </c>
      <c r="C20" s="70" t="s">
        <v>123</v>
      </c>
      <c r="D20" s="54" t="s">
        <v>1665</v>
      </c>
      <c r="E20" s="70" t="s">
        <v>1653</v>
      </c>
      <c r="F20" s="70" t="s">
        <v>135</v>
      </c>
      <c r="G20" s="72">
        <v>1158.6103929999999</v>
      </c>
      <c r="H20" s="80">
        <v>18500</v>
      </c>
      <c r="I20" s="117" t="s">
        <v>3305</v>
      </c>
      <c r="J20" s="72">
        <v>214.34292261300001</v>
      </c>
      <c r="K20" s="73">
        <v>3.698366987394287E-5</v>
      </c>
      <c r="L20" s="73">
        <f t="shared" si="0"/>
        <v>9.435456515835253E-3</v>
      </c>
      <c r="M20" s="73">
        <f>J20/'סכום נכסי הקרן'!$C$41</f>
        <v>1.1849047913051745E-3</v>
      </c>
    </row>
    <row r="21" spans="1:13">
      <c r="A21" s="69" t="s">
        <v>1672</v>
      </c>
      <c r="B21" s="54" t="s">
        <v>1673</v>
      </c>
      <c r="C21" s="70" t="s">
        <v>123</v>
      </c>
      <c r="D21" s="54" t="s">
        <v>1674</v>
      </c>
      <c r="E21" s="70" t="s">
        <v>1653</v>
      </c>
      <c r="F21" s="70" t="s">
        <v>135</v>
      </c>
      <c r="G21" s="72">
        <v>4688</v>
      </c>
      <c r="H21" s="80">
        <v>1833</v>
      </c>
      <c r="I21" s="117" t="s">
        <v>3305</v>
      </c>
      <c r="J21" s="72">
        <v>85.931039999999996</v>
      </c>
      <c r="K21" s="73">
        <v>7.2883576679438238E-5</v>
      </c>
      <c r="L21" s="73">
        <f t="shared" si="0"/>
        <v>3.7827168790845081E-3</v>
      </c>
      <c r="M21" s="73">
        <f>J21/'סכום נכסי הקרן'!$C$41</f>
        <v>4.7503365064063537E-4</v>
      </c>
    </row>
    <row r="22" spans="1:13">
      <c r="A22" s="69" t="s">
        <v>1675</v>
      </c>
      <c r="B22" s="54" t="s">
        <v>1676</v>
      </c>
      <c r="C22" s="70" t="s">
        <v>123</v>
      </c>
      <c r="D22" s="54" t="s">
        <v>1674</v>
      </c>
      <c r="E22" s="70" t="s">
        <v>1653</v>
      </c>
      <c r="F22" s="70" t="s">
        <v>135</v>
      </c>
      <c r="G22" s="72">
        <v>1197.6831079999999</v>
      </c>
      <c r="H22" s="80">
        <v>2759</v>
      </c>
      <c r="I22" s="117" t="s">
        <v>3305</v>
      </c>
      <c r="J22" s="72">
        <v>33.044076935999996</v>
      </c>
      <c r="K22" s="73">
        <v>1.8024165815634728E-4</v>
      </c>
      <c r="L22" s="73">
        <f t="shared" si="0"/>
        <v>1.4546127636715939E-3</v>
      </c>
      <c r="M22" s="73">
        <f>J22/'סכום נכסי הקרן'!$C$41</f>
        <v>1.8267029584371491E-4</v>
      </c>
    </row>
    <row r="23" spans="1:13">
      <c r="A23" s="69" t="s">
        <v>1677</v>
      </c>
      <c r="B23" s="54" t="s">
        <v>1678</v>
      </c>
      <c r="C23" s="70" t="s">
        <v>123</v>
      </c>
      <c r="D23" s="54" t="s">
        <v>1674</v>
      </c>
      <c r="E23" s="70" t="s">
        <v>1653</v>
      </c>
      <c r="F23" s="70" t="s">
        <v>135</v>
      </c>
      <c r="G23" s="72">
        <v>11706.602985</v>
      </c>
      <c r="H23" s="80">
        <v>1860</v>
      </c>
      <c r="I23" s="117" t="s">
        <v>3305</v>
      </c>
      <c r="J23" s="72">
        <v>217.74281552100004</v>
      </c>
      <c r="K23" s="73">
        <v>5.7110311402496698E-5</v>
      </c>
      <c r="L23" s="73">
        <f t="shared" si="0"/>
        <v>9.5851210874518811E-3</v>
      </c>
      <c r="M23" s="73">
        <f>J23/'סכום נכסי הקרן'!$C$41</f>
        <v>1.2036996707791626E-3</v>
      </c>
    </row>
    <row r="24" spans="1:13">
      <c r="A24" s="69" t="s">
        <v>1679</v>
      </c>
      <c r="B24" s="54" t="s">
        <v>1680</v>
      </c>
      <c r="C24" s="70" t="s">
        <v>123</v>
      </c>
      <c r="D24" s="54" t="s">
        <v>1674</v>
      </c>
      <c r="E24" s="70" t="s">
        <v>1653</v>
      </c>
      <c r="F24" s="70" t="s">
        <v>135</v>
      </c>
      <c r="G24" s="72">
        <v>2465.9065909999999</v>
      </c>
      <c r="H24" s="80">
        <v>1841</v>
      </c>
      <c r="I24" s="117" t="s">
        <v>3305</v>
      </c>
      <c r="J24" s="72">
        <v>45.397340348</v>
      </c>
      <c r="K24" s="73">
        <v>3.3537097154190631E-5</v>
      </c>
      <c r="L24" s="73">
        <f t="shared" si="0"/>
        <v>1.9984080909520446E-3</v>
      </c>
      <c r="M24" s="73">
        <f>J24/'סכום נכסי הקרן'!$C$41</f>
        <v>2.509601223828532E-4</v>
      </c>
    </row>
    <row r="25" spans="1:13">
      <c r="A25" s="69" t="s">
        <v>1681</v>
      </c>
      <c r="B25" s="54" t="s">
        <v>1682</v>
      </c>
      <c r="C25" s="70" t="s">
        <v>123</v>
      </c>
      <c r="D25" s="54" t="s">
        <v>1674</v>
      </c>
      <c r="E25" s="70" t="s">
        <v>1653</v>
      </c>
      <c r="F25" s="70" t="s">
        <v>135</v>
      </c>
      <c r="G25" s="72">
        <v>9845.4293849999995</v>
      </c>
      <c r="H25" s="80">
        <v>3381</v>
      </c>
      <c r="I25" s="117" t="s">
        <v>3305</v>
      </c>
      <c r="J25" s="72">
        <v>332.87396750700003</v>
      </c>
      <c r="K25" s="73">
        <v>6.2163069767561676E-5</v>
      </c>
      <c r="L25" s="73">
        <f t="shared" si="0"/>
        <v>1.4653237939358783E-2</v>
      </c>
      <c r="M25" s="73">
        <f>J25/'סכום נכסי הקרן'!$C$41</f>
        <v>1.840153872082573E-3</v>
      </c>
    </row>
    <row r="26" spans="1:13">
      <c r="A26" s="118" t="s">
        <v>3305</v>
      </c>
      <c r="B26" s="117" t="s">
        <v>3305</v>
      </c>
      <c r="C26" s="117" t="s">
        <v>3305</v>
      </c>
      <c r="D26" s="117" t="s">
        <v>3305</v>
      </c>
      <c r="E26" s="117" t="s">
        <v>3305</v>
      </c>
      <c r="F26" s="117" t="s">
        <v>3305</v>
      </c>
      <c r="G26" s="117" t="s">
        <v>3305</v>
      </c>
      <c r="H26" s="117" t="s">
        <v>3305</v>
      </c>
      <c r="I26" s="117" t="s">
        <v>3305</v>
      </c>
      <c r="J26" s="117" t="s">
        <v>3305</v>
      </c>
      <c r="K26" s="117" t="s">
        <v>3305</v>
      </c>
      <c r="L26" s="117" t="s">
        <v>3305</v>
      </c>
      <c r="M26" s="117" t="s">
        <v>3305</v>
      </c>
    </row>
    <row r="27" spans="1:13">
      <c r="A27" s="68" t="s">
        <v>216</v>
      </c>
      <c r="B27" s="116" t="s">
        <v>3305</v>
      </c>
      <c r="C27" s="116" t="s">
        <v>3305</v>
      </c>
      <c r="D27" s="116" t="s">
        <v>3305</v>
      </c>
      <c r="E27" s="116" t="s">
        <v>3305</v>
      </c>
      <c r="F27" s="116" t="s">
        <v>3305</v>
      </c>
      <c r="G27" s="116" t="s">
        <v>3305</v>
      </c>
      <c r="H27" s="116" t="s">
        <v>3305</v>
      </c>
      <c r="I27" s="116" t="s">
        <v>3305</v>
      </c>
      <c r="J27" s="66">
        <v>11872.015147308</v>
      </c>
      <c r="K27" s="116" t="s">
        <v>3305</v>
      </c>
      <c r="L27" s="67">
        <f t="shared" si="0"/>
        <v>0.52261059666529031</v>
      </c>
      <c r="M27" s="67">
        <f>J27/'סכום נכסי הקרן'!$C$41</f>
        <v>6.5629447704655272E-2</v>
      </c>
    </row>
    <row r="28" spans="1:13">
      <c r="A28" s="69" t="s">
        <v>1683</v>
      </c>
      <c r="B28" s="54" t="s">
        <v>1684</v>
      </c>
      <c r="C28" s="70" t="s">
        <v>123</v>
      </c>
      <c r="D28" s="54" t="s">
        <v>1652</v>
      </c>
      <c r="E28" s="70" t="s">
        <v>1685</v>
      </c>
      <c r="F28" s="70" t="s">
        <v>135</v>
      </c>
      <c r="G28" s="72">
        <v>767825.94299999997</v>
      </c>
      <c r="H28" s="80">
        <v>381.09</v>
      </c>
      <c r="I28" s="117" t="s">
        <v>3305</v>
      </c>
      <c r="J28" s="72">
        <v>2926.1078866790003</v>
      </c>
      <c r="K28" s="73">
        <v>8.4618810648411664E-3</v>
      </c>
      <c r="L28" s="73">
        <f t="shared" si="0"/>
        <v>0.12880837579718521</v>
      </c>
      <c r="M28" s="73">
        <f>J28/'סכום נכסי הקרן'!$C$41</f>
        <v>1.6175758044793594E-2</v>
      </c>
    </row>
    <row r="29" spans="1:13">
      <c r="A29" s="69" t="s">
        <v>1686</v>
      </c>
      <c r="B29" s="54" t="s">
        <v>1687</v>
      </c>
      <c r="C29" s="70" t="s">
        <v>123</v>
      </c>
      <c r="D29" s="54" t="s">
        <v>1652</v>
      </c>
      <c r="E29" s="70" t="s">
        <v>1685</v>
      </c>
      <c r="F29" s="70" t="s">
        <v>135</v>
      </c>
      <c r="G29" s="72">
        <v>443436.90561900003</v>
      </c>
      <c r="H29" s="80">
        <v>352.49</v>
      </c>
      <c r="I29" s="117" t="s">
        <v>3305</v>
      </c>
      <c r="J29" s="72">
        <v>1563.0707503200001</v>
      </c>
      <c r="K29" s="73">
        <v>2.8280942281028254E-3</v>
      </c>
      <c r="L29" s="73">
        <f t="shared" si="0"/>
        <v>6.8806965567258946E-2</v>
      </c>
      <c r="M29" s="73">
        <f>J29/'סכום נכסי הקרן'!$C$41</f>
        <v>8.6407799176421787E-3</v>
      </c>
    </row>
    <row r="30" spans="1:13">
      <c r="A30" s="69" t="s">
        <v>1688</v>
      </c>
      <c r="B30" s="54" t="s">
        <v>1689</v>
      </c>
      <c r="C30" s="70" t="s">
        <v>123</v>
      </c>
      <c r="D30" s="54" t="s">
        <v>1660</v>
      </c>
      <c r="E30" s="70" t="s">
        <v>1685</v>
      </c>
      <c r="F30" s="70" t="s">
        <v>135</v>
      </c>
      <c r="G30" s="72">
        <v>466381</v>
      </c>
      <c r="H30" s="80">
        <v>353.96</v>
      </c>
      <c r="I30" s="117" t="s">
        <v>3305</v>
      </c>
      <c r="J30" s="72">
        <v>1650.8021899999999</v>
      </c>
      <c r="K30" s="73">
        <v>1.7400505098591141E-3</v>
      </c>
      <c r="L30" s="73">
        <f t="shared" si="0"/>
        <v>7.2668936721150712E-2</v>
      </c>
      <c r="M30" s="73">
        <f>J30/'סכום נכסי הקרן'!$C$41</f>
        <v>9.12576632147424E-3</v>
      </c>
    </row>
    <row r="31" spans="1:13">
      <c r="A31" s="69" t="s">
        <v>1690</v>
      </c>
      <c r="B31" s="54" t="s">
        <v>1691</v>
      </c>
      <c r="C31" s="70" t="s">
        <v>123</v>
      </c>
      <c r="D31" s="54" t="s">
        <v>1665</v>
      </c>
      <c r="E31" s="70" t="s">
        <v>1685</v>
      </c>
      <c r="F31" s="70" t="s">
        <v>135</v>
      </c>
      <c r="G31" s="72">
        <v>23400</v>
      </c>
      <c r="H31" s="80">
        <v>3518.37</v>
      </c>
      <c r="I31" s="117" t="s">
        <v>3305</v>
      </c>
      <c r="J31" s="72">
        <v>823.2985799999999</v>
      </c>
      <c r="K31" s="73">
        <v>9.8865864878585957E-4</v>
      </c>
      <c r="L31" s="73">
        <f t="shared" si="0"/>
        <v>3.624191485512461E-2</v>
      </c>
      <c r="M31" s="73">
        <f>J31/'סכום נכסי הקרן'!$C$41</f>
        <v>4.5512602899330807E-3</v>
      </c>
    </row>
    <row r="32" spans="1:13">
      <c r="A32" s="69" t="s">
        <v>1692</v>
      </c>
      <c r="B32" s="54" t="s">
        <v>1693</v>
      </c>
      <c r="C32" s="70" t="s">
        <v>123</v>
      </c>
      <c r="D32" s="54" t="s">
        <v>1665</v>
      </c>
      <c r="E32" s="70" t="s">
        <v>1685</v>
      </c>
      <c r="F32" s="70" t="s">
        <v>135</v>
      </c>
      <c r="G32" s="72">
        <v>36763</v>
      </c>
      <c r="H32" s="80">
        <v>3805.36</v>
      </c>
      <c r="I32" s="117" t="s">
        <v>3305</v>
      </c>
      <c r="J32" s="72">
        <v>1398.9646499999999</v>
      </c>
      <c r="K32" s="73">
        <v>1.1128527699084949E-3</v>
      </c>
      <c r="L32" s="73">
        <f t="shared" si="0"/>
        <v>6.1582952967839694E-2</v>
      </c>
      <c r="M32" s="73">
        <f>J32/'סכום נכסי הקרן'!$C$41</f>
        <v>7.7335882913403429E-3</v>
      </c>
    </row>
    <row r="33" spans="1:13">
      <c r="A33" s="69" t="s">
        <v>1694</v>
      </c>
      <c r="B33" s="54" t="s">
        <v>1695</v>
      </c>
      <c r="C33" s="70" t="s">
        <v>123</v>
      </c>
      <c r="D33" s="54" t="s">
        <v>1665</v>
      </c>
      <c r="E33" s="70" t="s">
        <v>1685</v>
      </c>
      <c r="F33" s="70" t="s">
        <v>135</v>
      </c>
      <c r="G33" s="72">
        <v>4621.6639779999996</v>
      </c>
      <c r="H33" s="80">
        <v>3822.41</v>
      </c>
      <c r="I33" s="117" t="s">
        <v>3305</v>
      </c>
      <c r="J33" s="72">
        <v>176.65894606699999</v>
      </c>
      <c r="K33" s="73">
        <v>4.2709580976719547E-4</v>
      </c>
      <c r="L33" s="73">
        <f t="shared" si="0"/>
        <v>7.776593616566501E-3</v>
      </c>
      <c r="M33" s="73">
        <f>J33/'סכום נכסי הקרן'!$C$41</f>
        <v>9.7658475992533226E-4</v>
      </c>
    </row>
    <row r="34" spans="1:13">
      <c r="A34" s="69" t="s">
        <v>1696</v>
      </c>
      <c r="B34" s="54" t="s">
        <v>1697</v>
      </c>
      <c r="C34" s="70" t="s">
        <v>123</v>
      </c>
      <c r="D34" s="54" t="s">
        <v>1674</v>
      </c>
      <c r="E34" s="70" t="s">
        <v>1685</v>
      </c>
      <c r="F34" s="70" t="s">
        <v>135</v>
      </c>
      <c r="G34" s="72">
        <v>15654.421699999999</v>
      </c>
      <c r="H34" s="80">
        <v>3826</v>
      </c>
      <c r="I34" s="117" t="s">
        <v>3305</v>
      </c>
      <c r="J34" s="72">
        <v>598.93817424199995</v>
      </c>
      <c r="K34" s="73">
        <v>9.2150894879758794E-4</v>
      </c>
      <c r="L34" s="73">
        <f t="shared" si="0"/>
        <v>2.6365484942731655E-2</v>
      </c>
      <c r="M34" s="73">
        <f>J34/'סכום נכסי הקרן'!$C$41</f>
        <v>3.3109780519148166E-3</v>
      </c>
    </row>
    <row r="35" spans="1:13">
      <c r="A35" s="69" t="s">
        <v>1698</v>
      </c>
      <c r="B35" s="54" t="s">
        <v>1699</v>
      </c>
      <c r="C35" s="70" t="s">
        <v>123</v>
      </c>
      <c r="D35" s="54" t="s">
        <v>1674</v>
      </c>
      <c r="E35" s="70" t="s">
        <v>1685</v>
      </c>
      <c r="F35" s="70" t="s">
        <v>135</v>
      </c>
      <c r="G35" s="72">
        <v>377092.3</v>
      </c>
      <c r="H35" s="80">
        <v>353.53</v>
      </c>
      <c r="I35" s="117" t="s">
        <v>3305</v>
      </c>
      <c r="J35" s="72">
        <v>1333.1343899999999</v>
      </c>
      <c r="K35" s="73">
        <v>9.392001650913983E-4</v>
      </c>
      <c r="L35" s="73">
        <f t="shared" si="0"/>
        <v>5.86850800262749E-2</v>
      </c>
      <c r="M35" s="73">
        <f>J35/'סכום נכסי הקרן'!$C$41</f>
        <v>7.3696733575699365E-3</v>
      </c>
    </row>
    <row r="36" spans="1:13">
      <c r="A36" s="69" t="s">
        <v>1700</v>
      </c>
      <c r="B36" s="54" t="s">
        <v>1701</v>
      </c>
      <c r="C36" s="70" t="s">
        <v>123</v>
      </c>
      <c r="D36" s="54" t="s">
        <v>1674</v>
      </c>
      <c r="E36" s="70" t="s">
        <v>1685</v>
      </c>
      <c r="F36" s="70" t="s">
        <v>135</v>
      </c>
      <c r="G36" s="72">
        <v>365950</v>
      </c>
      <c r="H36" s="80">
        <v>382.85</v>
      </c>
      <c r="I36" s="117" t="s">
        <v>3305</v>
      </c>
      <c r="J36" s="72">
        <v>1401.0395800000001</v>
      </c>
      <c r="K36" s="73">
        <v>1.5706579345954172E-3</v>
      </c>
      <c r="L36" s="73">
        <f t="shared" si="0"/>
        <v>6.1674292171158072E-2</v>
      </c>
      <c r="M36" s="73">
        <f>J36/'סכום נכסי הקרן'!$C$41</f>
        <v>7.7450586700617448E-3</v>
      </c>
    </row>
    <row r="37" spans="1:13">
      <c r="A37" s="118" t="s">
        <v>3305</v>
      </c>
      <c r="B37" s="117" t="s">
        <v>3305</v>
      </c>
      <c r="C37" s="117" t="s">
        <v>3305</v>
      </c>
      <c r="D37" s="117" t="s">
        <v>3305</v>
      </c>
      <c r="E37" s="117" t="s">
        <v>3305</v>
      </c>
      <c r="F37" s="117" t="s">
        <v>3305</v>
      </c>
      <c r="G37" s="117" t="s">
        <v>3305</v>
      </c>
      <c r="H37" s="117" t="s">
        <v>3305</v>
      </c>
      <c r="I37" s="117" t="s">
        <v>3305</v>
      </c>
      <c r="J37" s="117" t="s">
        <v>3305</v>
      </c>
      <c r="K37" s="117" t="s">
        <v>3305</v>
      </c>
      <c r="L37" s="117" t="s">
        <v>3305</v>
      </c>
      <c r="M37" s="117" t="s">
        <v>3305</v>
      </c>
    </row>
    <row r="38" spans="1:13">
      <c r="A38" s="63" t="s">
        <v>188</v>
      </c>
      <c r="B38" s="116" t="s">
        <v>3305</v>
      </c>
      <c r="C38" s="116" t="s">
        <v>3305</v>
      </c>
      <c r="D38" s="116" t="s">
        <v>3305</v>
      </c>
      <c r="E38" s="116" t="s">
        <v>3305</v>
      </c>
      <c r="F38" s="116" t="s">
        <v>3305</v>
      </c>
      <c r="G38" s="116" t="s">
        <v>3305</v>
      </c>
      <c r="H38" s="116" t="s">
        <v>3305</v>
      </c>
      <c r="I38" s="66">
        <v>1.5445834999999998E-2</v>
      </c>
      <c r="J38" s="66">
        <v>8563.550922041999</v>
      </c>
      <c r="K38" s="116" t="s">
        <v>3305</v>
      </c>
      <c r="L38" s="67">
        <f t="shared" si="0"/>
        <v>0.37697075024005267</v>
      </c>
      <c r="M38" s="67">
        <f>J38/'סכום נכסי הקרן'!$C$41</f>
        <v>4.7339993289323506E-2</v>
      </c>
    </row>
    <row r="39" spans="1:13">
      <c r="A39" s="68" t="s">
        <v>217</v>
      </c>
      <c r="B39" s="116" t="s">
        <v>3305</v>
      </c>
      <c r="C39" s="116" t="s">
        <v>3305</v>
      </c>
      <c r="D39" s="116" t="s">
        <v>3305</v>
      </c>
      <c r="E39" s="116" t="s">
        <v>3305</v>
      </c>
      <c r="F39" s="116" t="s">
        <v>3305</v>
      </c>
      <c r="G39" s="116" t="s">
        <v>3305</v>
      </c>
      <c r="H39" s="116" t="s">
        <v>3305</v>
      </c>
      <c r="I39" s="66">
        <v>1.5445834999999998E-2</v>
      </c>
      <c r="J39" s="66">
        <v>8563.550922041999</v>
      </c>
      <c r="K39" s="116" t="s">
        <v>3305</v>
      </c>
      <c r="L39" s="67">
        <f t="shared" si="0"/>
        <v>0.37697075024005267</v>
      </c>
      <c r="M39" s="67">
        <f>J39/'סכום נכסי הקרן'!$C$41</f>
        <v>4.7339993289323506E-2</v>
      </c>
    </row>
    <row r="40" spans="1:13">
      <c r="A40" s="69" t="s">
        <v>1702</v>
      </c>
      <c r="B40" s="54" t="s">
        <v>1703</v>
      </c>
      <c r="C40" s="70" t="s">
        <v>29</v>
      </c>
      <c r="D40" s="117" t="s">
        <v>3305</v>
      </c>
      <c r="E40" s="70" t="s">
        <v>1653</v>
      </c>
      <c r="F40" s="70" t="s">
        <v>134</v>
      </c>
      <c r="G40" s="72">
        <v>2631.5029600000003</v>
      </c>
      <c r="H40" s="80">
        <v>6579.6</v>
      </c>
      <c r="I40" s="117" t="s">
        <v>3305</v>
      </c>
      <c r="J40" s="72">
        <v>627.98737170899994</v>
      </c>
      <c r="K40" s="73">
        <v>5.8855236410360213E-5</v>
      </c>
      <c r="L40" s="73">
        <f t="shared" si="0"/>
        <v>2.7644241601353262E-2</v>
      </c>
      <c r="M40" s="73">
        <f>J40/'סכום נכסי הקרן'!$C$41</f>
        <v>3.4715643350661635E-3</v>
      </c>
    </row>
    <row r="41" spans="1:13">
      <c r="A41" s="69" t="s">
        <v>1704</v>
      </c>
      <c r="B41" s="54" t="s">
        <v>1705</v>
      </c>
      <c r="C41" s="70" t="s">
        <v>29</v>
      </c>
      <c r="D41" s="117" t="s">
        <v>3305</v>
      </c>
      <c r="E41" s="70" t="s">
        <v>1653</v>
      </c>
      <c r="F41" s="70" t="s">
        <v>134</v>
      </c>
      <c r="G41" s="72">
        <v>2003.01585</v>
      </c>
      <c r="H41" s="80">
        <v>1866.48</v>
      </c>
      <c r="I41" s="117" t="s">
        <v>3305</v>
      </c>
      <c r="J41" s="72">
        <v>135.59862389</v>
      </c>
      <c r="K41" s="73">
        <v>1.3216036276181962E-4</v>
      </c>
      <c r="L41" s="73">
        <f t="shared" si="0"/>
        <v>5.969102705720015E-3</v>
      </c>
      <c r="M41" s="73">
        <f>J41/'סכום נכסי הקרן'!$C$41</f>
        <v>7.496000202989883E-4</v>
      </c>
    </row>
    <row r="42" spans="1:13">
      <c r="A42" s="69" t="s">
        <v>1706</v>
      </c>
      <c r="B42" s="54" t="s">
        <v>1707</v>
      </c>
      <c r="C42" s="70" t="s">
        <v>29</v>
      </c>
      <c r="D42" s="117" t="s">
        <v>3305</v>
      </c>
      <c r="E42" s="70" t="s">
        <v>1653</v>
      </c>
      <c r="F42" s="70" t="s">
        <v>134</v>
      </c>
      <c r="G42" s="72">
        <v>284.72622000000001</v>
      </c>
      <c r="H42" s="80">
        <v>4831.8</v>
      </c>
      <c r="I42" s="117" t="s">
        <v>3305</v>
      </c>
      <c r="J42" s="72">
        <v>49.898095232999992</v>
      </c>
      <c r="K42" s="73">
        <v>1.5425279178885124E-5</v>
      </c>
      <c r="L42" s="73">
        <f t="shared" si="0"/>
        <v>2.1965330231315172E-3</v>
      </c>
      <c r="M42" s="73">
        <f>J42/'סכום נכסי הקרן'!$C$41</f>
        <v>2.7584065476859201E-4</v>
      </c>
    </row>
    <row r="43" spans="1:13">
      <c r="A43" s="69" t="s">
        <v>1708</v>
      </c>
      <c r="B43" s="54" t="s">
        <v>1709</v>
      </c>
      <c r="C43" s="70" t="s">
        <v>1513</v>
      </c>
      <c r="D43" s="117" t="s">
        <v>3305</v>
      </c>
      <c r="E43" s="70" t="s">
        <v>1653</v>
      </c>
      <c r="F43" s="70" t="s">
        <v>134</v>
      </c>
      <c r="G43" s="72">
        <v>707.53571799999986</v>
      </c>
      <c r="H43" s="80">
        <v>7266</v>
      </c>
      <c r="I43" s="117" t="s">
        <v>3305</v>
      </c>
      <c r="J43" s="72">
        <v>186.46242059400001</v>
      </c>
      <c r="K43" s="73">
        <v>3.1383265380350405E-6</v>
      </c>
      <c r="L43" s="73">
        <f t="shared" si="0"/>
        <v>8.2081462728238672E-3</v>
      </c>
      <c r="M43" s="73">
        <f>J43/'סכום נכסי הקרן'!$C$41</f>
        <v>1.0307791499097115E-3</v>
      </c>
    </row>
    <row r="44" spans="1:13">
      <c r="A44" s="69" t="s">
        <v>1710</v>
      </c>
      <c r="B44" s="54" t="s">
        <v>1711</v>
      </c>
      <c r="C44" s="70" t="s">
        <v>1513</v>
      </c>
      <c r="D44" s="117" t="s">
        <v>3305</v>
      </c>
      <c r="E44" s="70" t="s">
        <v>1653</v>
      </c>
      <c r="F44" s="70" t="s">
        <v>134</v>
      </c>
      <c r="G44" s="72">
        <v>222.45527099999998</v>
      </c>
      <c r="H44" s="80">
        <v>17881</v>
      </c>
      <c r="I44" s="117" t="s">
        <v>3305</v>
      </c>
      <c r="J44" s="72">
        <v>144.27200260199999</v>
      </c>
      <c r="K44" s="73">
        <v>2.03335154059223E-6</v>
      </c>
      <c r="L44" s="73">
        <f t="shared" si="0"/>
        <v>6.350908116809822E-3</v>
      </c>
      <c r="M44" s="73">
        <f>J44/'סכום נכסי הקרן'!$C$41</f>
        <v>7.9754715038085535E-4</v>
      </c>
    </row>
    <row r="45" spans="1:13">
      <c r="A45" s="69" t="s">
        <v>1712</v>
      </c>
      <c r="B45" s="54" t="s">
        <v>1713</v>
      </c>
      <c r="C45" s="70" t="s">
        <v>1513</v>
      </c>
      <c r="D45" s="117" t="s">
        <v>3305</v>
      </c>
      <c r="E45" s="70" t="s">
        <v>1653</v>
      </c>
      <c r="F45" s="70" t="s">
        <v>134</v>
      </c>
      <c r="G45" s="72">
        <v>840.125766</v>
      </c>
      <c r="H45" s="80">
        <v>3760</v>
      </c>
      <c r="I45" s="117" t="s">
        <v>3305</v>
      </c>
      <c r="J45" s="72">
        <v>114.57231931599999</v>
      </c>
      <c r="K45" s="73">
        <v>9.2847434592825768E-7</v>
      </c>
      <c r="L45" s="73">
        <f t="shared" si="0"/>
        <v>5.0435168264284158E-3</v>
      </c>
      <c r="M45" s="73">
        <f>J45/'סכום נכסי הקרן'!$C$41</f>
        <v>6.3336492968133591E-4</v>
      </c>
    </row>
    <row r="46" spans="1:13">
      <c r="A46" s="69" t="s">
        <v>1714</v>
      </c>
      <c r="B46" s="54" t="s">
        <v>1715</v>
      </c>
      <c r="C46" s="70" t="s">
        <v>1513</v>
      </c>
      <c r="D46" s="117" t="s">
        <v>3305</v>
      </c>
      <c r="E46" s="70" t="s">
        <v>1653</v>
      </c>
      <c r="F46" s="70" t="s">
        <v>134</v>
      </c>
      <c r="G46" s="72">
        <v>915.42790500000001</v>
      </c>
      <c r="H46" s="80">
        <v>3487.98</v>
      </c>
      <c r="I46" s="72">
        <v>1.5445834999999998E-2</v>
      </c>
      <c r="J46" s="72">
        <v>115.825346342</v>
      </c>
      <c r="K46" s="73">
        <v>4.7308935658914729E-5</v>
      </c>
      <c r="L46" s="73">
        <f t="shared" si="0"/>
        <v>5.0986755499955842E-3</v>
      </c>
      <c r="M46" s="73">
        <f>J46/'סכום נכסי הקרן'!$C$41</f>
        <v>6.4029176313420879E-4</v>
      </c>
    </row>
    <row r="47" spans="1:13">
      <c r="A47" s="69" t="s">
        <v>1716</v>
      </c>
      <c r="B47" s="54" t="s">
        <v>1717</v>
      </c>
      <c r="C47" s="70" t="s">
        <v>29</v>
      </c>
      <c r="D47" s="117" t="s">
        <v>3305</v>
      </c>
      <c r="E47" s="70" t="s">
        <v>1653</v>
      </c>
      <c r="F47" s="70" t="s">
        <v>142</v>
      </c>
      <c r="G47" s="72">
        <v>1279.1143340000001</v>
      </c>
      <c r="H47" s="80">
        <v>5340</v>
      </c>
      <c r="I47" s="117" t="s">
        <v>3305</v>
      </c>
      <c r="J47" s="72">
        <v>187.09341867499998</v>
      </c>
      <c r="K47" s="73">
        <v>1.8319624642530712E-5</v>
      </c>
      <c r="L47" s="73">
        <f t="shared" si="0"/>
        <v>8.2359230469868303E-3</v>
      </c>
      <c r="M47" s="73">
        <f>J47/'סכום נכסי הקרן'!$C$41</f>
        <v>1.0342673576861406E-3</v>
      </c>
    </row>
    <row r="48" spans="1:13">
      <c r="A48" s="69" t="s">
        <v>1718</v>
      </c>
      <c r="B48" s="54" t="s">
        <v>1719</v>
      </c>
      <c r="C48" s="70" t="s">
        <v>124</v>
      </c>
      <c r="D48" s="117" t="s">
        <v>3305</v>
      </c>
      <c r="E48" s="70" t="s">
        <v>1653</v>
      </c>
      <c r="F48" s="70" t="s">
        <v>134</v>
      </c>
      <c r="G48" s="72">
        <v>3095.5792380000003</v>
      </c>
      <c r="H48" s="80">
        <v>1022.25</v>
      </c>
      <c r="I48" s="117" t="s">
        <v>3305</v>
      </c>
      <c r="J48" s="72">
        <v>114.77481457900002</v>
      </c>
      <c r="K48" s="73">
        <v>1.5978717450629429E-5</v>
      </c>
      <c r="L48" s="73">
        <f t="shared" si="0"/>
        <v>5.052430744487418E-3</v>
      </c>
      <c r="M48" s="73">
        <f>J48/'סכום נכסי הקרן'!$C$41</f>
        <v>6.3448433966427494E-4</v>
      </c>
    </row>
    <row r="49" spans="1:13">
      <c r="A49" s="69" t="s">
        <v>1720</v>
      </c>
      <c r="B49" s="54" t="s">
        <v>1721</v>
      </c>
      <c r="C49" s="70" t="s">
        <v>1513</v>
      </c>
      <c r="D49" s="117" t="s">
        <v>3305</v>
      </c>
      <c r="E49" s="70" t="s">
        <v>1653</v>
      </c>
      <c r="F49" s="70" t="s">
        <v>134</v>
      </c>
      <c r="G49" s="72">
        <v>1008.791619</v>
      </c>
      <c r="H49" s="80">
        <v>11399</v>
      </c>
      <c r="I49" s="117" t="s">
        <v>3305</v>
      </c>
      <c r="J49" s="72">
        <v>417.07655216899997</v>
      </c>
      <c r="K49" s="73">
        <v>7.4600418484610942E-6</v>
      </c>
      <c r="L49" s="73">
        <f t="shared" si="0"/>
        <v>1.8359867560779512E-2</v>
      </c>
      <c r="M49" s="73">
        <f>J49/'סכום נכסי הקרן'!$C$41</f>
        <v>2.3056324835990516E-3</v>
      </c>
    </row>
    <row r="50" spans="1:13">
      <c r="A50" s="69" t="s">
        <v>1722</v>
      </c>
      <c r="B50" s="54" t="s">
        <v>1723</v>
      </c>
      <c r="C50" s="70" t="s">
        <v>29</v>
      </c>
      <c r="D50" s="117" t="s">
        <v>3305</v>
      </c>
      <c r="E50" s="70" t="s">
        <v>1653</v>
      </c>
      <c r="F50" s="70" t="s">
        <v>134</v>
      </c>
      <c r="G50" s="72">
        <v>438.6770259999999</v>
      </c>
      <c r="H50" s="80">
        <v>4819</v>
      </c>
      <c r="I50" s="117" t="s">
        <v>3305</v>
      </c>
      <c r="J50" s="72">
        <v>76.674220847000001</v>
      </c>
      <c r="K50" s="73">
        <v>5.211495090756874E-5</v>
      </c>
      <c r="L50" s="73">
        <f t="shared" si="0"/>
        <v>3.3752281991303746E-3</v>
      </c>
      <c r="M50" s="73">
        <f>J50/'סכום נכסי הקרן'!$C$41</f>
        <v>4.2386121521369603E-4</v>
      </c>
    </row>
    <row r="51" spans="1:13">
      <c r="A51" s="69" t="s">
        <v>1724</v>
      </c>
      <c r="B51" s="54" t="s">
        <v>1725</v>
      </c>
      <c r="C51" s="70" t="s">
        <v>29</v>
      </c>
      <c r="D51" s="117" t="s">
        <v>3305</v>
      </c>
      <c r="E51" s="70" t="s">
        <v>1653</v>
      </c>
      <c r="F51" s="70" t="s">
        <v>134</v>
      </c>
      <c r="G51" s="72">
        <v>1239.5522880000001</v>
      </c>
      <c r="H51" s="80">
        <v>6526.5</v>
      </c>
      <c r="I51" s="117" t="s">
        <v>3305</v>
      </c>
      <c r="J51" s="72">
        <v>293.42205153700002</v>
      </c>
      <c r="K51" s="73">
        <v>3.2205418409072161E-5</v>
      </c>
      <c r="L51" s="73">
        <f t="shared" si="0"/>
        <v>1.2916549678028038E-2</v>
      </c>
      <c r="M51" s="73">
        <f>J51/'סכום נכסי הקרן'!$C$41</f>
        <v>1.6220605303983958E-3</v>
      </c>
    </row>
    <row r="52" spans="1:13">
      <c r="A52" s="69" t="s">
        <v>1726</v>
      </c>
      <c r="B52" s="54" t="s">
        <v>1727</v>
      </c>
      <c r="C52" s="70" t="s">
        <v>1513</v>
      </c>
      <c r="D52" s="117" t="s">
        <v>3305</v>
      </c>
      <c r="E52" s="70" t="s">
        <v>1653</v>
      </c>
      <c r="F52" s="70" t="s">
        <v>134</v>
      </c>
      <c r="G52" s="72">
        <v>365.34347000000002</v>
      </c>
      <c r="H52" s="80">
        <v>5335</v>
      </c>
      <c r="I52" s="117" t="s">
        <v>3305</v>
      </c>
      <c r="J52" s="72">
        <v>70.694125753999998</v>
      </c>
      <c r="K52" s="73">
        <v>1.1108716553150085E-5</v>
      </c>
      <c r="L52" s="73">
        <f t="shared" si="0"/>
        <v>3.111982151522647E-3</v>
      </c>
      <c r="M52" s="73">
        <f>J52/'סכום נכסי הקרן'!$C$41</f>
        <v>3.9080277203407267E-4</v>
      </c>
    </row>
    <row r="53" spans="1:13">
      <c r="A53" s="69" t="s">
        <v>1728</v>
      </c>
      <c r="B53" s="54" t="s">
        <v>1729</v>
      </c>
      <c r="C53" s="70" t="s">
        <v>124</v>
      </c>
      <c r="D53" s="117" t="s">
        <v>3305</v>
      </c>
      <c r="E53" s="70" t="s">
        <v>1653</v>
      </c>
      <c r="F53" s="70" t="s">
        <v>134</v>
      </c>
      <c r="G53" s="72">
        <v>16963.01151</v>
      </c>
      <c r="H53" s="80">
        <v>855.35</v>
      </c>
      <c r="I53" s="117" t="s">
        <v>3305</v>
      </c>
      <c r="J53" s="72">
        <v>526.25274245500009</v>
      </c>
      <c r="K53" s="73">
        <v>1.6940391699519693E-5</v>
      </c>
      <c r="L53" s="73">
        <f t="shared" si="0"/>
        <v>2.3165844746543759E-2</v>
      </c>
      <c r="M53" s="73">
        <f>J53/'סכום נכסי הקרן'!$C$41</f>
        <v>2.9091671811262237E-3</v>
      </c>
    </row>
    <row r="54" spans="1:13">
      <c r="A54" s="69" t="s">
        <v>1730</v>
      </c>
      <c r="B54" s="54" t="s">
        <v>1731</v>
      </c>
      <c r="C54" s="70" t="s">
        <v>29</v>
      </c>
      <c r="D54" s="117" t="s">
        <v>3305</v>
      </c>
      <c r="E54" s="70" t="s">
        <v>1653</v>
      </c>
      <c r="F54" s="70" t="s">
        <v>136</v>
      </c>
      <c r="G54" s="72">
        <v>5669.1768140000004</v>
      </c>
      <c r="H54" s="80">
        <v>2972.5</v>
      </c>
      <c r="I54" s="117" t="s">
        <v>3305</v>
      </c>
      <c r="J54" s="72">
        <v>676.01991202599993</v>
      </c>
      <c r="K54" s="73">
        <v>2.3478055260814402E-5</v>
      </c>
      <c r="L54" s="73">
        <f t="shared" si="0"/>
        <v>2.9758652191547715E-2</v>
      </c>
      <c r="M54" s="73">
        <f>J54/'סכום נכסי הקרן'!$C$41</f>
        <v>3.7370920532961301E-3</v>
      </c>
    </row>
    <row r="55" spans="1:13">
      <c r="A55" s="69" t="s">
        <v>1732</v>
      </c>
      <c r="B55" s="54" t="s">
        <v>1733</v>
      </c>
      <c r="C55" s="70" t="s">
        <v>1513</v>
      </c>
      <c r="D55" s="117" t="s">
        <v>3305</v>
      </c>
      <c r="E55" s="70" t="s">
        <v>1653</v>
      </c>
      <c r="F55" s="70" t="s">
        <v>134</v>
      </c>
      <c r="G55" s="72">
        <v>115.87694999999999</v>
      </c>
      <c r="H55" s="80">
        <v>5397</v>
      </c>
      <c r="I55" s="117" t="s">
        <v>3305</v>
      </c>
      <c r="J55" s="72">
        <v>22.682819102</v>
      </c>
      <c r="K55" s="73">
        <v>1.1622562688064192E-6</v>
      </c>
      <c r="L55" s="73">
        <f t="shared" si="0"/>
        <v>9.9850627529186084E-4</v>
      </c>
      <c r="M55" s="73">
        <f>J55/'סכום נכסי הקרן'!$C$41</f>
        <v>1.2539243519971594E-4</v>
      </c>
    </row>
    <row r="56" spans="1:13">
      <c r="A56" s="69" t="s">
        <v>1734</v>
      </c>
      <c r="B56" s="54" t="s">
        <v>1735</v>
      </c>
      <c r="C56" s="70" t="s">
        <v>29</v>
      </c>
      <c r="D56" s="117" t="s">
        <v>3305</v>
      </c>
      <c r="E56" s="70" t="s">
        <v>1653</v>
      </c>
      <c r="F56" s="70" t="s">
        <v>134</v>
      </c>
      <c r="G56" s="72">
        <v>865.36244099999999</v>
      </c>
      <c r="H56" s="80">
        <v>4281.5</v>
      </c>
      <c r="I56" s="117" t="s">
        <v>3305</v>
      </c>
      <c r="J56" s="72">
        <v>134.38213779899999</v>
      </c>
      <c r="K56" s="73">
        <v>1.1197754153726707E-5</v>
      </c>
      <c r="L56" s="73">
        <f t="shared" si="0"/>
        <v>5.9155525279309734E-3</v>
      </c>
      <c r="M56" s="73">
        <f>J56/'סכום נכסי הקרן'!$C$41</f>
        <v>7.4287518805255795E-4</v>
      </c>
    </row>
    <row r="57" spans="1:13">
      <c r="A57" s="69" t="s">
        <v>1736</v>
      </c>
      <c r="B57" s="54" t="s">
        <v>1737</v>
      </c>
      <c r="C57" s="70" t="s">
        <v>124</v>
      </c>
      <c r="D57" s="117" t="s">
        <v>3305</v>
      </c>
      <c r="E57" s="70" t="s">
        <v>1653</v>
      </c>
      <c r="F57" s="70" t="s">
        <v>134</v>
      </c>
      <c r="G57" s="72">
        <v>5401.6156109999984</v>
      </c>
      <c r="H57" s="80">
        <v>491.97</v>
      </c>
      <c r="I57" s="117" t="s">
        <v>3305</v>
      </c>
      <c r="J57" s="72">
        <v>96.385088832999998</v>
      </c>
      <c r="K57" s="73">
        <v>3.74237651196067E-5</v>
      </c>
      <c r="L57" s="73">
        <f t="shared" si="0"/>
        <v>4.2429080623328759E-3</v>
      </c>
      <c r="M57" s="73">
        <f>J57/'סכום נכסי הקרן'!$C$41</f>
        <v>5.3282446733638887E-4</v>
      </c>
    </row>
    <row r="58" spans="1:13">
      <c r="A58" s="69" t="s">
        <v>1738</v>
      </c>
      <c r="B58" s="54" t="s">
        <v>1739</v>
      </c>
      <c r="C58" s="70" t="s">
        <v>124</v>
      </c>
      <c r="D58" s="117" t="s">
        <v>3305</v>
      </c>
      <c r="E58" s="70" t="s">
        <v>1653</v>
      </c>
      <c r="F58" s="70" t="s">
        <v>134</v>
      </c>
      <c r="G58" s="72">
        <v>631.03276100000005</v>
      </c>
      <c r="H58" s="80">
        <v>3962.75</v>
      </c>
      <c r="I58" s="117" t="s">
        <v>3305</v>
      </c>
      <c r="J58" s="72">
        <v>90.697671567</v>
      </c>
      <c r="K58" s="73">
        <v>6.1610371769706965E-6</v>
      </c>
      <c r="L58" s="73">
        <f t="shared" si="0"/>
        <v>3.9925458033575993E-3</v>
      </c>
      <c r="M58" s="73">
        <f>J58/'סכום נכסי הקרן'!$C$41</f>
        <v>5.0138397055449777E-4</v>
      </c>
    </row>
    <row r="59" spans="1:13">
      <c r="A59" s="69" t="s">
        <v>1740</v>
      </c>
      <c r="B59" s="54" t="s">
        <v>1741</v>
      </c>
      <c r="C59" s="70" t="s">
        <v>29</v>
      </c>
      <c r="D59" s="117" t="s">
        <v>3305</v>
      </c>
      <c r="E59" s="70" t="s">
        <v>1653</v>
      </c>
      <c r="F59" s="70" t="s">
        <v>136</v>
      </c>
      <c r="G59" s="72">
        <v>4800.6165000000001</v>
      </c>
      <c r="H59" s="80">
        <v>690</v>
      </c>
      <c r="I59" s="117" t="s">
        <v>3305</v>
      </c>
      <c r="J59" s="72">
        <v>132.88125674300002</v>
      </c>
      <c r="K59" s="73">
        <v>2.2754216205832096E-5</v>
      </c>
      <c r="L59" s="73">
        <f t="shared" si="0"/>
        <v>5.8494831762272203E-3</v>
      </c>
      <c r="M59" s="73">
        <f>J59/'סכום נכסי הקרן'!$C$41</f>
        <v>7.3457819773091123E-4</v>
      </c>
    </row>
    <row r="60" spans="1:13">
      <c r="A60" s="69" t="s">
        <v>1742</v>
      </c>
      <c r="B60" s="54" t="s">
        <v>1743</v>
      </c>
      <c r="C60" s="70" t="s">
        <v>124</v>
      </c>
      <c r="D60" s="117" t="s">
        <v>3305</v>
      </c>
      <c r="E60" s="70" t="s">
        <v>1653</v>
      </c>
      <c r="F60" s="70" t="s">
        <v>134</v>
      </c>
      <c r="G60" s="72">
        <v>4899.9395999999997</v>
      </c>
      <c r="H60" s="80">
        <v>1064</v>
      </c>
      <c r="I60" s="117" t="s">
        <v>3305</v>
      </c>
      <c r="J60" s="72">
        <v>189.094941087</v>
      </c>
      <c r="K60" s="73">
        <v>2.5105070884119169E-5</v>
      </c>
      <c r="L60" s="73">
        <f t="shared" si="0"/>
        <v>8.324030820519402E-3</v>
      </c>
      <c r="M60" s="73">
        <f>J60/'סכום נכסי הקרן'!$C$41</f>
        <v>1.0453319333995432E-3</v>
      </c>
    </row>
    <row r="61" spans="1:13">
      <c r="A61" s="69" t="s">
        <v>1744</v>
      </c>
      <c r="B61" s="54" t="s">
        <v>1745</v>
      </c>
      <c r="C61" s="70" t="s">
        <v>1513</v>
      </c>
      <c r="D61" s="117" t="s">
        <v>3305</v>
      </c>
      <c r="E61" s="70" t="s">
        <v>1653</v>
      </c>
      <c r="F61" s="70" t="s">
        <v>134</v>
      </c>
      <c r="G61" s="72">
        <v>227.21450300000001</v>
      </c>
      <c r="H61" s="80">
        <v>40564</v>
      </c>
      <c r="I61" s="117" t="s">
        <v>3305</v>
      </c>
      <c r="J61" s="72">
        <v>334.29076481600003</v>
      </c>
      <c r="K61" s="73">
        <v>1.2315149214092142E-5</v>
      </c>
      <c r="L61" s="73">
        <f t="shared" si="0"/>
        <v>1.4715605892719943E-2</v>
      </c>
      <c r="M61" s="73">
        <f>J61/'סכום נכסי הקרן'!$C$41</f>
        <v>1.8479860407367881E-3</v>
      </c>
    </row>
    <row r="62" spans="1:13">
      <c r="A62" s="69" t="s">
        <v>1746</v>
      </c>
      <c r="B62" s="54" t="s">
        <v>1747</v>
      </c>
      <c r="C62" s="70" t="s">
        <v>29</v>
      </c>
      <c r="D62" s="117" t="s">
        <v>3305</v>
      </c>
      <c r="E62" s="70" t="s">
        <v>1653</v>
      </c>
      <c r="F62" s="70" t="s">
        <v>134</v>
      </c>
      <c r="G62" s="72">
        <v>3112.1237999999998</v>
      </c>
      <c r="H62" s="80">
        <v>772.45</v>
      </c>
      <c r="I62" s="117" t="s">
        <v>3305</v>
      </c>
      <c r="J62" s="72">
        <v>87.191630262999993</v>
      </c>
      <c r="K62" s="73">
        <v>6.6113314290737047E-6</v>
      </c>
      <c r="L62" s="73">
        <f t="shared" si="0"/>
        <v>3.838208539204759E-3</v>
      </c>
      <c r="M62" s="73">
        <f>J62/'סכום נכסי הקרן'!$C$41</f>
        <v>4.8200229427156229E-4</v>
      </c>
    </row>
    <row r="63" spans="1:13">
      <c r="A63" s="69" t="s">
        <v>1748</v>
      </c>
      <c r="B63" s="54" t="s">
        <v>1749</v>
      </c>
      <c r="C63" s="70" t="s">
        <v>29</v>
      </c>
      <c r="D63" s="117" t="s">
        <v>3305</v>
      </c>
      <c r="E63" s="70" t="s">
        <v>1653</v>
      </c>
      <c r="F63" s="70" t="s">
        <v>134</v>
      </c>
      <c r="G63" s="72">
        <v>3211.4468999999999</v>
      </c>
      <c r="H63" s="80">
        <v>567.15</v>
      </c>
      <c r="I63" s="117" t="s">
        <v>3305</v>
      </c>
      <c r="J63" s="72">
        <v>66.061166405999998</v>
      </c>
      <c r="K63" s="73">
        <v>1.0998105821917808E-4</v>
      </c>
      <c r="L63" s="73">
        <f t="shared" si="0"/>
        <v>2.9080375288834709E-3</v>
      </c>
      <c r="M63" s="73">
        <f>J63/'סכום נכסי הקרן'!$C$41</f>
        <v>3.6519140282045555E-4</v>
      </c>
    </row>
    <row r="64" spans="1:13">
      <c r="A64" s="69" t="s">
        <v>1750</v>
      </c>
      <c r="B64" s="54" t="s">
        <v>1751</v>
      </c>
      <c r="C64" s="70" t="s">
        <v>29</v>
      </c>
      <c r="D64" s="117" t="s">
        <v>3305</v>
      </c>
      <c r="E64" s="70" t="s">
        <v>1653</v>
      </c>
      <c r="F64" s="70" t="s">
        <v>136</v>
      </c>
      <c r="G64" s="72">
        <v>1072.8315110000003</v>
      </c>
      <c r="H64" s="80">
        <v>21775</v>
      </c>
      <c r="I64" s="117" t="s">
        <v>3305</v>
      </c>
      <c r="J64" s="72">
        <v>937.14611209700001</v>
      </c>
      <c r="K64" s="73">
        <v>3.4855632328325223E-5</v>
      </c>
      <c r="L64" s="73">
        <f t="shared" si="0"/>
        <v>4.1253526274065165E-2</v>
      </c>
      <c r="M64" s="73">
        <f>J64/'סכום נכסי הקרן'!$C$41</f>
        <v>5.1806185379941402E-3</v>
      </c>
    </row>
    <row r="65" spans="1:13">
      <c r="A65" s="69" t="s">
        <v>1752</v>
      </c>
      <c r="B65" s="54" t="s">
        <v>1753</v>
      </c>
      <c r="C65" s="70" t="s">
        <v>29</v>
      </c>
      <c r="D65" s="117" t="s">
        <v>3305</v>
      </c>
      <c r="E65" s="70" t="s">
        <v>1653</v>
      </c>
      <c r="F65" s="70" t="s">
        <v>136</v>
      </c>
      <c r="G65" s="72">
        <v>660.49861500000009</v>
      </c>
      <c r="H65" s="80">
        <v>9116.7000000000007</v>
      </c>
      <c r="I65" s="117" t="s">
        <v>3305</v>
      </c>
      <c r="J65" s="72">
        <v>241.56121079099998</v>
      </c>
      <c r="K65" s="73">
        <v>1.4548658370793548E-4</v>
      </c>
      <c r="L65" s="73">
        <f t="shared" si="0"/>
        <v>1.0633615855122975E-2</v>
      </c>
      <c r="M65" s="73">
        <f>J65/'סכום נכסי הקרן'!$C$41</f>
        <v>1.3353696617103756E-3</v>
      </c>
    </row>
    <row r="66" spans="1:13">
      <c r="A66" s="69" t="s">
        <v>1754</v>
      </c>
      <c r="B66" s="54" t="s">
        <v>1755</v>
      </c>
      <c r="C66" s="70" t="s">
        <v>29</v>
      </c>
      <c r="D66" s="117" t="s">
        <v>3305</v>
      </c>
      <c r="E66" s="70" t="s">
        <v>1653</v>
      </c>
      <c r="F66" s="70" t="s">
        <v>136</v>
      </c>
      <c r="G66" s="72">
        <v>1031.8342459999997</v>
      </c>
      <c r="H66" s="80">
        <v>2553.8000000000002</v>
      </c>
      <c r="I66" s="117" t="s">
        <v>3305</v>
      </c>
      <c r="J66" s="72">
        <v>105.70960341199999</v>
      </c>
      <c r="K66" s="73">
        <v>5.0510563984255384E-5</v>
      </c>
      <c r="L66" s="73">
        <f t="shared" si="0"/>
        <v>4.6533767205412819E-3</v>
      </c>
      <c r="M66" s="73">
        <f>J66/'סכום נכסי הקרן'!$C$41</f>
        <v>5.8437112848367854E-4</v>
      </c>
    </row>
    <row r="67" spans="1:13">
      <c r="A67" s="69" t="s">
        <v>1756</v>
      </c>
      <c r="B67" s="54" t="s">
        <v>1757</v>
      </c>
      <c r="C67" s="70" t="s">
        <v>125</v>
      </c>
      <c r="D67" s="117" t="s">
        <v>3305</v>
      </c>
      <c r="E67" s="70" t="s">
        <v>1653</v>
      </c>
      <c r="F67" s="70" t="s">
        <v>143</v>
      </c>
      <c r="G67" s="72">
        <v>7373.0381079999997</v>
      </c>
      <c r="H67" s="80">
        <v>247450</v>
      </c>
      <c r="I67" s="117" t="s">
        <v>3305</v>
      </c>
      <c r="J67" s="72">
        <v>467.73636921100001</v>
      </c>
      <c r="K67" s="73">
        <v>9.1517006794951947E-7</v>
      </c>
      <c r="L67" s="73">
        <f t="shared" si="0"/>
        <v>2.0589931866018998E-2</v>
      </c>
      <c r="M67" s="73">
        <f>J67/'סכום נכסי הקרן'!$C$41</f>
        <v>2.5856839973506362E-3</v>
      </c>
    </row>
    <row r="68" spans="1:13">
      <c r="A68" s="69" t="s">
        <v>1758</v>
      </c>
      <c r="B68" s="54" t="s">
        <v>1759</v>
      </c>
      <c r="C68" s="70" t="s">
        <v>1513</v>
      </c>
      <c r="D68" s="117" t="s">
        <v>3305</v>
      </c>
      <c r="E68" s="70" t="s">
        <v>1653</v>
      </c>
      <c r="F68" s="70" t="s">
        <v>134</v>
      </c>
      <c r="G68" s="72">
        <v>1820.9235000000001</v>
      </c>
      <c r="H68" s="80">
        <v>4006</v>
      </c>
      <c r="I68" s="117" t="s">
        <v>3305</v>
      </c>
      <c r="J68" s="72">
        <v>264.57585075200001</v>
      </c>
      <c r="K68" s="73">
        <v>1.2729279972037751E-5</v>
      </c>
      <c r="L68" s="73">
        <f t="shared" si="0"/>
        <v>1.1646729010119442E-2</v>
      </c>
      <c r="M68" s="73">
        <f>J68/'סכום נכסי הקרן'!$C$41</f>
        <v>1.4625964291142578E-3</v>
      </c>
    </row>
    <row r="69" spans="1:13">
      <c r="A69" s="69" t="s">
        <v>1760</v>
      </c>
      <c r="B69" s="54" t="s">
        <v>1761</v>
      </c>
      <c r="C69" s="70" t="s">
        <v>124</v>
      </c>
      <c r="D69" s="117" t="s">
        <v>3305</v>
      </c>
      <c r="E69" s="70" t="s">
        <v>1653</v>
      </c>
      <c r="F69" s="70" t="s">
        <v>134</v>
      </c>
      <c r="G69" s="72">
        <v>74.624756000000005</v>
      </c>
      <c r="H69" s="80">
        <v>93137</v>
      </c>
      <c r="I69" s="117" t="s">
        <v>3305</v>
      </c>
      <c r="J69" s="72">
        <v>252.08831970300002</v>
      </c>
      <c r="K69" s="73">
        <v>3.9123336610529673E-6</v>
      </c>
      <c r="L69" s="73">
        <f t="shared" si="0"/>
        <v>1.1097023170679536E-2</v>
      </c>
      <c r="M69" s="73">
        <f>J69/'סכום נכסי הקרן'!$C$41</f>
        <v>1.3935643603566268E-3</v>
      </c>
    </row>
    <row r="70" spans="1:13">
      <c r="A70" s="69" t="s">
        <v>1762</v>
      </c>
      <c r="B70" s="54" t="s">
        <v>1763</v>
      </c>
      <c r="C70" s="70" t="s">
        <v>124</v>
      </c>
      <c r="D70" s="117" t="s">
        <v>3305</v>
      </c>
      <c r="E70" s="70" t="s">
        <v>1653</v>
      </c>
      <c r="F70" s="70" t="s">
        <v>134</v>
      </c>
      <c r="G70" s="72">
        <v>643.117073</v>
      </c>
      <c r="H70" s="80">
        <v>5893.5</v>
      </c>
      <c r="I70" s="117" t="s">
        <v>3305</v>
      </c>
      <c r="J70" s="72">
        <v>137.470933629</v>
      </c>
      <c r="K70" s="73">
        <v>9.1222279858156033E-5</v>
      </c>
      <c r="L70" s="73">
        <f t="shared" si="0"/>
        <v>6.051522488520149E-3</v>
      </c>
      <c r="M70" s="73">
        <f>J70/'סכום נכסי הקרן'!$C$41</f>
        <v>7.5995029803852432E-4</v>
      </c>
    </row>
    <row r="71" spans="1:13">
      <c r="A71" s="69" t="s">
        <v>1764</v>
      </c>
      <c r="B71" s="54" t="s">
        <v>1765</v>
      </c>
      <c r="C71" s="70" t="s">
        <v>29</v>
      </c>
      <c r="D71" s="117" t="s">
        <v>3305</v>
      </c>
      <c r="E71" s="70" t="s">
        <v>1653</v>
      </c>
      <c r="F71" s="70" t="s">
        <v>136</v>
      </c>
      <c r="G71" s="72">
        <v>126.669398</v>
      </c>
      <c r="H71" s="80">
        <v>19498</v>
      </c>
      <c r="I71" s="117" t="s">
        <v>3305</v>
      </c>
      <c r="J71" s="72">
        <v>99.078493714000018</v>
      </c>
      <c r="K71" s="73">
        <v>2.431507783856416E-5</v>
      </c>
      <c r="L71" s="73">
        <f t="shared" si="0"/>
        <v>4.3614727638140562E-3</v>
      </c>
      <c r="M71" s="73">
        <f>J71/'סכום נכסי הקרן'!$C$41</f>
        <v>5.4771382458465156E-4</v>
      </c>
    </row>
    <row r="72" spans="1:13">
      <c r="A72" s="69" t="s">
        <v>1766</v>
      </c>
      <c r="B72" s="54" t="s">
        <v>1767</v>
      </c>
      <c r="C72" s="70" t="s">
        <v>1513</v>
      </c>
      <c r="D72" s="117" t="s">
        <v>3305</v>
      </c>
      <c r="E72" s="70" t="s">
        <v>1653</v>
      </c>
      <c r="F72" s="70" t="s">
        <v>134</v>
      </c>
      <c r="G72" s="72">
        <v>258.24006000000003</v>
      </c>
      <c r="H72" s="80">
        <v>4602</v>
      </c>
      <c r="I72" s="117" t="s">
        <v>3305</v>
      </c>
      <c r="J72" s="72">
        <v>43.104020824000003</v>
      </c>
      <c r="K72" s="73">
        <v>5.8555024500183877E-6</v>
      </c>
      <c r="L72" s="73">
        <f t="shared" si="0"/>
        <v>1.8974552981944005E-3</v>
      </c>
      <c r="M72" s="73">
        <f>J72/'סכום נכסי הקרן'!$C$41</f>
        <v>2.3828246893456298E-4</v>
      </c>
    </row>
    <row r="73" spans="1:13">
      <c r="A73" s="69" t="s">
        <v>1768</v>
      </c>
      <c r="B73" s="54" t="s">
        <v>1769</v>
      </c>
      <c r="C73" s="70" t="s">
        <v>29</v>
      </c>
      <c r="D73" s="117" t="s">
        <v>3305</v>
      </c>
      <c r="E73" s="70" t="s">
        <v>1653</v>
      </c>
      <c r="F73" s="70" t="s">
        <v>136</v>
      </c>
      <c r="G73" s="72">
        <v>294.32745300000005</v>
      </c>
      <c r="H73" s="80">
        <v>20075</v>
      </c>
      <c r="I73" s="117" t="s">
        <v>3305</v>
      </c>
      <c r="J73" s="72">
        <v>237.03034509800003</v>
      </c>
      <c r="K73" s="73">
        <v>7.1760929659880549E-5</v>
      </c>
      <c r="L73" s="73">
        <f t="shared" si="0"/>
        <v>1.0434165433787728E-2</v>
      </c>
      <c r="M73" s="73">
        <f>J73/'סכום נכסי הקרן'!$C$41</f>
        <v>1.3103226743736906E-3</v>
      </c>
    </row>
    <row r="74" spans="1:13">
      <c r="A74" s="69" t="s">
        <v>1770</v>
      </c>
      <c r="B74" s="54" t="s">
        <v>1771</v>
      </c>
      <c r="C74" s="70" t="s">
        <v>1513</v>
      </c>
      <c r="D74" s="117" t="s">
        <v>3305</v>
      </c>
      <c r="E74" s="70" t="s">
        <v>1653</v>
      </c>
      <c r="F74" s="70" t="s">
        <v>134</v>
      </c>
      <c r="G74" s="72">
        <v>198.317441</v>
      </c>
      <c r="H74" s="80">
        <v>8929</v>
      </c>
      <c r="I74" s="117" t="s">
        <v>3305</v>
      </c>
      <c r="J74" s="72">
        <v>64.226060991000011</v>
      </c>
      <c r="K74" s="73">
        <v>2.5327897956577267E-6</v>
      </c>
      <c r="L74" s="73">
        <f t="shared" ref="L74:L78" si="1">IFERROR(J74/$J$9,0)</f>
        <v>2.8272554944961314E-3</v>
      </c>
      <c r="M74" s="73">
        <f>J74/'סכום נכסי הקרן'!$C$41</f>
        <v>3.5504679355472527E-4</v>
      </c>
    </row>
    <row r="75" spans="1:13">
      <c r="A75" s="69" t="s">
        <v>1772</v>
      </c>
      <c r="B75" s="54" t="s">
        <v>1773</v>
      </c>
      <c r="C75" s="70" t="s">
        <v>124</v>
      </c>
      <c r="D75" s="117" t="s">
        <v>3305</v>
      </c>
      <c r="E75" s="70" t="s">
        <v>1653</v>
      </c>
      <c r="F75" s="70" t="s">
        <v>134</v>
      </c>
      <c r="G75" s="72">
        <v>1370.65878</v>
      </c>
      <c r="H75" s="80">
        <v>3163.375</v>
      </c>
      <c r="I75" s="117" t="s">
        <v>3305</v>
      </c>
      <c r="J75" s="72">
        <v>157.26337294000001</v>
      </c>
      <c r="K75" s="73">
        <v>5.4826351199999997E-5</v>
      </c>
      <c r="L75" s="73">
        <f t="shared" si="1"/>
        <v>6.9227931522986338E-3</v>
      </c>
      <c r="M75" s="73">
        <f>J75/'סכום נכסי הקרן'!$C$41</f>
        <v>8.6936448295921837E-4</v>
      </c>
    </row>
    <row r="76" spans="1:13">
      <c r="A76" s="69" t="s">
        <v>1774</v>
      </c>
      <c r="B76" s="54" t="s">
        <v>1775</v>
      </c>
      <c r="C76" s="70" t="s">
        <v>1513</v>
      </c>
      <c r="D76" s="117" t="s">
        <v>3305</v>
      </c>
      <c r="E76" s="70" t="s">
        <v>1653</v>
      </c>
      <c r="F76" s="70" t="s">
        <v>134</v>
      </c>
      <c r="G76" s="72">
        <v>308.87894899999998</v>
      </c>
      <c r="H76" s="80">
        <v>19248</v>
      </c>
      <c r="I76" s="117" t="s">
        <v>3305</v>
      </c>
      <c r="J76" s="72">
        <v>215.63610412700001</v>
      </c>
      <c r="K76" s="73">
        <v>1.0168656873844986E-6</v>
      </c>
      <c r="L76" s="73">
        <f t="shared" si="1"/>
        <v>9.4923828551502169E-3</v>
      </c>
      <c r="M76" s="73">
        <f>J76/'סכום נכסי הקרן'!$C$41</f>
        <v>1.1920536019740129E-3</v>
      </c>
    </row>
    <row r="77" spans="1:13">
      <c r="A77" s="69" t="s">
        <v>1776</v>
      </c>
      <c r="B77" s="54" t="s">
        <v>1777</v>
      </c>
      <c r="C77" s="70" t="s">
        <v>1513</v>
      </c>
      <c r="D77" s="117" t="s">
        <v>3305</v>
      </c>
      <c r="E77" s="70" t="s">
        <v>1653</v>
      </c>
      <c r="F77" s="70" t="s">
        <v>134</v>
      </c>
      <c r="G77" s="72">
        <v>883.97559000000012</v>
      </c>
      <c r="H77" s="80">
        <v>6333</v>
      </c>
      <c r="I77" s="117" t="s">
        <v>3305</v>
      </c>
      <c r="J77" s="72">
        <v>203.047345514</v>
      </c>
      <c r="K77" s="73">
        <v>3.9336028222332663E-6</v>
      </c>
      <c r="L77" s="73">
        <f t="shared" si="1"/>
        <v>8.938220940059749E-3</v>
      </c>
      <c r="M77" s="73">
        <f>J77/'סכום נכסי הקרן'!$C$41</f>
        <v>1.1224619391596547E-3</v>
      </c>
    </row>
    <row r="78" spans="1:13">
      <c r="A78" s="69" t="s">
        <v>1778</v>
      </c>
      <c r="B78" s="54" t="s">
        <v>1779</v>
      </c>
      <c r="C78" s="70" t="s">
        <v>126</v>
      </c>
      <c r="D78" s="117" t="s">
        <v>3305</v>
      </c>
      <c r="E78" s="70" t="s">
        <v>1653</v>
      </c>
      <c r="F78" s="70" t="s">
        <v>138</v>
      </c>
      <c r="G78" s="72">
        <v>1059.4464</v>
      </c>
      <c r="H78" s="80">
        <v>9441</v>
      </c>
      <c r="I78" s="117" t="s">
        <v>3305</v>
      </c>
      <c r="J78" s="72">
        <v>247.58528489499997</v>
      </c>
      <c r="K78" s="73">
        <v>7.0791818045706592E-6</v>
      </c>
      <c r="L78" s="73">
        <f t="shared" si="1"/>
        <v>1.0898797875427356E-2</v>
      </c>
      <c r="M78" s="73">
        <f>J78/'סכום נכסי הקרן'!$C$41</f>
        <v>1.3686712243744937E-3</v>
      </c>
    </row>
    <row r="79" spans="1:13">
      <c r="A79" s="119" t="s">
        <v>3305</v>
      </c>
      <c r="B79" s="119" t="s">
        <v>3305</v>
      </c>
      <c r="C79" s="120" t="s">
        <v>3305</v>
      </c>
      <c r="D79" s="120" t="s">
        <v>3305</v>
      </c>
      <c r="E79" s="120" t="s">
        <v>3305</v>
      </c>
      <c r="F79" s="120" t="s">
        <v>3305</v>
      </c>
      <c r="G79" s="120" t="s">
        <v>3305</v>
      </c>
      <c r="H79" s="120" t="s">
        <v>3305</v>
      </c>
      <c r="I79" s="120" t="s">
        <v>3305</v>
      </c>
      <c r="J79" s="120" t="s">
        <v>3305</v>
      </c>
      <c r="K79" s="120" t="s">
        <v>3305</v>
      </c>
      <c r="L79" s="120" t="s">
        <v>3305</v>
      </c>
      <c r="M79" s="120" t="s">
        <v>3305</v>
      </c>
    </row>
    <row r="80" spans="1:13">
      <c r="A80" s="119" t="s">
        <v>3305</v>
      </c>
      <c r="B80" s="119" t="s">
        <v>3305</v>
      </c>
      <c r="C80" s="120" t="s">
        <v>3305</v>
      </c>
      <c r="D80" s="120" t="s">
        <v>3305</v>
      </c>
      <c r="E80" s="120" t="s">
        <v>3305</v>
      </c>
      <c r="F80" s="120" t="s">
        <v>3305</v>
      </c>
      <c r="G80" s="120" t="s">
        <v>3305</v>
      </c>
      <c r="H80" s="120" t="s">
        <v>3305</v>
      </c>
      <c r="I80" s="120" t="s">
        <v>3305</v>
      </c>
      <c r="J80" s="120" t="s">
        <v>3305</v>
      </c>
      <c r="K80" s="120" t="s">
        <v>3305</v>
      </c>
      <c r="L80" s="120" t="s">
        <v>3305</v>
      </c>
      <c r="M80" s="120" t="s">
        <v>3305</v>
      </c>
    </row>
    <row r="81" spans="1:13">
      <c r="A81" s="119" t="s">
        <v>3305</v>
      </c>
      <c r="B81" s="119" t="s">
        <v>3305</v>
      </c>
      <c r="C81" s="120" t="s">
        <v>3305</v>
      </c>
      <c r="D81" s="120" t="s">
        <v>3305</v>
      </c>
      <c r="E81" s="120" t="s">
        <v>3305</v>
      </c>
      <c r="F81" s="120" t="s">
        <v>3305</v>
      </c>
      <c r="G81" s="120" t="s">
        <v>3305</v>
      </c>
      <c r="H81" s="120" t="s">
        <v>3305</v>
      </c>
      <c r="I81" s="120" t="s">
        <v>3305</v>
      </c>
      <c r="J81" s="120" t="s">
        <v>3305</v>
      </c>
      <c r="K81" s="120" t="s">
        <v>3305</v>
      </c>
      <c r="L81" s="120" t="s">
        <v>3305</v>
      </c>
      <c r="M81" s="120" t="s">
        <v>3305</v>
      </c>
    </row>
    <row r="82" spans="1:13">
      <c r="A82" s="84" t="s">
        <v>212</v>
      </c>
      <c r="B82" s="119" t="s">
        <v>3305</v>
      </c>
      <c r="C82" s="120" t="s">
        <v>3305</v>
      </c>
      <c r="D82" s="120" t="s">
        <v>3305</v>
      </c>
      <c r="E82" s="120" t="s">
        <v>3305</v>
      </c>
      <c r="F82" s="120" t="s">
        <v>3305</v>
      </c>
      <c r="G82" s="120" t="s">
        <v>3305</v>
      </c>
      <c r="H82" s="120" t="s">
        <v>3305</v>
      </c>
      <c r="I82" s="120" t="s">
        <v>3305</v>
      </c>
      <c r="J82" s="120" t="s">
        <v>3305</v>
      </c>
      <c r="K82" s="120" t="s">
        <v>3305</v>
      </c>
      <c r="L82" s="120" t="s">
        <v>3305</v>
      </c>
      <c r="M82" s="120" t="s">
        <v>3305</v>
      </c>
    </row>
    <row r="83" spans="1:13">
      <c r="A83" s="84" t="s">
        <v>115</v>
      </c>
      <c r="B83" s="119" t="s">
        <v>3305</v>
      </c>
      <c r="C83" s="120" t="s">
        <v>3305</v>
      </c>
      <c r="D83" s="120" t="s">
        <v>3305</v>
      </c>
      <c r="E83" s="120" t="s">
        <v>3305</v>
      </c>
      <c r="F83" s="120" t="s">
        <v>3305</v>
      </c>
      <c r="G83" s="120" t="s">
        <v>3305</v>
      </c>
      <c r="H83" s="120" t="s">
        <v>3305</v>
      </c>
      <c r="I83" s="120" t="s">
        <v>3305</v>
      </c>
      <c r="J83" s="120" t="s">
        <v>3305</v>
      </c>
      <c r="K83" s="120" t="s">
        <v>3305</v>
      </c>
      <c r="L83" s="120" t="s">
        <v>3305</v>
      </c>
      <c r="M83" s="120" t="s">
        <v>3305</v>
      </c>
    </row>
    <row r="84" spans="1:13">
      <c r="A84" s="84" t="s">
        <v>195</v>
      </c>
      <c r="B84" s="119" t="s">
        <v>3305</v>
      </c>
      <c r="C84" s="120" t="s">
        <v>3305</v>
      </c>
      <c r="D84" s="120" t="s">
        <v>3305</v>
      </c>
      <c r="E84" s="120" t="s">
        <v>3305</v>
      </c>
      <c r="F84" s="120" t="s">
        <v>3305</v>
      </c>
      <c r="G84" s="120" t="s">
        <v>3305</v>
      </c>
      <c r="H84" s="120" t="s">
        <v>3305</v>
      </c>
      <c r="I84" s="120" t="s">
        <v>3305</v>
      </c>
      <c r="J84" s="120" t="s">
        <v>3305</v>
      </c>
      <c r="K84" s="120" t="s">
        <v>3305</v>
      </c>
      <c r="L84" s="120" t="s">
        <v>3305</v>
      </c>
      <c r="M84" s="120" t="s">
        <v>3305</v>
      </c>
    </row>
    <row r="85" spans="1:13">
      <c r="A85" s="84" t="s">
        <v>203</v>
      </c>
      <c r="B85" s="119" t="s">
        <v>3305</v>
      </c>
      <c r="C85" s="120" t="s">
        <v>3305</v>
      </c>
      <c r="D85" s="120" t="s">
        <v>3305</v>
      </c>
      <c r="E85" s="120" t="s">
        <v>3305</v>
      </c>
      <c r="F85" s="120" t="s">
        <v>3305</v>
      </c>
      <c r="G85" s="120" t="s">
        <v>3305</v>
      </c>
      <c r="H85" s="120" t="s">
        <v>3305</v>
      </c>
      <c r="I85" s="120" t="s">
        <v>3305</v>
      </c>
      <c r="J85" s="120" t="s">
        <v>3305</v>
      </c>
      <c r="K85" s="120" t="s">
        <v>3305</v>
      </c>
      <c r="L85" s="120" t="s">
        <v>3305</v>
      </c>
      <c r="M85" s="120" t="s">
        <v>3305</v>
      </c>
    </row>
    <row r="86" spans="1:13">
      <c r="A86" s="84" t="s">
        <v>210</v>
      </c>
      <c r="B86" s="119" t="s">
        <v>3305</v>
      </c>
      <c r="C86" s="120" t="s">
        <v>3305</v>
      </c>
      <c r="D86" s="120" t="s">
        <v>3305</v>
      </c>
      <c r="E86" s="120" t="s">
        <v>3305</v>
      </c>
      <c r="F86" s="120" t="s">
        <v>3305</v>
      </c>
      <c r="G86" s="120" t="s">
        <v>3305</v>
      </c>
      <c r="H86" s="120" t="s">
        <v>3305</v>
      </c>
      <c r="I86" s="120" t="s">
        <v>3305</v>
      </c>
      <c r="J86" s="120" t="s">
        <v>3305</v>
      </c>
      <c r="K86" s="120" t="s">
        <v>3305</v>
      </c>
      <c r="L86" s="120" t="s">
        <v>3305</v>
      </c>
      <c r="M86" s="120" t="s">
        <v>3305</v>
      </c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A95" s="1"/>
      <c r="B95" s="1"/>
      <c r="C95" s="1"/>
      <c r="D95" s="1"/>
      <c r="E95" s="1"/>
      <c r="F95" s="1"/>
    </row>
    <row r="96" spans="1:13" hidden="1">
      <c r="A96" s="1"/>
      <c r="B96" s="1"/>
      <c r="C96" s="1"/>
      <c r="D96" s="1"/>
      <c r="E96" s="1"/>
      <c r="F96" s="1"/>
    </row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pans="1:6" hidden="1">
      <c r="A225" s="1"/>
      <c r="B225" s="1"/>
      <c r="C225" s="1"/>
      <c r="D225" s="1"/>
      <c r="E225" s="1"/>
      <c r="F225" s="1"/>
    </row>
    <row r="226" spans="1:6" hidden="1">
      <c r="A226" s="1"/>
      <c r="B226" s="1"/>
      <c r="C226" s="1"/>
      <c r="D226" s="1"/>
      <c r="E226" s="1"/>
      <c r="F226" s="1"/>
    </row>
    <row r="227" spans="1:6" hidden="1">
      <c r="A227" s="1"/>
      <c r="B227" s="1"/>
      <c r="C227" s="1"/>
      <c r="D227" s="1"/>
      <c r="E227" s="1"/>
      <c r="F227" s="1"/>
    </row>
    <row r="228" spans="1:6" hidden="1">
      <c r="A228" s="1"/>
      <c r="B228" s="1"/>
      <c r="C228" s="1"/>
      <c r="D228" s="1"/>
      <c r="E228" s="1"/>
      <c r="F228" s="1"/>
    </row>
    <row r="229" spans="1:6" hidden="1">
      <c r="A229" s="1"/>
      <c r="B229" s="1"/>
      <c r="C229" s="1"/>
      <c r="D229" s="1"/>
      <c r="E229" s="1"/>
      <c r="F229" s="1"/>
    </row>
    <row r="230" spans="1:6" hidden="1">
      <c r="A230" s="1"/>
      <c r="B230" s="1"/>
      <c r="C230" s="1"/>
      <c r="D230" s="1"/>
      <c r="E230" s="1"/>
      <c r="F230" s="1"/>
    </row>
    <row r="231" spans="1:6" hidden="1">
      <c r="A231" s="1"/>
      <c r="B231" s="1"/>
      <c r="C231" s="1"/>
      <c r="D231" s="1"/>
      <c r="E231" s="1"/>
      <c r="F231" s="1"/>
    </row>
    <row r="232" spans="1:6" hidden="1">
      <c r="A232" s="1"/>
      <c r="B232" s="1"/>
      <c r="C232" s="1"/>
      <c r="D232" s="1"/>
      <c r="E232" s="1"/>
      <c r="F232" s="1"/>
    </row>
    <row r="233" spans="1:6" hidden="1">
      <c r="A233" s="1"/>
      <c r="B233" s="1"/>
      <c r="C233" s="1"/>
      <c r="D233" s="1"/>
      <c r="E233" s="1"/>
      <c r="F233" s="1"/>
    </row>
    <row r="234" spans="1:6" hidden="1">
      <c r="A234" s="1"/>
      <c r="B234" s="1"/>
      <c r="C234" s="1"/>
      <c r="D234" s="1"/>
      <c r="E234" s="1"/>
      <c r="F234" s="1"/>
    </row>
    <row r="235" spans="1:6" hidden="1">
      <c r="A235" s="1"/>
      <c r="B235" s="1"/>
      <c r="C235" s="1"/>
      <c r="D235" s="1"/>
      <c r="E235" s="1"/>
      <c r="F235" s="1"/>
    </row>
    <row r="236" spans="1:6" hidden="1">
      <c r="A236" s="1"/>
      <c r="B236" s="1"/>
      <c r="C236" s="1"/>
      <c r="D236" s="1"/>
      <c r="E236" s="1"/>
      <c r="F236" s="1"/>
    </row>
    <row r="237" spans="1:6" hidden="1">
      <c r="A237" s="1"/>
      <c r="B237" s="1"/>
      <c r="C237" s="1"/>
      <c r="D237" s="1"/>
      <c r="E237" s="1"/>
      <c r="F237" s="1"/>
    </row>
    <row r="238" spans="1:6" hidden="1">
      <c r="A238" s="1"/>
      <c r="B238" s="1"/>
      <c r="C238" s="1"/>
      <c r="D238" s="1"/>
      <c r="E238" s="1"/>
      <c r="F238" s="1"/>
    </row>
    <row r="239" spans="1:6" hidden="1">
      <c r="C239" s="1"/>
      <c r="D239" s="1"/>
      <c r="E239" s="1"/>
      <c r="F239" s="1"/>
    </row>
    <row r="240" spans="1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4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45.42578125" style="2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220</v>
      </c>
    </row>
    <row r="2" spans="1:14">
      <c r="A2" s="36" t="s">
        <v>147</v>
      </c>
      <c r="B2" s="36" t="s">
        <v>221</v>
      </c>
    </row>
    <row r="3" spans="1:14">
      <c r="A3" s="36" t="s">
        <v>149</v>
      </c>
      <c r="B3" s="36" t="s">
        <v>222</v>
      </c>
    </row>
    <row r="4" spans="1:14">
      <c r="A4" s="36" t="s">
        <v>150</v>
      </c>
      <c r="B4" s="36">
        <v>12152</v>
      </c>
    </row>
    <row r="5" spans="1:14" ht="18.75">
      <c r="A5" s="145" t="s">
        <v>96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1:14" s="3" customFormat="1">
      <c r="A6" s="37" t="s">
        <v>118</v>
      </c>
      <c r="B6" s="38" t="s">
        <v>48</v>
      </c>
      <c r="C6" s="38" t="s">
        <v>122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106</v>
      </c>
      <c r="I6" s="38" t="s">
        <v>197</v>
      </c>
      <c r="J6" s="38" t="s">
        <v>196</v>
      </c>
      <c r="K6" s="38" t="s">
        <v>66</v>
      </c>
      <c r="L6" s="38" t="s">
        <v>63</v>
      </c>
      <c r="M6" s="38" t="s">
        <v>151</v>
      </c>
      <c r="N6" s="130" t="s">
        <v>153</v>
      </c>
    </row>
    <row r="7" spans="1:14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13" t="s">
        <v>3305</v>
      </c>
      <c r="G7" s="113" t="s">
        <v>3305</v>
      </c>
      <c r="H7" s="113" t="s">
        <v>3305</v>
      </c>
      <c r="I7" s="26" t="s">
        <v>204</v>
      </c>
      <c r="J7" s="113" t="s">
        <v>3305</v>
      </c>
      <c r="K7" s="26" t="s">
        <v>200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32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117" t="s">
        <v>3305</v>
      </c>
      <c r="I9" s="117" t="s">
        <v>3305</v>
      </c>
      <c r="J9" s="117" t="s">
        <v>3305</v>
      </c>
      <c r="K9" s="72">
        <v>1624.45662956</v>
      </c>
      <c r="L9" s="117" t="s">
        <v>3305</v>
      </c>
      <c r="M9" s="73">
        <f>IFERROR(K9/$K$9,0)</f>
        <v>1</v>
      </c>
      <c r="N9" s="73">
        <f>K9/'סכום נכסי הקרן'!$C$41</f>
        <v>8.9801259596912712E-3</v>
      </c>
    </row>
    <row r="10" spans="1:14" s="4" customFormat="1" ht="20.25">
      <c r="A10" s="83" t="s">
        <v>188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72">
        <v>1624.45662956</v>
      </c>
      <c r="L10" s="117" t="s">
        <v>3305</v>
      </c>
      <c r="M10" s="73">
        <f t="shared" ref="M10:M23" si="0">IFERROR(K10/$K$9,0)</f>
        <v>1</v>
      </c>
      <c r="N10" s="73">
        <f>K10/'סכום נכסי הקרן'!$C$41</f>
        <v>8.9801259596912712E-3</v>
      </c>
    </row>
    <row r="11" spans="1:14">
      <c r="A11" s="68" t="s">
        <v>56</v>
      </c>
      <c r="B11" s="116" t="s">
        <v>3305</v>
      </c>
      <c r="C11" s="116" t="s">
        <v>3305</v>
      </c>
      <c r="D11" s="116" t="s">
        <v>3305</v>
      </c>
      <c r="E11" s="116" t="s">
        <v>3305</v>
      </c>
      <c r="F11" s="116" t="s">
        <v>3305</v>
      </c>
      <c r="G11" s="116" t="s">
        <v>3305</v>
      </c>
      <c r="H11" s="116" t="s">
        <v>3305</v>
      </c>
      <c r="I11" s="116" t="s">
        <v>3305</v>
      </c>
      <c r="J11" s="116" t="s">
        <v>3305</v>
      </c>
      <c r="K11" s="66">
        <v>1183.0118501610002</v>
      </c>
      <c r="L11" s="116" t="s">
        <v>3305</v>
      </c>
      <c r="M11" s="67">
        <f t="shared" si="0"/>
        <v>0.7282508062289299</v>
      </c>
      <c r="N11" s="67">
        <f>K11/'סכום נכסי הקרן'!$C$41</f>
        <v>6.539783970182512E-3</v>
      </c>
    </row>
    <row r="12" spans="1:14">
      <c r="A12" s="69" t="s">
        <v>1780</v>
      </c>
      <c r="B12" s="54" t="s">
        <v>1781</v>
      </c>
      <c r="C12" s="70" t="s">
        <v>29</v>
      </c>
      <c r="D12" s="117" t="s">
        <v>3305</v>
      </c>
      <c r="E12" s="70" t="s">
        <v>1685</v>
      </c>
      <c r="F12" s="54" t="s">
        <v>807</v>
      </c>
      <c r="G12" s="54" t="s">
        <v>808</v>
      </c>
      <c r="H12" s="70" t="s">
        <v>136</v>
      </c>
      <c r="I12" s="72">
        <v>28.907893999999995</v>
      </c>
      <c r="J12" s="80">
        <v>109226.59639999999</v>
      </c>
      <c r="K12" s="72">
        <v>126.66670465699998</v>
      </c>
      <c r="L12" s="73">
        <v>9.3254798992093961E-5</v>
      </c>
      <c r="M12" s="73">
        <f t="shared" si="0"/>
        <v>7.7974814686994076E-2</v>
      </c>
      <c r="N12" s="73">
        <f>K12/'סכום נכסי הקרן'!$C$41</f>
        <v>7.0022365757279172E-4</v>
      </c>
    </row>
    <row r="13" spans="1:14">
      <c r="A13" s="69" t="s">
        <v>1782</v>
      </c>
      <c r="B13" s="54" t="s">
        <v>1783</v>
      </c>
      <c r="C13" s="70" t="s">
        <v>29</v>
      </c>
      <c r="D13" s="117" t="s">
        <v>3305</v>
      </c>
      <c r="E13" s="70" t="s">
        <v>1685</v>
      </c>
      <c r="F13" s="54" t="s">
        <v>820</v>
      </c>
      <c r="G13" s="54" t="s">
        <v>808</v>
      </c>
      <c r="H13" s="70" t="s">
        <v>134</v>
      </c>
      <c r="I13" s="72">
        <v>5.0527470000000001</v>
      </c>
      <c r="J13" s="80">
        <v>1016194</v>
      </c>
      <c r="K13" s="72">
        <v>186.230813248</v>
      </c>
      <c r="L13" s="73">
        <v>3.5136505523011605E-5</v>
      </c>
      <c r="M13" s="73">
        <f t="shared" si="0"/>
        <v>0.11464191155318344</v>
      </c>
      <c r="N13" s="73">
        <f>K13/'סכום נכסי הקרן'!$C$41</f>
        <v>1.0294988060073735E-3</v>
      </c>
    </row>
    <row r="14" spans="1:14">
      <c r="A14" s="69" t="s">
        <v>1784</v>
      </c>
      <c r="B14" s="54" t="s">
        <v>1785</v>
      </c>
      <c r="C14" s="70" t="s">
        <v>29</v>
      </c>
      <c r="D14" s="117" t="s">
        <v>3305</v>
      </c>
      <c r="E14" s="70" t="s">
        <v>1685</v>
      </c>
      <c r="F14" s="54" t="s">
        <v>1786</v>
      </c>
      <c r="G14" s="54" t="s">
        <v>808</v>
      </c>
      <c r="H14" s="70" t="s">
        <v>136</v>
      </c>
      <c r="I14" s="72">
        <v>17.475168</v>
      </c>
      <c r="J14" s="80">
        <v>244579</v>
      </c>
      <c r="K14" s="72">
        <v>171.458150891</v>
      </c>
      <c r="L14" s="73">
        <v>6.8825757802688038E-5</v>
      </c>
      <c r="M14" s="73">
        <f t="shared" si="0"/>
        <v>0.10554800157234184</v>
      </c>
      <c r="N14" s="73">
        <f>K14/'סכום נכסי הקרן'!$C$41</f>
        <v>9.4783434891332211E-4</v>
      </c>
    </row>
    <row r="15" spans="1:14">
      <c r="A15" s="69" t="s">
        <v>1787</v>
      </c>
      <c r="B15" s="54" t="s">
        <v>1788</v>
      </c>
      <c r="C15" s="70" t="s">
        <v>29</v>
      </c>
      <c r="D15" s="117" t="s">
        <v>3305</v>
      </c>
      <c r="E15" s="70" t="s">
        <v>1685</v>
      </c>
      <c r="F15" s="54" t="s">
        <v>1789</v>
      </c>
      <c r="G15" s="54" t="s">
        <v>808</v>
      </c>
      <c r="H15" s="70" t="s">
        <v>134</v>
      </c>
      <c r="I15" s="72">
        <v>68.146398000000005</v>
      </c>
      <c r="J15" s="80">
        <v>129297.8</v>
      </c>
      <c r="K15" s="72">
        <v>319.58145850900002</v>
      </c>
      <c r="L15" s="73">
        <v>1.2264025843499994E-4</v>
      </c>
      <c r="M15" s="73">
        <f t="shared" si="0"/>
        <v>0.19673129629540295</v>
      </c>
      <c r="N15" s="73">
        <f>K15/'סכום נכסי הקרן'!$C$41</f>
        <v>1.7666718209460636E-3</v>
      </c>
    </row>
    <row r="16" spans="1:14">
      <c r="A16" s="69" t="s">
        <v>1790</v>
      </c>
      <c r="B16" s="54" t="s">
        <v>1791</v>
      </c>
      <c r="C16" s="70" t="s">
        <v>29</v>
      </c>
      <c r="D16" s="117" t="s">
        <v>3305</v>
      </c>
      <c r="E16" s="70" t="s">
        <v>1685</v>
      </c>
      <c r="F16" s="54" t="s">
        <v>1789</v>
      </c>
      <c r="G16" s="54" t="s">
        <v>808</v>
      </c>
      <c r="H16" s="70" t="s">
        <v>137</v>
      </c>
      <c r="I16" s="72">
        <v>11215.256644999999</v>
      </c>
      <c r="J16" s="80">
        <v>129.5</v>
      </c>
      <c r="K16" s="72">
        <v>68.667567765000001</v>
      </c>
      <c r="L16" s="73">
        <v>4.9448743827077458E-5</v>
      </c>
      <c r="M16" s="73">
        <f t="shared" si="0"/>
        <v>4.2271099465178881E-2</v>
      </c>
      <c r="N16" s="73">
        <f>K16/'סכום נכסי הקרן'!$C$41</f>
        <v>3.7959979765194471E-4</v>
      </c>
    </row>
    <row r="17" spans="1:14">
      <c r="A17" s="69" t="s">
        <v>1792</v>
      </c>
      <c r="B17" s="54" t="s">
        <v>1793</v>
      </c>
      <c r="C17" s="70" t="s">
        <v>29</v>
      </c>
      <c r="D17" s="117" t="s">
        <v>3305</v>
      </c>
      <c r="E17" s="70" t="s">
        <v>1685</v>
      </c>
      <c r="F17" s="54" t="s">
        <v>649</v>
      </c>
      <c r="G17" s="117" t="s">
        <v>3305</v>
      </c>
      <c r="H17" s="70" t="s">
        <v>137</v>
      </c>
      <c r="I17" s="72">
        <v>402.85976799999997</v>
      </c>
      <c r="J17" s="80">
        <v>16674.439999999999</v>
      </c>
      <c r="K17" s="72">
        <v>310.40715509100005</v>
      </c>
      <c r="L17" s="73">
        <v>5.3519523260145234E-4</v>
      </c>
      <c r="M17" s="73">
        <f t="shared" si="0"/>
        <v>0.19108368265582865</v>
      </c>
      <c r="N17" s="73">
        <f>K17/'סכום נכסי הקרן'!$C$41</f>
        <v>1.7159555390910157E-3</v>
      </c>
    </row>
    <row r="18" spans="1:14">
      <c r="A18" s="118" t="s">
        <v>3305</v>
      </c>
      <c r="B18" s="117" t="s">
        <v>3305</v>
      </c>
      <c r="C18" s="117" t="s">
        <v>3305</v>
      </c>
      <c r="D18" s="117" t="s">
        <v>3305</v>
      </c>
      <c r="E18" s="117" t="s">
        <v>3305</v>
      </c>
      <c r="F18" s="117" t="s">
        <v>3305</v>
      </c>
      <c r="G18" s="117" t="s">
        <v>3305</v>
      </c>
      <c r="H18" s="117" t="s">
        <v>3305</v>
      </c>
      <c r="I18" s="117" t="s">
        <v>3305</v>
      </c>
      <c r="J18" s="117" t="s">
        <v>3305</v>
      </c>
      <c r="K18" s="117" t="s">
        <v>3305</v>
      </c>
      <c r="L18" s="117" t="s">
        <v>3305</v>
      </c>
      <c r="M18" s="117" t="s">
        <v>3305</v>
      </c>
      <c r="N18" s="117" t="s">
        <v>3305</v>
      </c>
    </row>
    <row r="19" spans="1:14">
      <c r="A19" s="68" t="s">
        <v>31</v>
      </c>
      <c r="B19" s="116" t="s">
        <v>3305</v>
      </c>
      <c r="C19" s="116" t="s">
        <v>3305</v>
      </c>
      <c r="D19" s="116" t="s">
        <v>3305</v>
      </c>
      <c r="E19" s="116" t="s">
        <v>3305</v>
      </c>
      <c r="F19" s="116" t="s">
        <v>3305</v>
      </c>
      <c r="G19" s="116" t="s">
        <v>3305</v>
      </c>
      <c r="H19" s="116" t="s">
        <v>3305</v>
      </c>
      <c r="I19" s="116" t="s">
        <v>3305</v>
      </c>
      <c r="J19" s="116" t="s">
        <v>3305</v>
      </c>
      <c r="K19" s="66">
        <v>441.44477939899991</v>
      </c>
      <c r="L19" s="116" t="s">
        <v>3305</v>
      </c>
      <c r="M19" s="67">
        <f t="shared" si="0"/>
        <v>0.2717491937710701</v>
      </c>
      <c r="N19" s="67">
        <f>K19/'סכום נכסי הקרן'!$C$41</f>
        <v>2.4403419895087605E-3</v>
      </c>
    </row>
    <row r="20" spans="1:14">
      <c r="A20" s="69" t="s">
        <v>1794</v>
      </c>
      <c r="B20" s="54" t="s">
        <v>1795</v>
      </c>
      <c r="C20" s="70" t="s">
        <v>29</v>
      </c>
      <c r="D20" s="117" t="s">
        <v>3305</v>
      </c>
      <c r="E20" s="70" t="s">
        <v>1653</v>
      </c>
      <c r="F20" s="54" t="s">
        <v>649</v>
      </c>
      <c r="G20" s="117" t="s">
        <v>3305</v>
      </c>
      <c r="H20" s="70" t="s">
        <v>134</v>
      </c>
      <c r="I20" s="72">
        <v>75.220693999999995</v>
      </c>
      <c r="J20" s="80">
        <v>22796</v>
      </c>
      <c r="K20" s="72">
        <v>62.193291538999993</v>
      </c>
      <c r="L20" s="73">
        <v>8.8235010019590082E-6</v>
      </c>
      <c r="M20" s="73">
        <f t="shared" si="0"/>
        <v>3.8285596800356349E-2</v>
      </c>
      <c r="N20" s="73">
        <f>K20/'סכום נכסי הקרן'!$C$41</f>
        <v>3.4380948170915313E-4</v>
      </c>
    </row>
    <row r="21" spans="1:14">
      <c r="A21" s="69" t="s">
        <v>1796</v>
      </c>
      <c r="B21" s="54" t="s">
        <v>1797</v>
      </c>
      <c r="C21" s="70" t="s">
        <v>29</v>
      </c>
      <c r="D21" s="117" t="s">
        <v>3305</v>
      </c>
      <c r="E21" s="70" t="s">
        <v>1653</v>
      </c>
      <c r="F21" s="54" t="s">
        <v>649</v>
      </c>
      <c r="G21" s="117" t="s">
        <v>3305</v>
      </c>
      <c r="H21" s="70" t="s">
        <v>134</v>
      </c>
      <c r="I21" s="72">
        <v>422.86478699999998</v>
      </c>
      <c r="J21" s="80">
        <v>4107</v>
      </c>
      <c r="K21" s="72">
        <v>62.990315090999999</v>
      </c>
      <c r="L21" s="73">
        <v>5.8542351196798835E-6</v>
      </c>
      <c r="M21" s="73">
        <f t="shared" si="0"/>
        <v>3.8776236893478373E-2</v>
      </c>
      <c r="N21" s="73">
        <f>K21/'סכום נכסי הקרן'!$C$41</f>
        <v>3.4821549154626357E-4</v>
      </c>
    </row>
    <row r="22" spans="1:14">
      <c r="A22" s="69" t="s">
        <v>1798</v>
      </c>
      <c r="B22" s="54" t="s">
        <v>1799</v>
      </c>
      <c r="C22" s="70" t="s">
        <v>29</v>
      </c>
      <c r="D22" s="117" t="s">
        <v>3305</v>
      </c>
      <c r="E22" s="70" t="s">
        <v>1653</v>
      </c>
      <c r="F22" s="54" t="s">
        <v>649</v>
      </c>
      <c r="G22" s="117" t="s">
        <v>3305</v>
      </c>
      <c r="H22" s="70" t="s">
        <v>134</v>
      </c>
      <c r="I22" s="72">
        <v>1112.4187199999999</v>
      </c>
      <c r="J22" s="80">
        <v>1264.03</v>
      </c>
      <c r="K22" s="72">
        <v>51.000358119999994</v>
      </c>
      <c r="L22" s="73">
        <v>3.6365829916943403E-6</v>
      </c>
      <c r="M22" s="73">
        <f t="shared" si="0"/>
        <v>3.1395333794669508E-2</v>
      </c>
      <c r="N22" s="73">
        <f>K22/'סכום נכסי הקרן'!$C$41</f>
        <v>2.8193405202268435E-4</v>
      </c>
    </row>
    <row r="23" spans="1:14">
      <c r="A23" s="69" t="s">
        <v>1800</v>
      </c>
      <c r="B23" s="54" t="s">
        <v>1801</v>
      </c>
      <c r="C23" s="70" t="s">
        <v>127</v>
      </c>
      <c r="D23" s="117" t="s">
        <v>3305</v>
      </c>
      <c r="E23" s="70" t="s">
        <v>1653</v>
      </c>
      <c r="F23" s="54" t="s">
        <v>649</v>
      </c>
      <c r="G23" s="117" t="s">
        <v>3305</v>
      </c>
      <c r="H23" s="70" t="s">
        <v>134</v>
      </c>
      <c r="I23" s="72">
        <v>573.79272399999991</v>
      </c>
      <c r="J23" s="80">
        <v>12745.9</v>
      </c>
      <c r="K23" s="72">
        <v>265.26081464899994</v>
      </c>
      <c r="L23" s="73">
        <v>6.2708073695909403E-6</v>
      </c>
      <c r="M23" s="73">
        <f t="shared" si="0"/>
        <v>0.16329202628256589</v>
      </c>
      <c r="N23" s="73">
        <f>K23/'סכום נכסי הקרן'!$C$41</f>
        <v>1.4663829642306595E-3</v>
      </c>
    </row>
    <row r="24" spans="1:14">
      <c r="A24" s="118" t="s">
        <v>3305</v>
      </c>
      <c r="B24" s="117" t="s">
        <v>3305</v>
      </c>
      <c r="C24" s="117" t="s">
        <v>3305</v>
      </c>
      <c r="D24" s="117" t="s">
        <v>3305</v>
      </c>
      <c r="E24" s="117" t="s">
        <v>3305</v>
      </c>
      <c r="F24" s="117" t="s">
        <v>3305</v>
      </c>
      <c r="G24" s="117" t="s">
        <v>3305</v>
      </c>
      <c r="H24" s="117" t="s">
        <v>3305</v>
      </c>
      <c r="I24" s="117" t="s">
        <v>3305</v>
      </c>
      <c r="J24" s="117" t="s">
        <v>3305</v>
      </c>
      <c r="K24" s="117" t="s">
        <v>3305</v>
      </c>
      <c r="L24" s="117" t="s">
        <v>3305</v>
      </c>
      <c r="M24" s="117" t="s">
        <v>3305</v>
      </c>
      <c r="N24" s="117" t="s">
        <v>3305</v>
      </c>
    </row>
    <row r="25" spans="1:14">
      <c r="A25" s="117" t="s">
        <v>3305</v>
      </c>
      <c r="B25" s="117" t="s">
        <v>3305</v>
      </c>
      <c r="C25" s="117" t="s">
        <v>3305</v>
      </c>
      <c r="D25" s="117" t="s">
        <v>3305</v>
      </c>
      <c r="E25" s="117" t="s">
        <v>3305</v>
      </c>
      <c r="F25" s="117" t="s">
        <v>3305</v>
      </c>
      <c r="G25" s="117" t="s">
        <v>3305</v>
      </c>
      <c r="H25" s="117" t="s">
        <v>3305</v>
      </c>
      <c r="I25" s="117" t="s">
        <v>3305</v>
      </c>
      <c r="J25" s="117" t="s">
        <v>3305</v>
      </c>
      <c r="K25" s="117" t="s">
        <v>3305</v>
      </c>
      <c r="L25" s="117" t="s">
        <v>3305</v>
      </c>
      <c r="M25" s="117" t="s">
        <v>3305</v>
      </c>
      <c r="N25" s="117" t="s">
        <v>3305</v>
      </c>
    </row>
    <row r="26" spans="1:14">
      <c r="A26" s="117" t="s">
        <v>3305</v>
      </c>
      <c r="B26" s="117" t="s">
        <v>3305</v>
      </c>
      <c r="C26" s="117" t="s">
        <v>3305</v>
      </c>
      <c r="D26" s="117" t="s">
        <v>3305</v>
      </c>
      <c r="E26" s="117" t="s">
        <v>3305</v>
      </c>
      <c r="F26" s="117" t="s">
        <v>3305</v>
      </c>
      <c r="G26" s="117" t="s">
        <v>3305</v>
      </c>
      <c r="H26" s="117" t="s">
        <v>3305</v>
      </c>
      <c r="I26" s="117" t="s">
        <v>3305</v>
      </c>
      <c r="J26" s="117" t="s">
        <v>3305</v>
      </c>
      <c r="K26" s="117" t="s">
        <v>3305</v>
      </c>
      <c r="L26" s="117" t="s">
        <v>3305</v>
      </c>
      <c r="M26" s="117" t="s">
        <v>3305</v>
      </c>
      <c r="N26" s="117" t="s">
        <v>3305</v>
      </c>
    </row>
    <row r="27" spans="1:14">
      <c r="A27" s="84" t="s">
        <v>212</v>
      </c>
      <c r="B27" s="117" t="s">
        <v>3305</v>
      </c>
      <c r="C27" s="117" t="s">
        <v>3305</v>
      </c>
      <c r="D27" s="117" t="s">
        <v>3305</v>
      </c>
      <c r="E27" s="117" t="s">
        <v>3305</v>
      </c>
      <c r="F27" s="117" t="s">
        <v>3305</v>
      </c>
      <c r="G27" s="117" t="s">
        <v>3305</v>
      </c>
      <c r="H27" s="117" t="s">
        <v>3305</v>
      </c>
      <c r="I27" s="117" t="s">
        <v>3305</v>
      </c>
      <c r="J27" s="117" t="s">
        <v>3305</v>
      </c>
      <c r="K27" s="117" t="s">
        <v>3305</v>
      </c>
      <c r="L27" s="117" t="s">
        <v>3305</v>
      </c>
      <c r="M27" s="117" t="s">
        <v>3305</v>
      </c>
      <c r="N27" s="117" t="s">
        <v>3305</v>
      </c>
    </row>
    <row r="28" spans="1:14">
      <c r="A28" s="84" t="s">
        <v>115</v>
      </c>
      <c r="B28" s="117" t="s">
        <v>3305</v>
      </c>
      <c r="C28" s="117" t="s">
        <v>3305</v>
      </c>
      <c r="D28" s="117" t="s">
        <v>3305</v>
      </c>
      <c r="E28" s="117" t="s">
        <v>3305</v>
      </c>
      <c r="F28" s="117" t="s">
        <v>3305</v>
      </c>
      <c r="G28" s="117" t="s">
        <v>3305</v>
      </c>
      <c r="H28" s="117" t="s">
        <v>3305</v>
      </c>
      <c r="I28" s="117" t="s">
        <v>3305</v>
      </c>
      <c r="J28" s="117" t="s">
        <v>3305</v>
      </c>
      <c r="K28" s="117" t="s">
        <v>3305</v>
      </c>
      <c r="L28" s="117" t="s">
        <v>3305</v>
      </c>
      <c r="M28" s="117" t="s">
        <v>3305</v>
      </c>
      <c r="N28" s="117" t="s">
        <v>3305</v>
      </c>
    </row>
    <row r="29" spans="1:14">
      <c r="A29" s="84" t="s">
        <v>195</v>
      </c>
      <c r="B29" s="117" t="s">
        <v>3305</v>
      </c>
      <c r="C29" s="117" t="s">
        <v>3305</v>
      </c>
      <c r="D29" s="117" t="s">
        <v>3305</v>
      </c>
      <c r="E29" s="117" t="s">
        <v>3305</v>
      </c>
      <c r="F29" s="117" t="s">
        <v>3305</v>
      </c>
      <c r="G29" s="117" t="s">
        <v>3305</v>
      </c>
      <c r="H29" s="117" t="s">
        <v>3305</v>
      </c>
      <c r="I29" s="117" t="s">
        <v>3305</v>
      </c>
      <c r="J29" s="117" t="s">
        <v>3305</v>
      </c>
      <c r="K29" s="117" t="s">
        <v>3305</v>
      </c>
      <c r="L29" s="117" t="s">
        <v>3305</v>
      </c>
      <c r="M29" s="117" t="s">
        <v>3305</v>
      </c>
      <c r="N29" s="117" t="s">
        <v>3305</v>
      </c>
    </row>
    <row r="30" spans="1:14">
      <c r="A30" s="84" t="s">
        <v>203</v>
      </c>
      <c r="B30" s="117" t="s">
        <v>3305</v>
      </c>
      <c r="C30" s="117" t="s">
        <v>3305</v>
      </c>
      <c r="D30" s="117" t="s">
        <v>3305</v>
      </c>
      <c r="E30" s="117" t="s">
        <v>3305</v>
      </c>
      <c r="F30" s="117" t="s">
        <v>3305</v>
      </c>
      <c r="G30" s="117" t="s">
        <v>3305</v>
      </c>
      <c r="H30" s="117" t="s">
        <v>3305</v>
      </c>
      <c r="I30" s="117" t="s">
        <v>3305</v>
      </c>
      <c r="J30" s="117" t="s">
        <v>3305</v>
      </c>
      <c r="K30" s="117" t="s">
        <v>3305</v>
      </c>
      <c r="L30" s="117" t="s">
        <v>3305</v>
      </c>
      <c r="M30" s="117" t="s">
        <v>3305</v>
      </c>
      <c r="N30" s="117" t="s">
        <v>3305</v>
      </c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1:14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1:14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1:14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1:14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A127" s="1"/>
      <c r="B127" s="1"/>
      <c r="C127" s="1"/>
      <c r="D127" s="1"/>
    </row>
    <row r="128" spans="1:14" hidden="1">
      <c r="A128" s="1"/>
      <c r="B128" s="1"/>
      <c r="C128" s="1"/>
      <c r="D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pans="1:4" hidden="1">
      <c r="A305" s="1"/>
      <c r="B305" s="1"/>
      <c r="C305" s="1"/>
      <c r="D305" s="1"/>
    </row>
    <row r="306" spans="1:4" hidden="1">
      <c r="A306" s="1"/>
      <c r="B306" s="1"/>
      <c r="C306" s="1"/>
      <c r="D306" s="1"/>
    </row>
    <row r="307" spans="1:4" hidden="1">
      <c r="A307" s="1"/>
      <c r="B307" s="1"/>
      <c r="C307" s="1"/>
      <c r="D307" s="1"/>
    </row>
    <row r="308" spans="1:4" hidden="1">
      <c r="A308" s="1"/>
      <c r="B308" s="1"/>
      <c r="C308" s="1"/>
      <c r="D308" s="1"/>
    </row>
    <row r="309" spans="1:4" hidden="1">
      <c r="A309" s="1"/>
      <c r="B309" s="1"/>
      <c r="C309" s="1"/>
      <c r="D309" s="1"/>
    </row>
    <row r="310" spans="1:4" hidden="1">
      <c r="A310" s="1"/>
      <c r="B310" s="1"/>
      <c r="C310" s="1"/>
      <c r="D310" s="1"/>
    </row>
    <row r="311" spans="1:4" hidden="1">
      <c r="A311" s="1"/>
      <c r="B311" s="1"/>
      <c r="C311" s="1"/>
      <c r="D311" s="1"/>
    </row>
    <row r="312" spans="1:4" hidden="1">
      <c r="A312" s="1"/>
      <c r="B312" s="1"/>
      <c r="C312" s="1"/>
      <c r="D312" s="1"/>
    </row>
    <row r="313" spans="1:4" hidden="1">
      <c r="A313" s="1"/>
      <c r="B313" s="1"/>
      <c r="C313" s="1"/>
      <c r="D313" s="1"/>
    </row>
    <row r="314" spans="1:4" hidden="1">
      <c r="A314" s="1"/>
      <c r="B314" s="1"/>
      <c r="C314" s="1"/>
      <c r="D314" s="1"/>
    </row>
    <row r="315" spans="1:4" hidden="1">
      <c r="A315" s="1"/>
      <c r="B315" s="1"/>
      <c r="C315" s="1"/>
      <c r="D315" s="1"/>
    </row>
    <row r="316" spans="1:4" hidden="1">
      <c r="A316" s="1"/>
      <c r="B316" s="1"/>
      <c r="C316" s="1"/>
      <c r="D316" s="1"/>
    </row>
    <row r="317" spans="1:4" hidden="1">
      <c r="A317" s="1"/>
      <c r="B317" s="1"/>
      <c r="C317" s="1"/>
      <c r="D317" s="1"/>
    </row>
    <row r="318" spans="1:4" hidden="1">
      <c r="A318" s="1"/>
      <c r="B318" s="1"/>
      <c r="C318" s="1"/>
      <c r="D318" s="1"/>
    </row>
    <row r="319" spans="1:4" hidden="1">
      <c r="B319" s="1"/>
      <c r="C319" s="1"/>
      <c r="D319" s="1"/>
    </row>
    <row r="320" spans="1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4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45.14062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220</v>
      </c>
    </row>
    <row r="2" spans="1:11">
      <c r="A2" s="36" t="s">
        <v>147</v>
      </c>
      <c r="B2" s="36" t="s">
        <v>221</v>
      </c>
    </row>
    <row r="3" spans="1:11">
      <c r="A3" s="36" t="s">
        <v>149</v>
      </c>
      <c r="B3" s="36" t="s">
        <v>222</v>
      </c>
    </row>
    <row r="4" spans="1:11">
      <c r="A4" s="36" t="s">
        <v>150</v>
      </c>
      <c r="B4" s="36">
        <v>12152</v>
      </c>
    </row>
    <row r="5" spans="1:11" ht="18.75">
      <c r="A5" s="148" t="s">
        <v>97</v>
      </c>
      <c r="B5" s="149"/>
      <c r="C5" s="149"/>
      <c r="D5" s="149"/>
      <c r="E5" s="149"/>
      <c r="F5" s="149"/>
      <c r="G5" s="149"/>
      <c r="H5" s="149"/>
      <c r="I5" s="149"/>
      <c r="J5" s="149"/>
      <c r="K5" s="150"/>
    </row>
    <row r="6" spans="1:11" s="3" customFormat="1">
      <c r="A6" s="17" t="s">
        <v>119</v>
      </c>
      <c r="B6" s="25" t="s">
        <v>48</v>
      </c>
      <c r="C6" s="25" t="s">
        <v>122</v>
      </c>
      <c r="D6" s="25" t="s">
        <v>70</v>
      </c>
      <c r="E6" s="25" t="s">
        <v>106</v>
      </c>
      <c r="F6" s="25" t="s">
        <v>197</v>
      </c>
      <c r="G6" s="25" t="s">
        <v>196</v>
      </c>
      <c r="H6" s="25" t="s">
        <v>66</v>
      </c>
      <c r="I6" s="25" t="s">
        <v>63</v>
      </c>
      <c r="J6" s="25" t="s">
        <v>151</v>
      </c>
      <c r="K6" s="52" t="s">
        <v>153</v>
      </c>
    </row>
    <row r="7" spans="1:11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2" t="s">
        <v>204</v>
      </c>
      <c r="G7" s="113" t="s">
        <v>3305</v>
      </c>
      <c r="H7" s="12" t="s">
        <v>200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52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72">
        <v>1.4185397399999999</v>
      </c>
      <c r="I9" s="117" t="s">
        <v>3305</v>
      </c>
      <c r="J9" s="73">
        <f>IFERROR(H9/$H$9,0)</f>
        <v>1</v>
      </c>
      <c r="K9" s="73">
        <f>H9/'סכום נכסי הקרן'!$C$41</f>
        <v>7.8418009519146708E-6</v>
      </c>
    </row>
    <row r="10" spans="1:11" s="4" customFormat="1" ht="20.25">
      <c r="A10" s="83" t="s">
        <v>27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72">
        <v>1.3867171500000002</v>
      </c>
      <c r="I10" s="117" t="s">
        <v>3305</v>
      </c>
      <c r="J10" s="73">
        <f t="shared" ref="J10:J20" si="0">IFERROR(H10/$H$9,0)</f>
        <v>0.97756665597539072</v>
      </c>
      <c r="K10" s="73">
        <f>H10/'סכום נכסי הקרן'!$C$41</f>
        <v>7.6658831333878609E-6</v>
      </c>
    </row>
    <row r="11" spans="1:11">
      <c r="A11" s="68" t="s">
        <v>1802</v>
      </c>
      <c r="B11" s="116" t="s">
        <v>3305</v>
      </c>
      <c r="C11" s="116" t="s">
        <v>3305</v>
      </c>
      <c r="D11" s="116" t="s">
        <v>3305</v>
      </c>
      <c r="E11" s="116" t="s">
        <v>3305</v>
      </c>
      <c r="F11" s="116" t="s">
        <v>3305</v>
      </c>
      <c r="G11" s="116" t="s">
        <v>3305</v>
      </c>
      <c r="H11" s="66">
        <v>1.3867171500000002</v>
      </c>
      <c r="I11" s="116" t="s">
        <v>3305</v>
      </c>
      <c r="J11" s="67">
        <f t="shared" si="0"/>
        <v>0.97756665597539072</v>
      </c>
      <c r="K11" s="67">
        <f>H11/'סכום נכסי הקרן'!$C$41</f>
        <v>7.6658831333878609E-6</v>
      </c>
    </row>
    <row r="12" spans="1:11">
      <c r="A12" s="69" t="s">
        <v>1803</v>
      </c>
      <c r="B12" s="54" t="s">
        <v>1804</v>
      </c>
      <c r="C12" s="70" t="s">
        <v>123</v>
      </c>
      <c r="D12" s="70" t="s">
        <v>1381</v>
      </c>
      <c r="E12" s="70" t="s">
        <v>135</v>
      </c>
      <c r="F12" s="72">
        <v>199.83755000000002</v>
      </c>
      <c r="G12" s="80">
        <v>90</v>
      </c>
      <c r="H12" s="72">
        <v>0.17985379499999998</v>
      </c>
      <c r="I12" s="73">
        <v>6.0556833333333343E-5</v>
      </c>
      <c r="J12" s="73">
        <f t="shared" si="0"/>
        <v>0.12678798480471193</v>
      </c>
      <c r="K12" s="73">
        <f>H12/'סכום נכסי הקרן'!$C$41</f>
        <v>9.942461399329328E-7</v>
      </c>
    </row>
    <row r="13" spans="1:11">
      <c r="A13" s="69" t="s">
        <v>1805</v>
      </c>
      <c r="B13" s="54" t="s">
        <v>1806</v>
      </c>
      <c r="C13" s="70" t="s">
        <v>123</v>
      </c>
      <c r="D13" s="70" t="s">
        <v>336</v>
      </c>
      <c r="E13" s="70" t="s">
        <v>135</v>
      </c>
      <c r="F13" s="72">
        <v>4415.0378360000004</v>
      </c>
      <c r="G13" s="80">
        <v>17.3</v>
      </c>
      <c r="H13" s="72">
        <v>0.76380154600000016</v>
      </c>
      <c r="I13" s="73">
        <v>5.0560950743863747E-5</v>
      </c>
      <c r="J13" s="73">
        <f t="shared" si="0"/>
        <v>0.53844212076850251</v>
      </c>
      <c r="K13" s="73">
        <f>H13/'סכום נכסי הקרן'!$C$41</f>
        <v>4.2223559351933975E-6</v>
      </c>
    </row>
    <row r="14" spans="1:11">
      <c r="A14" s="69" t="s">
        <v>1807</v>
      </c>
      <c r="B14" s="54" t="s">
        <v>1808</v>
      </c>
      <c r="C14" s="70" t="s">
        <v>123</v>
      </c>
      <c r="D14" s="70" t="s">
        <v>159</v>
      </c>
      <c r="E14" s="70" t="s">
        <v>135</v>
      </c>
      <c r="F14" s="72">
        <v>1185.6033749999999</v>
      </c>
      <c r="G14" s="80">
        <v>12.9</v>
      </c>
      <c r="H14" s="72">
        <v>0.152942835</v>
      </c>
      <c r="I14" s="73">
        <v>7.9064745613106142E-5</v>
      </c>
      <c r="J14" s="73">
        <f t="shared" si="0"/>
        <v>0.10781709576920277</v>
      </c>
      <c r="K14" s="73">
        <f>H14/'סכום נכסי הקרן'!$C$41</f>
        <v>8.454802042356096E-7</v>
      </c>
    </row>
    <row r="15" spans="1:11">
      <c r="A15" s="69" t="s">
        <v>1809</v>
      </c>
      <c r="B15" s="54" t="s">
        <v>1810</v>
      </c>
      <c r="C15" s="70" t="s">
        <v>123</v>
      </c>
      <c r="D15" s="70" t="s">
        <v>336</v>
      </c>
      <c r="E15" s="70" t="s">
        <v>135</v>
      </c>
      <c r="F15" s="72">
        <v>858.34015700000009</v>
      </c>
      <c r="G15" s="80">
        <v>33.799999999999997</v>
      </c>
      <c r="H15" s="72">
        <v>0.29011897399999997</v>
      </c>
      <c r="I15" s="73">
        <v>5.2172126593331685E-5</v>
      </c>
      <c r="J15" s="73">
        <f t="shared" si="0"/>
        <v>0.20451945463297347</v>
      </c>
      <c r="K15" s="73">
        <f>H15/'סכום נכסי הקרן'!$C$41</f>
        <v>1.6038008540259208E-6</v>
      </c>
    </row>
    <row r="16" spans="1:11">
      <c r="A16" s="118" t="s">
        <v>3305</v>
      </c>
      <c r="B16" s="117" t="s">
        <v>3305</v>
      </c>
      <c r="C16" s="117" t="s">
        <v>3305</v>
      </c>
      <c r="D16" s="117" t="s">
        <v>3305</v>
      </c>
      <c r="E16" s="117" t="s">
        <v>3305</v>
      </c>
      <c r="F16" s="117" t="s">
        <v>3305</v>
      </c>
      <c r="G16" s="117" t="s">
        <v>3305</v>
      </c>
      <c r="H16" s="117" t="s">
        <v>3305</v>
      </c>
      <c r="I16" s="117" t="s">
        <v>3305</v>
      </c>
      <c r="J16" s="117" t="s">
        <v>3305</v>
      </c>
      <c r="K16" s="117" t="s">
        <v>3305</v>
      </c>
    </row>
    <row r="17" spans="1:11">
      <c r="A17" s="83" t="s">
        <v>43</v>
      </c>
      <c r="B17" s="117" t="s">
        <v>3305</v>
      </c>
      <c r="C17" s="117" t="s">
        <v>3305</v>
      </c>
      <c r="D17" s="117" t="s">
        <v>3305</v>
      </c>
      <c r="E17" s="117" t="s">
        <v>3305</v>
      </c>
      <c r="F17" s="117" t="s">
        <v>3305</v>
      </c>
      <c r="G17" s="117" t="s">
        <v>3305</v>
      </c>
      <c r="H17" s="72">
        <v>3.1822590000000005E-2</v>
      </c>
      <c r="I17" s="117" t="s">
        <v>3305</v>
      </c>
      <c r="J17" s="73">
        <f t="shared" si="0"/>
        <v>2.2433344024609423E-2</v>
      </c>
      <c r="K17" s="73">
        <f>H17/'סכום נכסי הקרן'!$C$41</f>
        <v>1.7591781852681148E-7</v>
      </c>
    </row>
    <row r="18" spans="1:11">
      <c r="A18" s="68" t="s">
        <v>1811</v>
      </c>
      <c r="B18" s="116" t="s">
        <v>3305</v>
      </c>
      <c r="C18" s="116" t="s">
        <v>3305</v>
      </c>
      <c r="D18" s="116" t="s">
        <v>3305</v>
      </c>
      <c r="E18" s="116" t="s">
        <v>3305</v>
      </c>
      <c r="F18" s="116" t="s">
        <v>3305</v>
      </c>
      <c r="G18" s="116" t="s">
        <v>3305</v>
      </c>
      <c r="H18" s="66">
        <v>3.1822590000000005E-2</v>
      </c>
      <c r="I18" s="116" t="s">
        <v>3305</v>
      </c>
      <c r="J18" s="67">
        <f t="shared" si="0"/>
        <v>2.2433344024609423E-2</v>
      </c>
      <c r="K18" s="67">
        <f>H18/'סכום נכסי הקרן'!$C$41</f>
        <v>1.7591781852681148E-7</v>
      </c>
    </row>
    <row r="19" spans="1:11">
      <c r="A19" s="69" t="s">
        <v>1812</v>
      </c>
      <c r="B19" s="54" t="s">
        <v>1813</v>
      </c>
      <c r="C19" s="70" t="s">
        <v>1491</v>
      </c>
      <c r="D19" s="70" t="s">
        <v>3084</v>
      </c>
      <c r="E19" s="70" t="s">
        <v>134</v>
      </c>
      <c r="F19" s="72">
        <v>178.959</v>
      </c>
      <c r="G19" s="80">
        <v>4.1100000000000003</v>
      </c>
      <c r="H19" s="72">
        <v>2.6677364000000002E-2</v>
      </c>
      <c r="I19" s="73">
        <v>5.3580538922155686E-6</v>
      </c>
      <c r="J19" s="73">
        <f t="shared" si="0"/>
        <v>1.8806215467745729E-2</v>
      </c>
      <c r="K19" s="73">
        <f>H19/'סכום נכסי הקרן'!$C$41</f>
        <v>1.4747459835688085E-7</v>
      </c>
    </row>
    <row r="20" spans="1:11">
      <c r="A20" s="69" t="s">
        <v>1814</v>
      </c>
      <c r="B20" s="54" t="s">
        <v>1815</v>
      </c>
      <c r="C20" s="70" t="s">
        <v>1513</v>
      </c>
      <c r="D20" s="70" t="s">
        <v>954</v>
      </c>
      <c r="E20" s="70" t="s">
        <v>134</v>
      </c>
      <c r="F20" s="72">
        <v>47.286337000000003</v>
      </c>
      <c r="G20" s="80">
        <v>3</v>
      </c>
      <c r="H20" s="72">
        <v>5.1452260000000001E-3</v>
      </c>
      <c r="I20" s="73">
        <v>1.8690251778656128E-6</v>
      </c>
      <c r="J20" s="73">
        <f t="shared" si="0"/>
        <v>3.6271285568636943E-3</v>
      </c>
      <c r="K20" s="73">
        <f>H20/'סכום נכסי הקרן'!$C$41</f>
        <v>2.8443220169930608E-8</v>
      </c>
    </row>
    <row r="21" spans="1:11">
      <c r="A21" s="118" t="s">
        <v>3305</v>
      </c>
      <c r="B21" s="117" t="s">
        <v>3305</v>
      </c>
      <c r="C21" s="117" t="s">
        <v>3305</v>
      </c>
      <c r="D21" s="117" t="s">
        <v>3305</v>
      </c>
      <c r="E21" s="117" t="s">
        <v>3305</v>
      </c>
      <c r="F21" s="117" t="s">
        <v>3305</v>
      </c>
      <c r="G21" s="117" t="s">
        <v>3305</v>
      </c>
      <c r="H21" s="117" t="s">
        <v>3305</v>
      </c>
      <c r="I21" s="117" t="s">
        <v>3305</v>
      </c>
      <c r="J21" s="117" t="s">
        <v>3305</v>
      </c>
      <c r="K21" s="117" t="s">
        <v>3305</v>
      </c>
    </row>
    <row r="22" spans="1:11">
      <c r="A22" s="117" t="s">
        <v>3305</v>
      </c>
      <c r="B22" s="117" t="s">
        <v>3305</v>
      </c>
      <c r="C22" s="117" t="s">
        <v>3305</v>
      </c>
      <c r="D22" s="117" t="s">
        <v>3305</v>
      </c>
      <c r="E22" s="117" t="s">
        <v>3305</v>
      </c>
      <c r="F22" s="117" t="s">
        <v>3305</v>
      </c>
      <c r="G22" s="117" t="s">
        <v>3305</v>
      </c>
      <c r="H22" s="117" t="s">
        <v>3305</v>
      </c>
      <c r="I22" s="117" t="s">
        <v>3305</v>
      </c>
      <c r="J22" s="117" t="s">
        <v>3305</v>
      </c>
      <c r="K22" s="117" t="s">
        <v>3305</v>
      </c>
    </row>
    <row r="23" spans="1:11">
      <c r="A23" s="117" t="s">
        <v>3305</v>
      </c>
      <c r="B23" s="117" t="s">
        <v>3305</v>
      </c>
      <c r="C23" s="117" t="s">
        <v>3305</v>
      </c>
      <c r="D23" s="117" t="s">
        <v>3305</v>
      </c>
      <c r="E23" s="117" t="s">
        <v>3305</v>
      </c>
      <c r="F23" s="117" t="s">
        <v>3305</v>
      </c>
      <c r="G23" s="117" t="s">
        <v>3305</v>
      </c>
      <c r="H23" s="117" t="s">
        <v>3305</v>
      </c>
      <c r="I23" s="117" t="s">
        <v>3305</v>
      </c>
      <c r="J23" s="117" t="s">
        <v>3305</v>
      </c>
      <c r="K23" s="117" t="s">
        <v>3305</v>
      </c>
    </row>
    <row r="24" spans="1:11">
      <c r="A24" s="84" t="s">
        <v>212</v>
      </c>
      <c r="B24" s="117" t="s">
        <v>3305</v>
      </c>
      <c r="C24" s="117" t="s">
        <v>3305</v>
      </c>
      <c r="D24" s="117" t="s">
        <v>3305</v>
      </c>
      <c r="E24" s="117" t="s">
        <v>3305</v>
      </c>
      <c r="F24" s="117" t="s">
        <v>3305</v>
      </c>
      <c r="G24" s="117" t="s">
        <v>3305</v>
      </c>
      <c r="H24" s="117" t="s">
        <v>3305</v>
      </c>
      <c r="I24" s="117" t="s">
        <v>3305</v>
      </c>
      <c r="J24" s="117" t="s">
        <v>3305</v>
      </c>
      <c r="K24" s="117" t="s">
        <v>3305</v>
      </c>
    </row>
    <row r="25" spans="1:11">
      <c r="A25" s="84" t="s">
        <v>115</v>
      </c>
      <c r="B25" s="117" t="s">
        <v>3305</v>
      </c>
      <c r="C25" s="117" t="s">
        <v>3305</v>
      </c>
      <c r="D25" s="117" t="s">
        <v>3305</v>
      </c>
      <c r="E25" s="117" t="s">
        <v>3305</v>
      </c>
      <c r="F25" s="117" t="s">
        <v>3305</v>
      </c>
      <c r="G25" s="117" t="s">
        <v>3305</v>
      </c>
      <c r="H25" s="117" t="s">
        <v>3305</v>
      </c>
      <c r="I25" s="117" t="s">
        <v>3305</v>
      </c>
      <c r="J25" s="117" t="s">
        <v>3305</v>
      </c>
      <c r="K25" s="117" t="s">
        <v>3305</v>
      </c>
    </row>
    <row r="26" spans="1:11">
      <c r="A26" s="84" t="s">
        <v>195</v>
      </c>
      <c r="B26" s="117" t="s">
        <v>3305</v>
      </c>
      <c r="C26" s="117" t="s">
        <v>3305</v>
      </c>
      <c r="D26" s="117" t="s">
        <v>3305</v>
      </c>
      <c r="E26" s="117" t="s">
        <v>3305</v>
      </c>
      <c r="F26" s="117" t="s">
        <v>3305</v>
      </c>
      <c r="G26" s="117" t="s">
        <v>3305</v>
      </c>
      <c r="H26" s="117" t="s">
        <v>3305</v>
      </c>
      <c r="I26" s="117" t="s">
        <v>3305</v>
      </c>
      <c r="J26" s="117" t="s">
        <v>3305</v>
      </c>
      <c r="K26" s="117" t="s">
        <v>3305</v>
      </c>
    </row>
    <row r="27" spans="1:11">
      <c r="A27" s="84" t="s">
        <v>203</v>
      </c>
      <c r="B27" s="117" t="s">
        <v>3305</v>
      </c>
      <c r="C27" s="117" t="s">
        <v>3305</v>
      </c>
      <c r="D27" s="117" t="s">
        <v>3305</v>
      </c>
      <c r="E27" s="117" t="s">
        <v>3305</v>
      </c>
      <c r="F27" s="117" t="s">
        <v>3305</v>
      </c>
      <c r="G27" s="117" t="s">
        <v>3305</v>
      </c>
      <c r="H27" s="117" t="s">
        <v>3305</v>
      </c>
      <c r="I27" s="117" t="s">
        <v>3305</v>
      </c>
      <c r="J27" s="117" t="s">
        <v>3305</v>
      </c>
      <c r="K27" s="117" t="s">
        <v>3305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A127" s="1"/>
      <c r="B127" s="1"/>
      <c r="C127" s="1"/>
      <c r="D127" s="1"/>
    </row>
    <row r="128" spans="1:11" hidden="1">
      <c r="A128" s="1"/>
      <c r="B128" s="1"/>
      <c r="C128" s="1"/>
      <c r="D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="1" customFormat="1" hidden="1"/>
    <row r="770" s="1" customFormat="1" hidden="1"/>
    <row r="771" s="1" customFormat="1" hidden="1"/>
    <row r="772" s="1" customFormat="1" hidden="1"/>
    <row r="773" s="1" customFormat="1" hidden="1"/>
    <row r="774" s="1" customFormat="1" hidden="1"/>
    <row r="775" s="1" customFormat="1" hidden="1"/>
    <row r="776" s="1" customFormat="1" hidden="1"/>
    <row r="777" s="1" customFormat="1" hidden="1"/>
    <row r="778" s="1" customFormat="1" hidden="1"/>
    <row r="779" s="1" customFormat="1" hidden="1"/>
    <row r="780" s="1" customFormat="1" hidden="1"/>
    <row r="781" s="1" customFormat="1" hidden="1"/>
    <row r="782" s="1" customFormat="1" hidden="1"/>
    <row r="783" s="1" customFormat="1" hidden="1"/>
    <row r="784" s="1" customFormat="1" hidden="1"/>
    <row r="785" s="1" customFormat="1" hidden="1"/>
    <row r="786" s="1" customFormat="1" hidden="1"/>
    <row r="787" s="1" customFormat="1" hidden="1"/>
    <row r="788" s="1" customFormat="1" hidden="1"/>
    <row r="789" s="1" customFormat="1" hidden="1"/>
    <row r="790" s="1" customFormat="1" hidden="1"/>
    <row r="791" s="1" customFormat="1" hidden="1"/>
    <row r="792" s="1" customFormat="1" hidden="1"/>
    <row r="793" s="1" customFormat="1" hidden="1"/>
    <row r="794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41.7109375" style="2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148</v>
      </c>
      <c r="B1" s="36" t="s" vm="1">
        <v>220</v>
      </c>
    </row>
    <row r="2" spans="1:12">
      <c r="A2" s="36" t="s">
        <v>147</v>
      </c>
      <c r="B2" s="36" t="s">
        <v>221</v>
      </c>
    </row>
    <row r="3" spans="1:12">
      <c r="A3" s="36" t="s">
        <v>149</v>
      </c>
      <c r="B3" s="36" t="s">
        <v>222</v>
      </c>
    </row>
    <row r="4" spans="1:12">
      <c r="A4" s="36" t="s">
        <v>150</v>
      </c>
      <c r="B4" s="36">
        <v>12152</v>
      </c>
    </row>
    <row r="5" spans="1:12" ht="18.75">
      <c r="A5" s="145" t="s">
        <v>98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  <c r="L5" s="3"/>
    </row>
    <row r="6" spans="1:12" s="3" customFormat="1">
      <c r="A6" s="37" t="s">
        <v>119</v>
      </c>
      <c r="B6" s="38" t="s">
        <v>48</v>
      </c>
      <c r="C6" s="38" t="s">
        <v>122</v>
      </c>
      <c r="D6" s="38" t="s">
        <v>70</v>
      </c>
      <c r="E6" s="38" t="s">
        <v>106</v>
      </c>
      <c r="F6" s="38" t="s">
        <v>197</v>
      </c>
      <c r="G6" s="38" t="s">
        <v>196</v>
      </c>
      <c r="H6" s="38" t="s">
        <v>66</v>
      </c>
      <c r="I6" s="38" t="s">
        <v>63</v>
      </c>
      <c r="J6" s="38" t="s">
        <v>151</v>
      </c>
      <c r="K6" s="40" t="s">
        <v>153</v>
      </c>
    </row>
    <row r="7" spans="1:12" s="3" customFormat="1">
      <c r="A7" s="112" t="s">
        <v>3305</v>
      </c>
      <c r="B7" s="131" t="s">
        <v>3305</v>
      </c>
      <c r="C7" s="131" t="s">
        <v>3305</v>
      </c>
      <c r="D7" s="131" t="s">
        <v>3305</v>
      </c>
      <c r="E7" s="131" t="s">
        <v>3305</v>
      </c>
      <c r="F7" s="12" t="s">
        <v>204</v>
      </c>
      <c r="G7" s="113" t="s">
        <v>3305</v>
      </c>
      <c r="H7" s="12" t="s">
        <v>200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4" t="s">
        <v>54</v>
      </c>
      <c r="B9" s="116" t="s">
        <v>3305</v>
      </c>
      <c r="C9" s="116" t="s">
        <v>3305</v>
      </c>
      <c r="D9" s="116" t="s">
        <v>3305</v>
      </c>
      <c r="E9" s="116" t="s">
        <v>3305</v>
      </c>
      <c r="F9" s="116" t="s">
        <v>3305</v>
      </c>
      <c r="G9" s="116" t="s">
        <v>3305</v>
      </c>
      <c r="H9" s="66">
        <v>35.289822374999993</v>
      </c>
      <c r="I9" s="116" t="s">
        <v>3305</v>
      </c>
      <c r="J9" s="67">
        <f>IFERROR(H9/$H$9,0)</f>
        <v>1</v>
      </c>
      <c r="K9" s="67">
        <f>H9/'סכום נכסי הקרן'!$C$41</f>
        <v>1.9508495595137477E-4</v>
      </c>
    </row>
    <row r="10" spans="1:12">
      <c r="A10" s="83" t="s">
        <v>189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72">
        <v>17.769912863999998</v>
      </c>
      <c r="I10" s="117" t="s">
        <v>3305</v>
      </c>
      <c r="J10" s="73">
        <f t="shared" ref="J10:J18" si="0">IFERROR(H10/$H$9,0)</f>
        <v>0.50354214524436247</v>
      </c>
      <c r="K10" s="73">
        <f>H10/'סכום נכסי הקרן'!$C$41</f>
        <v>9.8233497224657206E-5</v>
      </c>
    </row>
    <row r="11" spans="1:12">
      <c r="A11" s="68" t="s">
        <v>181</v>
      </c>
      <c r="B11" s="116" t="s">
        <v>3305</v>
      </c>
      <c r="C11" s="116" t="s">
        <v>3305</v>
      </c>
      <c r="D11" s="116" t="s">
        <v>3305</v>
      </c>
      <c r="E11" s="116" t="s">
        <v>3305</v>
      </c>
      <c r="F11" s="116" t="s">
        <v>3305</v>
      </c>
      <c r="G11" s="116" t="s">
        <v>3305</v>
      </c>
      <c r="H11" s="66">
        <v>17.769912863999998</v>
      </c>
      <c r="I11" s="116" t="s">
        <v>3305</v>
      </c>
      <c r="J11" s="67">
        <f t="shared" si="0"/>
        <v>0.50354214524436247</v>
      </c>
      <c r="K11" s="67">
        <f>H11/'סכום נכסי הקרן'!$C$41</f>
        <v>9.8233497224657206E-5</v>
      </c>
    </row>
    <row r="12" spans="1:12">
      <c r="A12" s="69" t="s">
        <v>1816</v>
      </c>
      <c r="B12" s="54" t="s">
        <v>1817</v>
      </c>
      <c r="C12" s="70" t="s">
        <v>123</v>
      </c>
      <c r="D12" s="70" t="s">
        <v>1824</v>
      </c>
      <c r="E12" s="70" t="s">
        <v>135</v>
      </c>
      <c r="F12" s="72">
        <v>0.64872600000000002</v>
      </c>
      <c r="G12" s="80">
        <v>2988900</v>
      </c>
      <c r="H12" s="72">
        <v>19.389782621999998</v>
      </c>
      <c r="I12" s="117" t="s">
        <v>3305</v>
      </c>
      <c r="J12" s="73">
        <f t="shared" si="0"/>
        <v>0.5494440412864221</v>
      </c>
      <c r="K12" s="73">
        <f>H12/'סכום נכסי הקרן'!$C$41</f>
        <v>1.07188266592107E-4</v>
      </c>
    </row>
    <row r="13" spans="1:12">
      <c r="A13" s="69" t="s">
        <v>1818</v>
      </c>
      <c r="B13" s="54" t="s">
        <v>1819</v>
      </c>
      <c r="C13" s="70" t="s">
        <v>123</v>
      </c>
      <c r="D13" s="70" t="s">
        <v>1824</v>
      </c>
      <c r="E13" s="70" t="s">
        <v>135</v>
      </c>
      <c r="F13" s="72">
        <v>-0.64872600000000002</v>
      </c>
      <c r="G13" s="80">
        <v>249700</v>
      </c>
      <c r="H13" s="72">
        <v>-1.6198697580000001</v>
      </c>
      <c r="I13" s="117" t="s">
        <v>3305</v>
      </c>
      <c r="J13" s="73">
        <f t="shared" si="0"/>
        <v>-4.5901896042059645E-2</v>
      </c>
      <c r="K13" s="73">
        <f>H13/'סכום נכסי הקרן'!$C$41</f>
        <v>-8.9547693674497903E-6</v>
      </c>
    </row>
    <row r="14" spans="1:12">
      <c r="A14" s="118" t="s">
        <v>3305</v>
      </c>
      <c r="B14" s="117" t="s">
        <v>3305</v>
      </c>
      <c r="C14" s="117" t="s">
        <v>3305</v>
      </c>
      <c r="D14" s="117" t="s">
        <v>3305</v>
      </c>
      <c r="E14" s="117" t="s">
        <v>3305</v>
      </c>
      <c r="F14" s="117" t="s">
        <v>3305</v>
      </c>
      <c r="G14" s="117" t="s">
        <v>3305</v>
      </c>
      <c r="H14" s="117" t="s">
        <v>3305</v>
      </c>
      <c r="I14" s="117" t="s">
        <v>3305</v>
      </c>
      <c r="J14" s="117" t="s">
        <v>3305</v>
      </c>
      <c r="K14" s="117" t="s">
        <v>3305</v>
      </c>
    </row>
    <row r="15" spans="1:12">
      <c r="A15" s="83" t="s">
        <v>188</v>
      </c>
      <c r="B15" s="117" t="s">
        <v>3305</v>
      </c>
      <c r="C15" s="117" t="s">
        <v>3305</v>
      </c>
      <c r="D15" s="117" t="s">
        <v>3305</v>
      </c>
      <c r="E15" s="117" t="s">
        <v>3305</v>
      </c>
      <c r="F15" s="117" t="s">
        <v>3305</v>
      </c>
      <c r="G15" s="117" t="s">
        <v>3305</v>
      </c>
      <c r="H15" s="72">
        <v>17.519909510999998</v>
      </c>
      <c r="I15" s="117" t="s">
        <v>3305</v>
      </c>
      <c r="J15" s="73">
        <f t="shared" si="0"/>
        <v>0.49645785475563764</v>
      </c>
      <c r="K15" s="73">
        <f>H15/'סכום נכסי הקרן'!$C$41</f>
        <v>9.685145872671758E-5</v>
      </c>
    </row>
    <row r="16" spans="1:12">
      <c r="A16" s="68" t="s">
        <v>181</v>
      </c>
      <c r="B16" s="116" t="s">
        <v>3305</v>
      </c>
      <c r="C16" s="116" t="s">
        <v>3305</v>
      </c>
      <c r="D16" s="116" t="s">
        <v>3305</v>
      </c>
      <c r="E16" s="116" t="s">
        <v>3305</v>
      </c>
      <c r="F16" s="116" t="s">
        <v>3305</v>
      </c>
      <c r="G16" s="116" t="s">
        <v>3305</v>
      </c>
      <c r="H16" s="66">
        <v>17.519909510999998</v>
      </c>
      <c r="I16" s="116" t="s">
        <v>3305</v>
      </c>
      <c r="J16" s="67">
        <f t="shared" si="0"/>
        <v>0.49645785475563764</v>
      </c>
      <c r="K16" s="67">
        <f>H16/'סכום נכסי הקרן'!$C$41</f>
        <v>9.685145872671758E-5</v>
      </c>
    </row>
    <row r="17" spans="1:11">
      <c r="A17" s="69" t="s">
        <v>1820</v>
      </c>
      <c r="B17" s="54" t="s">
        <v>1820</v>
      </c>
      <c r="C17" s="70" t="s">
        <v>1491</v>
      </c>
      <c r="D17" s="70" t="s">
        <v>1824</v>
      </c>
      <c r="E17" s="70" t="s">
        <v>134</v>
      </c>
      <c r="F17" s="72">
        <v>19.036928</v>
      </c>
      <c r="G17" s="80">
        <v>160</v>
      </c>
      <c r="H17" s="72">
        <v>11.047509766999999</v>
      </c>
      <c r="I17" s="117" t="s">
        <v>3305</v>
      </c>
      <c r="J17" s="73">
        <f t="shared" si="0"/>
        <v>0.3130508748274764</v>
      </c>
      <c r="K17" s="73">
        <f>H17/'סכום נכסי הקרן'!$C$41</f>
        <v>6.1071516126257576E-5</v>
      </c>
    </row>
    <row r="18" spans="1:11">
      <c r="A18" s="69" t="s">
        <v>1821</v>
      </c>
      <c r="B18" s="54" t="s">
        <v>1821</v>
      </c>
      <c r="C18" s="70" t="s">
        <v>1491</v>
      </c>
      <c r="D18" s="70" t="s">
        <v>1824</v>
      </c>
      <c r="E18" s="70" t="s">
        <v>134</v>
      </c>
      <c r="F18" s="72">
        <v>12.746465000000001</v>
      </c>
      <c r="G18" s="80">
        <v>140</v>
      </c>
      <c r="H18" s="72">
        <v>6.4723997440000005</v>
      </c>
      <c r="I18" s="117" t="s">
        <v>3305</v>
      </c>
      <c r="J18" s="73">
        <f t="shared" si="0"/>
        <v>0.18340697992816127</v>
      </c>
      <c r="K18" s="73">
        <f>H18/'סכום נכסי הקרן'!$C$41</f>
        <v>3.5779942600460017E-5</v>
      </c>
    </row>
    <row r="19" spans="1:11">
      <c r="A19" s="118" t="s">
        <v>3305</v>
      </c>
      <c r="B19" s="117" t="s">
        <v>3305</v>
      </c>
      <c r="C19" s="117" t="s">
        <v>3305</v>
      </c>
      <c r="D19" s="117" t="s">
        <v>3305</v>
      </c>
      <c r="E19" s="117" t="s">
        <v>3305</v>
      </c>
      <c r="F19" s="117" t="s">
        <v>3305</v>
      </c>
      <c r="G19" s="117" t="s">
        <v>3305</v>
      </c>
      <c r="H19" s="117" t="s">
        <v>3305</v>
      </c>
      <c r="I19" s="117" t="s">
        <v>3305</v>
      </c>
      <c r="J19" s="117" t="s">
        <v>3305</v>
      </c>
      <c r="K19" s="117" t="s">
        <v>3305</v>
      </c>
    </row>
    <row r="20" spans="1:11">
      <c r="A20" s="117" t="s">
        <v>3305</v>
      </c>
      <c r="B20" s="117" t="s">
        <v>3305</v>
      </c>
      <c r="C20" s="117" t="s">
        <v>3305</v>
      </c>
      <c r="D20" s="117" t="s">
        <v>3305</v>
      </c>
      <c r="E20" s="117" t="s">
        <v>3305</v>
      </c>
      <c r="F20" s="117" t="s">
        <v>3305</v>
      </c>
      <c r="G20" s="117" t="s">
        <v>3305</v>
      </c>
      <c r="H20" s="117" t="s">
        <v>3305</v>
      </c>
      <c r="I20" s="117" t="s">
        <v>3305</v>
      </c>
      <c r="J20" s="117" t="s">
        <v>3305</v>
      </c>
      <c r="K20" s="117" t="s">
        <v>3305</v>
      </c>
    </row>
    <row r="21" spans="1:11">
      <c r="A21" s="117" t="s">
        <v>3305</v>
      </c>
      <c r="B21" s="117" t="s">
        <v>3305</v>
      </c>
      <c r="C21" s="117" t="s">
        <v>3305</v>
      </c>
      <c r="D21" s="117" t="s">
        <v>3305</v>
      </c>
      <c r="E21" s="117" t="s">
        <v>3305</v>
      </c>
      <c r="F21" s="117" t="s">
        <v>3305</v>
      </c>
      <c r="G21" s="117" t="s">
        <v>3305</v>
      </c>
      <c r="H21" s="117" t="s">
        <v>3305</v>
      </c>
      <c r="I21" s="117" t="s">
        <v>3305</v>
      </c>
      <c r="J21" s="117" t="s">
        <v>3305</v>
      </c>
      <c r="K21" s="117" t="s">
        <v>3305</v>
      </c>
    </row>
    <row r="22" spans="1:11">
      <c r="A22" s="84" t="s">
        <v>212</v>
      </c>
      <c r="B22" s="117" t="s">
        <v>3305</v>
      </c>
      <c r="C22" s="117" t="s">
        <v>3305</v>
      </c>
      <c r="D22" s="117" t="s">
        <v>3305</v>
      </c>
      <c r="E22" s="117" t="s">
        <v>3305</v>
      </c>
      <c r="F22" s="117" t="s">
        <v>3305</v>
      </c>
      <c r="G22" s="117" t="s">
        <v>3305</v>
      </c>
      <c r="H22" s="117" t="s">
        <v>3305</v>
      </c>
      <c r="I22" s="117" t="s">
        <v>3305</v>
      </c>
      <c r="J22" s="117" t="s">
        <v>3305</v>
      </c>
      <c r="K22" s="117" t="s">
        <v>3305</v>
      </c>
    </row>
    <row r="23" spans="1:11">
      <c r="A23" s="84" t="s">
        <v>115</v>
      </c>
      <c r="B23" s="117" t="s">
        <v>3305</v>
      </c>
      <c r="C23" s="117" t="s">
        <v>3305</v>
      </c>
      <c r="D23" s="117" t="s">
        <v>3305</v>
      </c>
      <c r="E23" s="117" t="s">
        <v>3305</v>
      </c>
      <c r="F23" s="117" t="s">
        <v>3305</v>
      </c>
      <c r="G23" s="117" t="s">
        <v>3305</v>
      </c>
      <c r="H23" s="117" t="s">
        <v>3305</v>
      </c>
      <c r="I23" s="117" t="s">
        <v>3305</v>
      </c>
      <c r="J23" s="117" t="s">
        <v>3305</v>
      </c>
      <c r="K23" s="117" t="s">
        <v>3305</v>
      </c>
    </row>
    <row r="24" spans="1:11">
      <c r="A24" s="84" t="s">
        <v>195</v>
      </c>
      <c r="B24" s="117" t="s">
        <v>3305</v>
      </c>
      <c r="C24" s="117" t="s">
        <v>3305</v>
      </c>
      <c r="D24" s="117" t="s">
        <v>3305</v>
      </c>
      <c r="E24" s="117" t="s">
        <v>3305</v>
      </c>
      <c r="F24" s="117" t="s">
        <v>3305</v>
      </c>
      <c r="G24" s="117" t="s">
        <v>3305</v>
      </c>
      <c r="H24" s="117" t="s">
        <v>3305</v>
      </c>
      <c r="I24" s="117" t="s">
        <v>3305</v>
      </c>
      <c r="J24" s="117" t="s">
        <v>3305</v>
      </c>
      <c r="K24" s="117" t="s">
        <v>3305</v>
      </c>
    </row>
    <row r="25" spans="1:11">
      <c r="A25" s="84" t="s">
        <v>203</v>
      </c>
      <c r="B25" s="117" t="s">
        <v>3305</v>
      </c>
      <c r="C25" s="117" t="s">
        <v>3305</v>
      </c>
      <c r="D25" s="117" t="s">
        <v>3305</v>
      </c>
      <c r="E25" s="117" t="s">
        <v>3305</v>
      </c>
      <c r="F25" s="117" t="s">
        <v>3305</v>
      </c>
      <c r="G25" s="117" t="s">
        <v>3305</v>
      </c>
      <c r="H25" s="117" t="s">
        <v>3305</v>
      </c>
      <c r="I25" s="117" t="s">
        <v>3305</v>
      </c>
      <c r="J25" s="117" t="s">
        <v>3305</v>
      </c>
      <c r="K25" s="117" t="s">
        <v>3305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A127" s="1"/>
      <c r="B127" s="1"/>
      <c r="C127" s="1"/>
      <c r="D127" s="1"/>
    </row>
    <row r="128" spans="1:11" hidden="1">
      <c r="A128" s="1"/>
      <c r="B128" s="1"/>
      <c r="C128" s="1"/>
      <c r="D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42.85546875" style="2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220</v>
      </c>
    </row>
    <row r="2" spans="1:10">
      <c r="A2" s="36" t="s">
        <v>147</v>
      </c>
      <c r="B2" s="36" t="s">
        <v>221</v>
      </c>
    </row>
    <row r="3" spans="1:10">
      <c r="A3" s="36" t="s">
        <v>149</v>
      </c>
      <c r="B3" s="36" t="s">
        <v>222</v>
      </c>
    </row>
    <row r="4" spans="1:10">
      <c r="A4" s="36" t="s">
        <v>150</v>
      </c>
      <c r="B4" s="36">
        <v>12152</v>
      </c>
    </row>
    <row r="5" spans="1:10" ht="18.75">
      <c r="A5" s="145" t="s">
        <v>99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0" s="3" customFormat="1">
      <c r="A6" s="37" t="s">
        <v>119</v>
      </c>
      <c r="B6" s="38" t="s">
        <v>48</v>
      </c>
      <c r="C6" s="38" t="s">
        <v>122</v>
      </c>
      <c r="D6" s="38" t="s">
        <v>70</v>
      </c>
      <c r="E6" s="38" t="s">
        <v>106</v>
      </c>
      <c r="F6" s="38" t="s">
        <v>197</v>
      </c>
      <c r="G6" s="38" t="s">
        <v>196</v>
      </c>
      <c r="H6" s="38" t="s">
        <v>66</v>
      </c>
      <c r="I6" s="38" t="s">
        <v>151</v>
      </c>
      <c r="J6" s="40" t="s">
        <v>153</v>
      </c>
    </row>
    <row r="7" spans="1:10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2" t="s">
        <v>204</v>
      </c>
      <c r="G7" s="113" t="s">
        <v>3305</v>
      </c>
      <c r="H7" s="12" t="s">
        <v>200</v>
      </c>
      <c r="I7" s="26" t="s">
        <v>19</v>
      </c>
      <c r="J7" s="27" t="s">
        <v>19</v>
      </c>
    </row>
    <row r="8" spans="1:10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53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72">
        <v>345.394120128</v>
      </c>
      <c r="I9" s="73">
        <f>IFERROR(H9/$H$9,0)</f>
        <v>1</v>
      </c>
      <c r="J9" s="73">
        <f>H9/'סכום נכסי הקרן'!$C$41</f>
        <v>1.9093662754950248E-3</v>
      </c>
    </row>
    <row r="10" spans="1:10">
      <c r="A10" s="83" t="s">
        <v>191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72">
        <v>345.394120128</v>
      </c>
      <c r="I10" s="73">
        <f t="shared" ref="I10:I16" si="0">IFERROR(H10/$H$9,0)</f>
        <v>1</v>
      </c>
      <c r="J10" s="73">
        <f>H10/'סכום נכסי הקרן'!$C$41</f>
        <v>1.9093662754950248E-3</v>
      </c>
    </row>
    <row r="11" spans="1:10">
      <c r="A11" s="74" t="s">
        <v>1822</v>
      </c>
      <c r="B11" s="54" t="s">
        <v>1823</v>
      </c>
      <c r="C11" s="70" t="s">
        <v>29</v>
      </c>
      <c r="D11" s="70" t="s">
        <v>1824</v>
      </c>
      <c r="E11" s="70" t="s">
        <v>136</v>
      </c>
      <c r="F11" s="72">
        <v>2.4685100000000002</v>
      </c>
      <c r="G11" s="80">
        <v>454300</v>
      </c>
      <c r="H11" s="72">
        <v>6.8786006740000003</v>
      </c>
      <c r="I11" s="73">
        <f t="shared" si="0"/>
        <v>1.991522227260514E-2</v>
      </c>
      <c r="J11" s="73">
        <f>H11/'סכום נכסי הקרן'!$C$41</f>
        <v>3.8025453776299633E-5</v>
      </c>
    </row>
    <row r="12" spans="1:10">
      <c r="A12" s="74" t="s">
        <v>1825</v>
      </c>
      <c r="B12" s="54" t="s">
        <v>1826</v>
      </c>
      <c r="C12" s="70" t="s">
        <v>29</v>
      </c>
      <c r="D12" s="70" t="s">
        <v>1824</v>
      </c>
      <c r="E12" s="70" t="s">
        <v>134</v>
      </c>
      <c r="F12" s="72">
        <v>1.5060689999999999</v>
      </c>
      <c r="G12" s="80">
        <v>103370</v>
      </c>
      <c r="H12" s="72">
        <v>12.604956534999999</v>
      </c>
      <c r="I12" s="73">
        <f t="shared" si="0"/>
        <v>3.6494415510978338E-2</v>
      </c>
      <c r="J12" s="73">
        <f>H12/'סכום נכסי הקרן'!$C$41</f>
        <v>6.9681206220564577E-5</v>
      </c>
    </row>
    <row r="13" spans="1:10">
      <c r="A13" s="74" t="s">
        <v>1827</v>
      </c>
      <c r="B13" s="54" t="s">
        <v>1828</v>
      </c>
      <c r="C13" s="70" t="s">
        <v>29</v>
      </c>
      <c r="D13" s="70" t="s">
        <v>1824</v>
      </c>
      <c r="E13" s="70" t="s">
        <v>134</v>
      </c>
      <c r="F13" s="72">
        <v>0.73896399999999995</v>
      </c>
      <c r="G13" s="80">
        <v>1702350</v>
      </c>
      <c r="H13" s="72">
        <v>31.544670323000002</v>
      </c>
      <c r="I13" s="73">
        <f t="shared" si="0"/>
        <v>9.1329494292809121E-2</v>
      </c>
      <c r="J13" s="73">
        <f>H13/'סכום נכסי הקרן'!$C$41</f>
        <v>1.7438145636070507E-4</v>
      </c>
    </row>
    <row r="14" spans="1:10">
      <c r="A14" s="74" t="s">
        <v>1829</v>
      </c>
      <c r="B14" s="54" t="s">
        <v>1830</v>
      </c>
      <c r="C14" s="70" t="s">
        <v>29</v>
      </c>
      <c r="D14" s="70" t="s">
        <v>1824</v>
      </c>
      <c r="E14" s="70" t="s">
        <v>143</v>
      </c>
      <c r="F14" s="72">
        <v>0.220166</v>
      </c>
      <c r="G14" s="80">
        <v>3345000</v>
      </c>
      <c r="H14" s="72">
        <v>3.6194615300000001</v>
      </c>
      <c r="I14" s="73">
        <f t="shared" si="0"/>
        <v>1.0479221616913049E-2</v>
      </c>
      <c r="J14" s="73">
        <f>H14/'סכום נכסי הקרן'!$C$41</f>
        <v>2.000867234877222E-5</v>
      </c>
    </row>
    <row r="15" spans="1:10">
      <c r="A15" s="74" t="s">
        <v>1831</v>
      </c>
      <c r="B15" s="54" t="s">
        <v>1832</v>
      </c>
      <c r="C15" s="70" t="s">
        <v>29</v>
      </c>
      <c r="D15" s="70" t="s">
        <v>1824</v>
      </c>
      <c r="E15" s="70" t="s">
        <v>134</v>
      </c>
      <c r="F15" s="72">
        <v>7.3525580000000001</v>
      </c>
      <c r="G15" s="80">
        <v>482000</v>
      </c>
      <c r="H15" s="72">
        <v>173.73031338400003</v>
      </c>
      <c r="I15" s="73">
        <f t="shared" si="0"/>
        <v>0.502991519715556</v>
      </c>
      <c r="J15" s="73">
        <f>H15/'סכום נכסי הקרן'!$C$41</f>
        <v>9.6039504460487346E-4</v>
      </c>
    </row>
    <row r="16" spans="1:10">
      <c r="A16" s="74" t="s">
        <v>1833</v>
      </c>
      <c r="B16" s="54" t="s">
        <v>1834</v>
      </c>
      <c r="C16" s="70" t="s">
        <v>29</v>
      </c>
      <c r="D16" s="70" t="s">
        <v>1824</v>
      </c>
      <c r="E16" s="70" t="s">
        <v>134</v>
      </c>
      <c r="F16" s="72">
        <v>6.2389250000000001</v>
      </c>
      <c r="G16" s="80">
        <v>11801.5625</v>
      </c>
      <c r="H16" s="72">
        <v>117.01611768199999</v>
      </c>
      <c r="I16" s="73">
        <f t="shared" si="0"/>
        <v>0.33879012659113839</v>
      </c>
      <c r="J16" s="73">
        <f>H16/'סכום נכסי הקרן'!$C$41</f>
        <v>6.4687444218380994E-4</v>
      </c>
    </row>
    <row r="17" spans="1:10">
      <c r="A17" s="118" t="s">
        <v>3305</v>
      </c>
      <c r="B17" s="117" t="s">
        <v>3305</v>
      </c>
      <c r="C17" s="117" t="s">
        <v>3305</v>
      </c>
      <c r="D17" s="117" t="s">
        <v>3305</v>
      </c>
      <c r="E17" s="117" t="s">
        <v>3305</v>
      </c>
      <c r="F17" s="117" t="s">
        <v>3305</v>
      </c>
      <c r="G17" s="117" t="s">
        <v>3305</v>
      </c>
      <c r="H17" s="117" t="s">
        <v>3305</v>
      </c>
      <c r="I17" s="117" t="s">
        <v>3305</v>
      </c>
      <c r="J17" s="117" t="s">
        <v>3305</v>
      </c>
    </row>
    <row r="18" spans="1:10">
      <c r="A18" s="129" t="s">
        <v>3305</v>
      </c>
      <c r="B18" s="117" t="s">
        <v>3305</v>
      </c>
      <c r="C18" s="117" t="s">
        <v>3305</v>
      </c>
      <c r="D18" s="117" t="s">
        <v>3305</v>
      </c>
      <c r="E18" s="117" t="s">
        <v>3305</v>
      </c>
      <c r="F18" s="117" t="s">
        <v>3305</v>
      </c>
      <c r="G18" s="117" t="s">
        <v>3305</v>
      </c>
      <c r="H18" s="117" t="s">
        <v>3305</v>
      </c>
      <c r="I18" s="117" t="s">
        <v>3305</v>
      </c>
      <c r="J18" s="117" t="s">
        <v>3305</v>
      </c>
    </row>
    <row r="19" spans="1:10">
      <c r="A19" s="117" t="s">
        <v>3305</v>
      </c>
      <c r="B19" s="117" t="s">
        <v>3305</v>
      </c>
      <c r="C19" s="117" t="s">
        <v>3305</v>
      </c>
      <c r="D19" s="117" t="s">
        <v>3305</v>
      </c>
      <c r="E19" s="117" t="s">
        <v>3305</v>
      </c>
      <c r="F19" s="117" t="s">
        <v>3305</v>
      </c>
      <c r="G19" s="117" t="s">
        <v>3305</v>
      </c>
      <c r="H19" s="117" t="s">
        <v>3305</v>
      </c>
      <c r="I19" s="117" t="s">
        <v>3305</v>
      </c>
      <c r="J19" s="117" t="s">
        <v>3305</v>
      </c>
    </row>
    <row r="20" spans="1:10">
      <c r="A20" s="117" t="s">
        <v>3305</v>
      </c>
      <c r="B20" s="117" t="s">
        <v>3305</v>
      </c>
      <c r="C20" s="117" t="s">
        <v>3305</v>
      </c>
      <c r="D20" s="117" t="s">
        <v>3305</v>
      </c>
      <c r="E20" s="117" t="s">
        <v>3305</v>
      </c>
      <c r="F20" s="117" t="s">
        <v>3305</v>
      </c>
      <c r="G20" s="117" t="s">
        <v>3305</v>
      </c>
      <c r="H20" s="117" t="s">
        <v>3305</v>
      </c>
      <c r="I20" s="117" t="s">
        <v>3305</v>
      </c>
      <c r="J20" s="117" t="s">
        <v>3305</v>
      </c>
    </row>
    <row r="21" spans="1:10">
      <c r="A21" s="84" t="s">
        <v>212</v>
      </c>
      <c r="B21" s="117" t="s">
        <v>3305</v>
      </c>
      <c r="C21" s="117" t="s">
        <v>3305</v>
      </c>
      <c r="D21" s="117" t="s">
        <v>3305</v>
      </c>
      <c r="E21" s="117" t="s">
        <v>3305</v>
      </c>
      <c r="F21" s="117" t="s">
        <v>3305</v>
      </c>
      <c r="G21" s="117" t="s">
        <v>3305</v>
      </c>
      <c r="H21" s="117" t="s">
        <v>3305</v>
      </c>
      <c r="I21" s="117" t="s">
        <v>3305</v>
      </c>
      <c r="J21" s="117" t="s">
        <v>3305</v>
      </c>
    </row>
    <row r="22" spans="1:10">
      <c r="A22" s="84" t="s">
        <v>115</v>
      </c>
      <c r="B22" s="117" t="s">
        <v>3305</v>
      </c>
      <c r="C22" s="117" t="s">
        <v>3305</v>
      </c>
      <c r="D22" s="117" t="s">
        <v>3305</v>
      </c>
      <c r="E22" s="117" t="s">
        <v>3305</v>
      </c>
      <c r="F22" s="117" t="s">
        <v>3305</v>
      </c>
      <c r="G22" s="117" t="s">
        <v>3305</v>
      </c>
      <c r="H22" s="117" t="s">
        <v>3305</v>
      </c>
      <c r="I22" s="117" t="s">
        <v>3305</v>
      </c>
      <c r="J22" s="117" t="s">
        <v>3305</v>
      </c>
    </row>
    <row r="23" spans="1:10">
      <c r="A23" s="84" t="s">
        <v>195</v>
      </c>
      <c r="B23" s="117" t="s">
        <v>3305</v>
      </c>
      <c r="C23" s="117" t="s">
        <v>3305</v>
      </c>
      <c r="D23" s="117" t="s">
        <v>3305</v>
      </c>
      <c r="E23" s="117" t="s">
        <v>3305</v>
      </c>
      <c r="F23" s="117" t="s">
        <v>3305</v>
      </c>
      <c r="G23" s="117" t="s">
        <v>3305</v>
      </c>
      <c r="H23" s="117" t="s">
        <v>3305</v>
      </c>
      <c r="I23" s="117" t="s">
        <v>3305</v>
      </c>
      <c r="J23" s="117" t="s">
        <v>3305</v>
      </c>
    </row>
    <row r="24" spans="1:10">
      <c r="A24" s="84" t="s">
        <v>203</v>
      </c>
      <c r="B24" s="117" t="s">
        <v>3305</v>
      </c>
      <c r="C24" s="117" t="s">
        <v>3305</v>
      </c>
      <c r="D24" s="117" t="s">
        <v>3305</v>
      </c>
      <c r="E24" s="117" t="s">
        <v>3305</v>
      </c>
      <c r="F24" s="117" t="s">
        <v>3305</v>
      </c>
      <c r="G24" s="117" t="s">
        <v>3305</v>
      </c>
      <c r="H24" s="117" t="s">
        <v>3305</v>
      </c>
      <c r="I24" s="117" t="s">
        <v>3305</v>
      </c>
      <c r="J24" s="117" t="s">
        <v>3305</v>
      </c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A127" s="1"/>
      <c r="B127" s="3"/>
      <c r="C127" s="3"/>
      <c r="D127" s="3"/>
      <c r="E127" s="3"/>
      <c r="F127" s="3"/>
      <c r="G127" s="3"/>
      <c r="J127" s="1"/>
    </row>
    <row r="128" spans="1:10" hidden="1">
      <c r="A128" s="1"/>
      <c r="B128" s="3"/>
      <c r="C128" s="3"/>
      <c r="D128" s="3"/>
      <c r="E128" s="3"/>
      <c r="F128" s="3"/>
      <c r="G128" s="3"/>
      <c r="J128" s="1"/>
    </row>
    <row r="129" spans="1:10" hidden="1">
      <c r="A129" s="1"/>
      <c r="B129" s="3"/>
      <c r="C129" s="3"/>
      <c r="D129" s="3"/>
      <c r="E129" s="3"/>
      <c r="F129" s="3"/>
      <c r="G129" s="3"/>
      <c r="J129" s="1"/>
    </row>
    <row r="130" spans="1:10" hidden="1">
      <c r="A130" s="1"/>
      <c r="B130" s="3"/>
      <c r="C130" s="3"/>
      <c r="D130" s="3"/>
      <c r="E130" s="3"/>
      <c r="F130" s="3"/>
      <c r="G130" s="3"/>
      <c r="J130" s="1"/>
    </row>
    <row r="131" spans="1:10" hidden="1">
      <c r="A131" s="1"/>
      <c r="B131" s="3"/>
      <c r="C131" s="3"/>
      <c r="D131" s="3"/>
      <c r="E131" s="3"/>
      <c r="F131" s="3"/>
      <c r="G131" s="3"/>
      <c r="J131" s="1"/>
    </row>
    <row r="132" spans="1:10" hidden="1">
      <c r="A132" s="1"/>
      <c r="B132" s="3"/>
      <c r="C132" s="3"/>
      <c r="D132" s="3"/>
      <c r="E132" s="3"/>
      <c r="F132" s="3"/>
      <c r="G132" s="3"/>
      <c r="J132" s="1"/>
    </row>
    <row r="133" spans="1:10" hidden="1">
      <c r="A133" s="1"/>
      <c r="B133" s="3"/>
      <c r="C133" s="3"/>
      <c r="D133" s="3"/>
      <c r="E133" s="3"/>
      <c r="F133" s="3"/>
      <c r="G133" s="3"/>
      <c r="J133" s="1"/>
    </row>
    <row r="134" spans="1:10" hidden="1">
      <c r="A134" s="1"/>
      <c r="B134" s="3"/>
      <c r="C134" s="3"/>
      <c r="D134" s="3"/>
      <c r="E134" s="3"/>
      <c r="F134" s="3"/>
      <c r="G134" s="3"/>
      <c r="J134" s="1"/>
    </row>
    <row r="135" spans="1:10" hidden="1">
      <c r="A135" s="1"/>
      <c r="B135" s="3"/>
      <c r="C135" s="3"/>
      <c r="D135" s="3"/>
      <c r="E135" s="3"/>
      <c r="F135" s="3"/>
      <c r="G135" s="3"/>
      <c r="J135" s="1"/>
    </row>
    <row r="136" spans="1:10" hidden="1">
      <c r="A136" s="1"/>
      <c r="B136" s="3"/>
      <c r="C136" s="3"/>
      <c r="D136" s="3"/>
      <c r="E136" s="3"/>
      <c r="F136" s="3"/>
      <c r="G136" s="3"/>
      <c r="J136" s="1"/>
    </row>
    <row r="137" spans="1:10" hidden="1">
      <c r="A137" s="1"/>
      <c r="B137" s="3"/>
      <c r="C137" s="3"/>
      <c r="D137" s="3"/>
      <c r="E137" s="3"/>
      <c r="F137" s="3"/>
      <c r="G137" s="3"/>
      <c r="J137" s="1"/>
    </row>
    <row r="138" spans="1:10" hidden="1">
      <c r="A138" s="1"/>
      <c r="B138" s="3"/>
      <c r="C138" s="3"/>
      <c r="D138" s="3"/>
      <c r="E138" s="3"/>
      <c r="F138" s="3"/>
      <c r="G138" s="3"/>
      <c r="J138" s="1"/>
    </row>
    <row r="139" spans="1:10" hidden="1">
      <c r="A139" s="1"/>
      <c r="B139" s="3"/>
      <c r="C139" s="3"/>
      <c r="D139" s="3"/>
      <c r="E139" s="3"/>
      <c r="F139" s="3"/>
      <c r="G139" s="3"/>
      <c r="J139" s="1"/>
    </row>
    <row r="140" spans="1:10" hidden="1">
      <c r="A140" s="1"/>
      <c r="B140" s="3"/>
      <c r="C140" s="3"/>
      <c r="D140" s="3"/>
      <c r="E140" s="3"/>
      <c r="F140" s="3"/>
      <c r="G140" s="3"/>
      <c r="J140" s="1"/>
    </row>
    <row r="141" spans="1:10" hidden="1">
      <c r="A141" s="1"/>
      <c r="B141" s="3"/>
      <c r="C141" s="3"/>
      <c r="D141" s="3"/>
      <c r="E141" s="3"/>
      <c r="F141" s="3"/>
      <c r="G141" s="3"/>
      <c r="J141" s="1"/>
    </row>
    <row r="142" spans="1:10" hidden="1">
      <c r="A142" s="1"/>
      <c r="B142" s="3"/>
      <c r="C142" s="3"/>
      <c r="D142" s="3"/>
      <c r="E142" s="3"/>
      <c r="F142" s="3"/>
      <c r="G142" s="3"/>
      <c r="J142" s="1"/>
    </row>
    <row r="143" spans="1:10" hidden="1">
      <c r="A143" s="1"/>
      <c r="B143" s="3"/>
      <c r="C143" s="3"/>
      <c r="D143" s="3"/>
      <c r="E143" s="3"/>
      <c r="F143" s="3"/>
      <c r="G143" s="3"/>
      <c r="J143" s="1"/>
    </row>
    <row r="144" spans="1:10" hidden="1">
      <c r="A144" s="1"/>
      <c r="B144" s="3"/>
      <c r="C144" s="3"/>
      <c r="D144" s="3"/>
      <c r="E144" s="3"/>
      <c r="F144" s="3"/>
      <c r="G144" s="3"/>
      <c r="J144" s="1"/>
    </row>
    <row r="145" spans="1:10" hidden="1">
      <c r="A145" s="1"/>
      <c r="B145" s="3"/>
      <c r="C145" s="3"/>
      <c r="D145" s="3"/>
      <c r="E145" s="3"/>
      <c r="F145" s="3"/>
      <c r="G145" s="3"/>
      <c r="J145" s="1"/>
    </row>
    <row r="146" spans="1:10" hidden="1">
      <c r="A146" s="1"/>
      <c r="B146" s="3"/>
      <c r="C146" s="3"/>
      <c r="D146" s="3"/>
      <c r="E146" s="3"/>
      <c r="F146" s="3"/>
      <c r="G146" s="3"/>
      <c r="J146" s="1"/>
    </row>
    <row r="147" spans="1:10" hidden="1">
      <c r="A147" s="1"/>
      <c r="B147" s="3"/>
      <c r="C147" s="3"/>
      <c r="D147" s="3"/>
      <c r="E147" s="3"/>
      <c r="F147" s="3"/>
      <c r="G147" s="3"/>
      <c r="J147" s="1"/>
    </row>
    <row r="148" spans="1:10" hidden="1">
      <c r="A148" s="1"/>
      <c r="B148" s="3"/>
      <c r="C148" s="3"/>
      <c r="D148" s="3"/>
      <c r="E148" s="3"/>
      <c r="F148" s="3"/>
      <c r="G148" s="3"/>
      <c r="J148" s="1"/>
    </row>
    <row r="149" spans="1:10" hidden="1">
      <c r="A149" s="1"/>
      <c r="B149" s="3"/>
      <c r="C149" s="3"/>
      <c r="D149" s="3"/>
      <c r="E149" s="3"/>
      <c r="F149" s="3"/>
      <c r="G149" s="3"/>
      <c r="J149" s="1"/>
    </row>
    <row r="150" spans="1:10" hidden="1">
      <c r="A150" s="1"/>
      <c r="B150" s="3"/>
      <c r="C150" s="3"/>
      <c r="D150" s="3"/>
      <c r="E150" s="3"/>
      <c r="F150" s="3"/>
      <c r="G150" s="3"/>
      <c r="J150" s="1"/>
    </row>
    <row r="151" spans="1:10" hidden="1">
      <c r="A151" s="1"/>
      <c r="B151" s="3"/>
      <c r="C151" s="3"/>
      <c r="D151" s="3"/>
      <c r="E151" s="3"/>
      <c r="F151" s="3"/>
      <c r="G151" s="3"/>
      <c r="J151" s="1"/>
    </row>
    <row r="152" spans="1:10" hidden="1">
      <c r="A152" s="1"/>
      <c r="B152" s="3"/>
      <c r="C152" s="3"/>
      <c r="D152" s="3"/>
      <c r="E152" s="3"/>
      <c r="F152" s="3"/>
      <c r="G152" s="3"/>
      <c r="J152" s="1"/>
    </row>
    <row r="153" spans="1:10" hidden="1">
      <c r="A153" s="1"/>
      <c r="B153" s="3"/>
      <c r="C153" s="3"/>
      <c r="D153" s="3"/>
      <c r="E153" s="3"/>
      <c r="F153" s="3"/>
      <c r="G153" s="3"/>
      <c r="J153" s="1"/>
    </row>
    <row r="154" spans="1:10" hidden="1">
      <c r="A154" s="1"/>
      <c r="B154" s="3"/>
      <c r="C154" s="3"/>
      <c r="D154" s="3"/>
      <c r="E154" s="3"/>
      <c r="F154" s="3"/>
      <c r="G154" s="3"/>
      <c r="J154" s="1"/>
    </row>
    <row r="155" spans="1:10" hidden="1">
      <c r="A155" s="1"/>
      <c r="B155" s="3"/>
      <c r="C155" s="3"/>
      <c r="D155" s="3"/>
      <c r="E155" s="3"/>
      <c r="F155" s="3"/>
      <c r="G155" s="3"/>
      <c r="J155" s="1"/>
    </row>
    <row r="156" spans="1:10" hidden="1">
      <c r="A156" s="1"/>
      <c r="B156" s="3"/>
      <c r="C156" s="3"/>
      <c r="D156" s="3"/>
      <c r="E156" s="3"/>
      <c r="F156" s="3"/>
      <c r="G156" s="3"/>
      <c r="J156" s="1"/>
    </row>
    <row r="157" spans="1:10" hidden="1">
      <c r="A157" s="1"/>
      <c r="B157" s="3"/>
      <c r="C157" s="3"/>
      <c r="D157" s="3"/>
      <c r="E157" s="3"/>
      <c r="F157" s="3"/>
      <c r="G157" s="3"/>
      <c r="J157" s="1"/>
    </row>
    <row r="158" spans="1:10" hidden="1">
      <c r="A158" s="1"/>
      <c r="B158" s="3"/>
      <c r="C158" s="3"/>
      <c r="D158" s="3"/>
      <c r="E158" s="3"/>
      <c r="F158" s="3"/>
      <c r="G158" s="3"/>
      <c r="J158" s="1"/>
    </row>
    <row r="159" spans="1:10" hidden="1">
      <c r="A159" s="1"/>
      <c r="B159" s="3"/>
      <c r="C159" s="3"/>
      <c r="D159" s="3"/>
      <c r="E159" s="3"/>
      <c r="F159" s="3"/>
      <c r="G159" s="3"/>
      <c r="J159" s="1"/>
    </row>
    <row r="160" spans="1:10" hidden="1">
      <c r="A160" s="1"/>
      <c r="B160" s="3"/>
      <c r="C160" s="3"/>
      <c r="D160" s="3"/>
      <c r="E160" s="3"/>
      <c r="F160" s="3"/>
      <c r="G160" s="3"/>
      <c r="J160" s="1"/>
    </row>
    <row r="161" spans="1:10" hidden="1">
      <c r="A161" s="1"/>
      <c r="B161" s="3"/>
      <c r="C161" s="3"/>
      <c r="D161" s="3"/>
      <c r="E161" s="3"/>
      <c r="F161" s="3"/>
      <c r="G161" s="3"/>
      <c r="J161" s="1"/>
    </row>
    <row r="162" spans="1:10" hidden="1">
      <c r="A162" s="1"/>
      <c r="B162" s="3"/>
      <c r="C162" s="3"/>
      <c r="D162" s="3"/>
      <c r="E162" s="3"/>
      <c r="F162" s="3"/>
      <c r="G162" s="3"/>
      <c r="J162" s="1"/>
    </row>
    <row r="163" spans="1:10" hidden="1">
      <c r="A163" s="1"/>
      <c r="B163" s="3"/>
      <c r="C163" s="3"/>
      <c r="D163" s="3"/>
      <c r="E163" s="3"/>
      <c r="F163" s="3"/>
      <c r="G163" s="3"/>
      <c r="J163" s="1"/>
    </row>
    <row r="164" spans="1:10" hidden="1">
      <c r="A164" s="1"/>
      <c r="B164" s="3"/>
      <c r="C164" s="3"/>
      <c r="D164" s="3"/>
      <c r="E164" s="3"/>
      <c r="F164" s="3"/>
      <c r="G164" s="3"/>
      <c r="J164" s="1"/>
    </row>
    <row r="165" spans="1:10" hidden="1">
      <c r="A165" s="1"/>
      <c r="B165" s="3"/>
      <c r="C165" s="3"/>
      <c r="D165" s="3"/>
      <c r="E165" s="3"/>
      <c r="F165" s="3"/>
      <c r="G165" s="3"/>
      <c r="J165" s="1"/>
    </row>
    <row r="166" spans="1:10" hidden="1">
      <c r="A166" s="1"/>
      <c r="B166" s="3"/>
      <c r="C166" s="3"/>
      <c r="D166" s="3"/>
      <c r="E166" s="3"/>
      <c r="F166" s="3"/>
      <c r="G166" s="3"/>
      <c r="J166" s="1"/>
    </row>
    <row r="167" spans="1:10" hidden="1">
      <c r="A167" s="1"/>
      <c r="B167" s="3"/>
      <c r="C167" s="3"/>
      <c r="D167" s="3"/>
      <c r="E167" s="3"/>
      <c r="F167" s="3"/>
      <c r="G167" s="3"/>
      <c r="J167" s="1"/>
    </row>
    <row r="168" spans="1:10" hidden="1">
      <c r="A168" s="1"/>
      <c r="B168" s="3"/>
      <c r="C168" s="3"/>
      <c r="D168" s="3"/>
      <c r="E168" s="3"/>
      <c r="F168" s="3"/>
      <c r="G168" s="3"/>
      <c r="J168" s="1"/>
    </row>
    <row r="169" spans="1:10" hidden="1">
      <c r="A169" s="1"/>
      <c r="B169" s="3"/>
      <c r="C169" s="3"/>
      <c r="D169" s="3"/>
      <c r="E169" s="3"/>
      <c r="F169" s="3"/>
      <c r="G169" s="3"/>
      <c r="J169" s="1"/>
    </row>
    <row r="170" spans="1:10" hidden="1">
      <c r="A170" s="1"/>
      <c r="B170" s="3"/>
      <c r="C170" s="3"/>
      <c r="D170" s="3"/>
      <c r="E170" s="3"/>
      <c r="F170" s="3"/>
      <c r="G170" s="3"/>
      <c r="J170" s="1"/>
    </row>
    <row r="171" spans="1:10" hidden="1">
      <c r="A171" s="1"/>
      <c r="B171" s="3"/>
      <c r="C171" s="3"/>
      <c r="D171" s="3"/>
      <c r="E171" s="3"/>
      <c r="F171" s="3"/>
      <c r="G171" s="3"/>
      <c r="J171" s="1"/>
    </row>
    <row r="172" spans="1:10" hidden="1">
      <c r="A172" s="1"/>
      <c r="B172" s="3"/>
      <c r="C172" s="3"/>
      <c r="D172" s="3"/>
      <c r="E172" s="3"/>
      <c r="F172" s="3"/>
      <c r="G172" s="3"/>
      <c r="J172" s="1"/>
    </row>
    <row r="173" spans="1:10" hidden="1">
      <c r="A173" s="1"/>
      <c r="B173" s="3"/>
      <c r="C173" s="3"/>
      <c r="D173" s="3"/>
      <c r="E173" s="3"/>
      <c r="F173" s="3"/>
      <c r="G173" s="3"/>
      <c r="J173" s="1"/>
    </row>
    <row r="174" spans="1:10" hidden="1">
      <c r="A174" s="1"/>
      <c r="B174" s="3"/>
      <c r="C174" s="3"/>
      <c r="D174" s="3"/>
      <c r="E174" s="3"/>
      <c r="F174" s="3"/>
      <c r="G174" s="3"/>
      <c r="J174" s="1"/>
    </row>
    <row r="175" spans="1:10" hidden="1">
      <c r="A175" s="1"/>
      <c r="B175" s="3"/>
      <c r="C175" s="3"/>
      <c r="D175" s="3"/>
      <c r="E175" s="3"/>
      <c r="F175" s="3"/>
      <c r="G175" s="3"/>
      <c r="J175" s="1"/>
    </row>
    <row r="176" spans="1:10" hidden="1">
      <c r="A176" s="1"/>
      <c r="B176" s="3"/>
      <c r="C176" s="3"/>
      <c r="D176" s="3"/>
      <c r="E176" s="3"/>
      <c r="F176" s="3"/>
      <c r="G176" s="3"/>
      <c r="J176" s="1"/>
    </row>
    <row r="177" spans="1:10" hidden="1">
      <c r="A177" s="1"/>
      <c r="B177" s="3"/>
      <c r="C177" s="3"/>
      <c r="D177" s="3"/>
      <c r="E177" s="3"/>
      <c r="F177" s="3"/>
      <c r="G177" s="3"/>
      <c r="J177" s="1"/>
    </row>
    <row r="178" spans="1:10" hidden="1">
      <c r="A178" s="1"/>
      <c r="B178" s="3"/>
      <c r="C178" s="3"/>
      <c r="D178" s="3"/>
      <c r="E178" s="3"/>
      <c r="F178" s="3"/>
      <c r="G178" s="3"/>
      <c r="J178" s="1"/>
    </row>
    <row r="179" spans="1:10" hidden="1">
      <c r="A179" s="1"/>
      <c r="B179" s="3"/>
      <c r="C179" s="3"/>
      <c r="D179" s="3"/>
      <c r="E179" s="3"/>
      <c r="F179" s="3"/>
      <c r="G179" s="3"/>
      <c r="J179" s="1"/>
    </row>
    <row r="180" spans="1:10" hidden="1">
      <c r="A180" s="1"/>
      <c r="B180" s="3"/>
      <c r="C180" s="3"/>
      <c r="D180" s="3"/>
      <c r="E180" s="3"/>
      <c r="F180" s="3"/>
      <c r="G180" s="3"/>
      <c r="J180" s="1"/>
    </row>
    <row r="181" spans="1:10" hidden="1">
      <c r="A181" s="1"/>
      <c r="B181" s="3"/>
      <c r="C181" s="3"/>
      <c r="D181" s="3"/>
      <c r="E181" s="3"/>
      <c r="F181" s="3"/>
      <c r="G181" s="3"/>
      <c r="J181" s="1"/>
    </row>
    <row r="182" spans="1:10" hidden="1">
      <c r="A182" s="1"/>
      <c r="B182" s="3"/>
      <c r="C182" s="3"/>
      <c r="D182" s="3"/>
      <c r="E182" s="3"/>
      <c r="F182" s="3"/>
      <c r="G182" s="3"/>
      <c r="J182" s="1"/>
    </row>
    <row r="183" spans="1:10" hidden="1">
      <c r="A183" s="1"/>
      <c r="B183" s="3"/>
      <c r="C183" s="3"/>
      <c r="D183" s="3"/>
      <c r="E183" s="3"/>
      <c r="F183" s="3"/>
      <c r="G183" s="3"/>
      <c r="J183" s="1"/>
    </row>
    <row r="184" spans="1:10" hidden="1">
      <c r="A184" s="1"/>
      <c r="B184" s="3"/>
      <c r="C184" s="3"/>
      <c r="D184" s="3"/>
      <c r="E184" s="3"/>
      <c r="F184" s="3"/>
      <c r="G184" s="3"/>
      <c r="J184" s="1"/>
    </row>
    <row r="185" spans="1:10" hidden="1">
      <c r="A185" s="1"/>
      <c r="B185" s="3"/>
      <c r="C185" s="3"/>
      <c r="D185" s="3"/>
      <c r="E185" s="3"/>
      <c r="F185" s="3"/>
      <c r="G185" s="3"/>
      <c r="J185" s="1"/>
    </row>
    <row r="186" spans="1:10" hidden="1">
      <c r="A186" s="1"/>
      <c r="B186" s="3"/>
      <c r="C186" s="3"/>
      <c r="D186" s="3"/>
      <c r="E186" s="3"/>
      <c r="F186" s="3"/>
      <c r="G186" s="3"/>
      <c r="J186" s="1"/>
    </row>
    <row r="187" spans="1:10" hidden="1">
      <c r="A187" s="1"/>
      <c r="B187" s="3"/>
      <c r="C187" s="3"/>
      <c r="D187" s="3"/>
      <c r="E187" s="3"/>
      <c r="F187" s="3"/>
      <c r="G187" s="3"/>
      <c r="J187" s="1"/>
    </row>
    <row r="188" spans="1:10" hidden="1">
      <c r="A188" s="1"/>
      <c r="B188" s="3"/>
      <c r="C188" s="3"/>
      <c r="D188" s="3"/>
      <c r="E188" s="3"/>
      <c r="F188" s="3"/>
      <c r="G188" s="3"/>
      <c r="J188" s="1"/>
    </row>
    <row r="189" spans="1:10" hidden="1">
      <c r="A189" s="1"/>
      <c r="B189" s="3"/>
      <c r="C189" s="3"/>
      <c r="D189" s="3"/>
      <c r="E189" s="3"/>
      <c r="F189" s="3"/>
      <c r="G189" s="3"/>
      <c r="J189" s="1"/>
    </row>
    <row r="190" spans="1:10" hidden="1">
      <c r="A190" s="1"/>
      <c r="B190" s="3"/>
      <c r="C190" s="3"/>
      <c r="D190" s="3"/>
      <c r="E190" s="3"/>
      <c r="F190" s="3"/>
      <c r="G190" s="3"/>
      <c r="J190" s="1"/>
    </row>
    <row r="191" spans="1:10" hidden="1">
      <c r="A191" s="1"/>
      <c r="B191" s="3"/>
      <c r="C191" s="3"/>
      <c r="D191" s="3"/>
      <c r="E191" s="3"/>
      <c r="F191" s="3"/>
      <c r="G191" s="3"/>
      <c r="J191" s="1"/>
    </row>
    <row r="192" spans="1:10" hidden="1">
      <c r="A192" s="1"/>
      <c r="B192" s="3"/>
      <c r="C192" s="3"/>
      <c r="D192" s="3"/>
      <c r="E192" s="3"/>
      <c r="F192" s="3"/>
      <c r="G192" s="3"/>
      <c r="J192" s="1"/>
    </row>
    <row r="193" spans="1:10" hidden="1">
      <c r="A193" s="1"/>
      <c r="B193" s="3"/>
      <c r="C193" s="3"/>
      <c r="D193" s="3"/>
      <c r="E193" s="3"/>
      <c r="F193" s="3"/>
      <c r="G193" s="3"/>
      <c r="J193" s="1"/>
    </row>
    <row r="194" spans="1:10" hidden="1">
      <c r="A194" s="1"/>
      <c r="B194" s="3"/>
      <c r="C194" s="3"/>
      <c r="D194" s="3"/>
      <c r="E194" s="3"/>
      <c r="F194" s="3"/>
      <c r="G194" s="3"/>
      <c r="J194" s="1"/>
    </row>
    <row r="195" spans="1:10" hidden="1">
      <c r="A195" s="1"/>
      <c r="B195" s="3"/>
      <c r="C195" s="3"/>
      <c r="D195" s="3"/>
      <c r="E195" s="3"/>
      <c r="F195" s="3"/>
      <c r="G195" s="3"/>
      <c r="J195" s="1"/>
    </row>
    <row r="196" spans="1:10" hidden="1">
      <c r="A196" s="1"/>
      <c r="B196" s="3"/>
      <c r="C196" s="3"/>
      <c r="D196" s="3"/>
      <c r="E196" s="3"/>
      <c r="F196" s="3"/>
      <c r="G196" s="3"/>
      <c r="J196" s="1"/>
    </row>
    <row r="197" spans="1:10" hidden="1">
      <c r="A197" s="1"/>
      <c r="B197" s="3"/>
      <c r="C197" s="3"/>
      <c r="D197" s="3"/>
      <c r="E197" s="3"/>
      <c r="F197" s="3"/>
      <c r="G197" s="3"/>
      <c r="J197" s="1"/>
    </row>
    <row r="198" spans="1:10" hidden="1">
      <c r="A198" s="1"/>
      <c r="B198" s="3"/>
      <c r="C198" s="3"/>
      <c r="D198" s="3"/>
      <c r="E198" s="3"/>
      <c r="F198" s="3"/>
      <c r="G198" s="3"/>
      <c r="J198" s="1"/>
    </row>
    <row r="199" spans="1:10" hidden="1">
      <c r="A199" s="1"/>
      <c r="B199" s="3"/>
      <c r="C199" s="3"/>
      <c r="D199" s="3"/>
      <c r="E199" s="3"/>
      <c r="F199" s="3"/>
      <c r="G199" s="3"/>
      <c r="J199" s="1"/>
    </row>
    <row r="200" spans="1:10" hidden="1">
      <c r="A200" s="1"/>
      <c r="B200" s="3"/>
      <c r="C200" s="3"/>
      <c r="D200" s="3"/>
      <c r="E200" s="3"/>
      <c r="F200" s="3"/>
      <c r="G200" s="3"/>
      <c r="J200" s="1"/>
    </row>
    <row r="201" spans="1:10" hidden="1">
      <c r="A201" s="1"/>
      <c r="B201" s="3"/>
      <c r="C201" s="3"/>
      <c r="D201" s="3"/>
      <c r="E201" s="3"/>
      <c r="F201" s="3"/>
      <c r="G201" s="3"/>
      <c r="J201" s="1"/>
    </row>
    <row r="202" spans="1:10" hidden="1">
      <c r="A202" s="1"/>
      <c r="B202" s="3"/>
      <c r="C202" s="3"/>
      <c r="D202" s="3"/>
      <c r="E202" s="3"/>
      <c r="F202" s="3"/>
      <c r="G202" s="3"/>
      <c r="J202" s="1"/>
    </row>
    <row r="203" spans="1:10" hidden="1">
      <c r="A203" s="1"/>
      <c r="B203" s="3"/>
      <c r="C203" s="3"/>
      <c r="D203" s="3"/>
      <c r="E203" s="3"/>
      <c r="F203" s="3"/>
      <c r="G203" s="3"/>
      <c r="J203" s="1"/>
    </row>
    <row r="204" spans="1:10" hidden="1">
      <c r="A204" s="1"/>
      <c r="B204" s="3"/>
      <c r="C204" s="3"/>
      <c r="D204" s="3"/>
      <c r="E204" s="3"/>
      <c r="F204" s="3"/>
      <c r="G204" s="3"/>
      <c r="J204" s="1"/>
    </row>
    <row r="205" spans="1:10" hidden="1">
      <c r="A205" s="1"/>
      <c r="B205" s="3"/>
      <c r="C205" s="3"/>
      <c r="D205" s="3"/>
      <c r="E205" s="3"/>
      <c r="F205" s="3"/>
      <c r="G205" s="3"/>
      <c r="J205" s="1"/>
    </row>
    <row r="206" spans="1:10" hidden="1">
      <c r="A206" s="1"/>
      <c r="B206" s="3"/>
      <c r="C206" s="3"/>
      <c r="D206" s="3"/>
      <c r="E206" s="3"/>
      <c r="F206" s="3"/>
      <c r="G206" s="3"/>
      <c r="J206" s="1"/>
    </row>
    <row r="207" spans="1:10" hidden="1">
      <c r="A207" s="1"/>
      <c r="B207" s="3"/>
      <c r="C207" s="3"/>
      <c r="D207" s="3"/>
      <c r="E207" s="3"/>
      <c r="F207" s="3"/>
      <c r="G207" s="3"/>
      <c r="J207" s="1"/>
    </row>
    <row r="208" spans="1:10" hidden="1">
      <c r="A208" s="1"/>
      <c r="B208" s="3"/>
      <c r="C208" s="3"/>
      <c r="D208" s="3"/>
      <c r="E208" s="3"/>
      <c r="F208" s="3"/>
      <c r="G208" s="3"/>
      <c r="J208" s="1"/>
    </row>
    <row r="209" spans="1:10" hidden="1">
      <c r="A209" s="1"/>
      <c r="B209" s="3"/>
      <c r="C209" s="3"/>
      <c r="D209" s="3"/>
      <c r="E209" s="3"/>
      <c r="F209" s="3"/>
      <c r="G209" s="3"/>
      <c r="J209" s="1"/>
    </row>
    <row r="210" spans="1:10" hidden="1">
      <c r="A210" s="1"/>
      <c r="B210" s="3"/>
      <c r="C210" s="3"/>
      <c r="D210" s="3"/>
      <c r="E210" s="3"/>
      <c r="F210" s="3"/>
      <c r="G210" s="3"/>
      <c r="J210" s="1"/>
    </row>
    <row r="211" spans="1:10" hidden="1">
      <c r="A211" s="1"/>
      <c r="B211" s="3"/>
      <c r="C211" s="3"/>
      <c r="D211" s="3"/>
      <c r="E211" s="3"/>
      <c r="F211" s="3"/>
      <c r="G211" s="3"/>
      <c r="J211" s="1"/>
    </row>
    <row r="212" spans="1:10" hidden="1">
      <c r="A212" s="1"/>
      <c r="B212" s="3"/>
      <c r="C212" s="3"/>
      <c r="D212" s="3"/>
      <c r="E212" s="3"/>
      <c r="F212" s="3"/>
      <c r="G212" s="3"/>
      <c r="J212" s="1"/>
    </row>
    <row r="213" spans="1:10" hidden="1">
      <c r="A213" s="1"/>
      <c r="B213" s="3"/>
      <c r="C213" s="3"/>
      <c r="D213" s="3"/>
      <c r="E213" s="3"/>
      <c r="F213" s="3"/>
      <c r="G213" s="3"/>
      <c r="J213" s="1"/>
    </row>
    <row r="214" spans="1:10" hidden="1">
      <c r="A214" s="1"/>
      <c r="B214" s="3"/>
      <c r="C214" s="3"/>
      <c r="D214" s="3"/>
      <c r="E214" s="3"/>
      <c r="F214" s="3"/>
      <c r="G214" s="3"/>
      <c r="J214" s="1"/>
    </row>
    <row r="215" spans="1:10" hidden="1">
      <c r="A215" s="1"/>
      <c r="B215" s="3"/>
      <c r="C215" s="3"/>
      <c r="D215" s="3"/>
      <c r="E215" s="3"/>
      <c r="F215" s="3"/>
      <c r="G215" s="3"/>
      <c r="J215" s="1"/>
    </row>
    <row r="216" spans="1:10" hidden="1">
      <c r="A216" s="1"/>
      <c r="B216" s="3"/>
      <c r="C216" s="3"/>
      <c r="D216" s="3"/>
      <c r="E216" s="3"/>
      <c r="F216" s="3"/>
      <c r="G216" s="3"/>
      <c r="J216" s="1"/>
    </row>
    <row r="217" spans="1:10" hidden="1">
      <c r="A217" s="1"/>
      <c r="B217" s="3"/>
      <c r="C217" s="3"/>
      <c r="D217" s="3"/>
      <c r="E217" s="3"/>
      <c r="F217" s="3"/>
      <c r="G217" s="3"/>
      <c r="J217" s="1"/>
    </row>
    <row r="218" spans="1:10" hidden="1">
      <c r="A218" s="1"/>
      <c r="B218" s="3"/>
      <c r="C218" s="3"/>
      <c r="D218" s="3"/>
      <c r="E218" s="3"/>
      <c r="F218" s="3"/>
      <c r="G218" s="3"/>
      <c r="J218" s="1"/>
    </row>
    <row r="219" spans="1:10" hidden="1">
      <c r="A219" s="1"/>
      <c r="B219" s="3"/>
      <c r="C219" s="3"/>
      <c r="D219" s="3"/>
      <c r="E219" s="3"/>
      <c r="F219" s="3"/>
      <c r="G219" s="3"/>
      <c r="J219" s="1"/>
    </row>
    <row r="220" spans="1:10" hidden="1">
      <c r="A220" s="1"/>
      <c r="B220" s="3"/>
      <c r="C220" s="3"/>
      <c r="D220" s="3"/>
      <c r="E220" s="3"/>
      <c r="F220" s="3"/>
      <c r="G220" s="3"/>
      <c r="J220" s="1"/>
    </row>
    <row r="221" spans="1:10" hidden="1">
      <c r="A221" s="1"/>
      <c r="B221" s="3"/>
      <c r="C221" s="3"/>
      <c r="D221" s="3"/>
      <c r="E221" s="3"/>
      <c r="F221" s="3"/>
      <c r="G221" s="3"/>
      <c r="J221" s="1"/>
    </row>
    <row r="222" spans="1:10" hidden="1">
      <c r="A222" s="1"/>
      <c r="B222" s="3"/>
      <c r="C222" s="3"/>
      <c r="D222" s="3"/>
      <c r="E222" s="3"/>
      <c r="F222" s="3"/>
      <c r="G222" s="3"/>
      <c r="J222" s="1"/>
    </row>
    <row r="223" spans="1:10" hidden="1">
      <c r="A223" s="1"/>
      <c r="B223" s="3"/>
      <c r="C223" s="3"/>
      <c r="D223" s="3"/>
      <c r="E223" s="3"/>
      <c r="F223" s="3"/>
      <c r="G223" s="3"/>
      <c r="J223" s="1"/>
    </row>
    <row r="224" spans="1:10" hidden="1">
      <c r="A224" s="1"/>
      <c r="B224" s="3"/>
      <c r="C224" s="3"/>
      <c r="D224" s="3"/>
      <c r="E224" s="3"/>
      <c r="F224" s="3"/>
      <c r="G224" s="3"/>
      <c r="J224" s="1"/>
    </row>
    <row r="225" spans="1:10" hidden="1">
      <c r="A225" s="1"/>
      <c r="B225" s="3"/>
      <c r="C225" s="3"/>
      <c r="D225" s="3"/>
      <c r="E225" s="3"/>
      <c r="F225" s="3"/>
      <c r="G225" s="3"/>
      <c r="J225" s="1"/>
    </row>
    <row r="226" spans="1:10" hidden="1">
      <c r="A226" s="1"/>
      <c r="B226" s="3"/>
      <c r="C226" s="3"/>
      <c r="D226" s="3"/>
      <c r="E226" s="3"/>
      <c r="F226" s="3"/>
      <c r="G226" s="3"/>
      <c r="J226" s="1"/>
    </row>
    <row r="227" spans="1:10" hidden="1">
      <c r="A227" s="1"/>
      <c r="B227" s="3"/>
      <c r="C227" s="3"/>
      <c r="D227" s="3"/>
      <c r="E227" s="3"/>
      <c r="F227" s="3"/>
      <c r="G227" s="3"/>
      <c r="J227" s="1"/>
    </row>
    <row r="228" spans="1:10" hidden="1">
      <c r="A228" s="1"/>
      <c r="B228" s="3"/>
      <c r="C228" s="3"/>
      <c r="D228" s="3"/>
      <c r="E228" s="3"/>
      <c r="F228" s="3"/>
      <c r="G228" s="3"/>
      <c r="J228" s="1"/>
    </row>
    <row r="229" spans="1:10" hidden="1">
      <c r="A229" s="1"/>
      <c r="B229" s="3"/>
      <c r="C229" s="3"/>
      <c r="D229" s="3"/>
      <c r="E229" s="3"/>
      <c r="F229" s="3"/>
      <c r="G229" s="3"/>
      <c r="J229" s="1"/>
    </row>
    <row r="230" spans="1:10" hidden="1">
      <c r="A230" s="1"/>
      <c r="B230" s="3"/>
      <c r="C230" s="3"/>
      <c r="D230" s="3"/>
      <c r="E230" s="3"/>
      <c r="F230" s="3"/>
      <c r="G230" s="3"/>
      <c r="J230" s="1"/>
    </row>
    <row r="231" spans="1:10" hidden="1">
      <c r="A231" s="1"/>
      <c r="B231" s="3"/>
      <c r="C231" s="3"/>
      <c r="D231" s="3"/>
      <c r="E231" s="3"/>
      <c r="F231" s="3"/>
      <c r="G231" s="3"/>
      <c r="J231" s="1"/>
    </row>
    <row r="232" spans="1:10" hidden="1">
      <c r="A232" s="1"/>
      <c r="B232" s="3"/>
      <c r="C232" s="3"/>
      <c r="D232" s="3"/>
      <c r="E232" s="3"/>
      <c r="F232" s="3"/>
      <c r="G232" s="3"/>
      <c r="J232" s="1"/>
    </row>
    <row r="233" spans="1:10" hidden="1">
      <c r="A233" s="1"/>
      <c r="B233" s="3"/>
      <c r="C233" s="3"/>
      <c r="D233" s="3"/>
      <c r="E233" s="3"/>
      <c r="F233" s="3"/>
      <c r="G233" s="3"/>
      <c r="J233" s="1"/>
    </row>
    <row r="234" spans="1:10" hidden="1">
      <c r="A234" s="1"/>
      <c r="B234" s="3"/>
      <c r="C234" s="3"/>
      <c r="D234" s="3"/>
      <c r="E234" s="3"/>
      <c r="F234" s="3"/>
      <c r="G234" s="3"/>
      <c r="J234" s="1"/>
    </row>
    <row r="235" spans="1:10" hidden="1">
      <c r="A235" s="1"/>
      <c r="B235" s="3"/>
      <c r="C235" s="3"/>
      <c r="D235" s="3"/>
      <c r="E235" s="3"/>
      <c r="F235" s="3"/>
      <c r="G235" s="3"/>
      <c r="J235" s="1"/>
    </row>
    <row r="236" spans="1:10" hidden="1">
      <c r="A236" s="1"/>
      <c r="B236" s="3"/>
      <c r="C236" s="3"/>
      <c r="D236" s="3"/>
      <c r="E236" s="3"/>
      <c r="F236" s="3"/>
      <c r="G236" s="3"/>
      <c r="J236" s="1"/>
    </row>
    <row r="237" spans="1:10" hidden="1">
      <c r="A237" s="1"/>
      <c r="B237" s="3"/>
      <c r="C237" s="3"/>
      <c r="D237" s="3"/>
      <c r="E237" s="3"/>
      <c r="F237" s="3"/>
      <c r="G237" s="3"/>
      <c r="J237" s="1"/>
    </row>
    <row r="238" spans="1:10" hidden="1">
      <c r="A238" s="1"/>
      <c r="B238" s="3"/>
      <c r="C238" s="3"/>
      <c r="D238" s="3"/>
      <c r="E238" s="3"/>
      <c r="F238" s="3"/>
      <c r="G238" s="3"/>
      <c r="J238" s="1"/>
    </row>
    <row r="239" spans="1:10" hidden="1">
      <c r="A239" s="1"/>
      <c r="B239" s="3"/>
      <c r="C239" s="3"/>
      <c r="D239" s="3"/>
      <c r="E239" s="3"/>
      <c r="F239" s="3"/>
      <c r="G239" s="3"/>
      <c r="J239" s="1"/>
    </row>
    <row r="240" spans="1:10" hidden="1">
      <c r="A240" s="1"/>
      <c r="B240" s="3"/>
      <c r="C240" s="3"/>
      <c r="D240" s="3"/>
      <c r="E240" s="3"/>
      <c r="F240" s="3"/>
      <c r="G240" s="3"/>
      <c r="J240" s="1"/>
    </row>
    <row r="241" spans="1:10" hidden="1">
      <c r="A241" s="1"/>
      <c r="B241" s="3"/>
      <c r="C241" s="3"/>
      <c r="D241" s="3"/>
      <c r="E241" s="3"/>
      <c r="F241" s="3"/>
      <c r="G241" s="3"/>
      <c r="J241" s="1"/>
    </row>
    <row r="242" spans="1:10" hidden="1">
      <c r="A242" s="1"/>
      <c r="B242" s="3"/>
      <c r="C242" s="3"/>
      <c r="D242" s="3"/>
      <c r="E242" s="3"/>
      <c r="F242" s="3"/>
      <c r="G242" s="3"/>
      <c r="J242" s="1"/>
    </row>
    <row r="243" spans="1:10" hidden="1">
      <c r="A243" s="1"/>
      <c r="B243" s="3"/>
      <c r="C243" s="3"/>
      <c r="D243" s="3"/>
      <c r="E243" s="3"/>
      <c r="F243" s="3"/>
      <c r="G243" s="3"/>
      <c r="J243" s="1"/>
    </row>
    <row r="244" spans="1:10" hidden="1">
      <c r="A244" s="1"/>
      <c r="B244" s="3"/>
      <c r="C244" s="3"/>
      <c r="D244" s="3"/>
      <c r="E244" s="3"/>
      <c r="F244" s="3"/>
      <c r="G244" s="3"/>
      <c r="J244" s="1"/>
    </row>
    <row r="245" spans="1:10" hidden="1">
      <c r="A245" s="1"/>
      <c r="B245" s="3"/>
      <c r="C245" s="3"/>
      <c r="D245" s="3"/>
      <c r="E245" s="3"/>
      <c r="F245" s="3"/>
      <c r="G245" s="3"/>
      <c r="J245" s="1"/>
    </row>
    <row r="246" spans="1:10" hidden="1">
      <c r="A246" s="1"/>
      <c r="B246" s="3"/>
      <c r="C246" s="3"/>
      <c r="D246" s="3"/>
      <c r="E246" s="3"/>
      <c r="F246" s="3"/>
      <c r="G246" s="3"/>
      <c r="J246" s="1"/>
    </row>
    <row r="247" spans="1:10" hidden="1">
      <c r="A247" s="1"/>
      <c r="B247" s="3"/>
      <c r="C247" s="3"/>
      <c r="D247" s="3"/>
      <c r="E247" s="3"/>
      <c r="F247" s="3"/>
      <c r="G247" s="3"/>
      <c r="J247" s="1"/>
    </row>
    <row r="248" spans="1:10" hidden="1">
      <c r="A248" s="1"/>
      <c r="B248" s="3"/>
      <c r="C248" s="3"/>
      <c r="D248" s="3"/>
      <c r="E248" s="3"/>
      <c r="F248" s="3"/>
      <c r="G248" s="3"/>
      <c r="J248" s="1"/>
    </row>
    <row r="249" spans="1:10" hidden="1">
      <c r="A249" s="1"/>
      <c r="B249" s="3"/>
      <c r="C249" s="3"/>
      <c r="D249" s="3"/>
      <c r="E249" s="3"/>
      <c r="F249" s="3"/>
      <c r="G249" s="3"/>
      <c r="J249" s="1"/>
    </row>
    <row r="250" spans="1:10" hidden="1">
      <c r="A250" s="1"/>
      <c r="B250" s="3"/>
      <c r="C250" s="3"/>
      <c r="D250" s="3"/>
      <c r="E250" s="3"/>
      <c r="F250" s="3"/>
      <c r="G250" s="3"/>
      <c r="J250" s="1"/>
    </row>
    <row r="251" spans="1:10" hidden="1">
      <c r="A251" s="1"/>
      <c r="B251" s="3"/>
      <c r="C251" s="3"/>
      <c r="D251" s="3"/>
      <c r="E251" s="3"/>
      <c r="F251" s="3"/>
      <c r="G251" s="3"/>
      <c r="J251" s="1"/>
    </row>
    <row r="252" spans="1:10" hidden="1">
      <c r="A252" s="1"/>
      <c r="B252" s="3"/>
      <c r="C252" s="3"/>
      <c r="D252" s="3"/>
      <c r="E252" s="3"/>
      <c r="F252" s="3"/>
      <c r="G252" s="3"/>
      <c r="J252" s="1"/>
    </row>
    <row r="253" spans="1:10" hidden="1">
      <c r="A253" s="1"/>
      <c r="B253" s="3"/>
      <c r="C253" s="3"/>
      <c r="D253" s="3"/>
      <c r="E253" s="3"/>
      <c r="F253" s="3"/>
      <c r="G253" s="3"/>
      <c r="J253" s="1"/>
    </row>
    <row r="254" spans="1:10" hidden="1">
      <c r="A254" s="1"/>
      <c r="B254" s="3"/>
      <c r="C254" s="3"/>
      <c r="D254" s="3"/>
      <c r="E254" s="3"/>
      <c r="F254" s="3"/>
      <c r="G254" s="3"/>
      <c r="J254" s="1"/>
    </row>
    <row r="255" spans="1:10" hidden="1">
      <c r="A255" s="1"/>
      <c r="B255" s="3"/>
      <c r="C255" s="3"/>
      <c r="D255" s="3"/>
      <c r="E255" s="3"/>
      <c r="F255" s="3"/>
      <c r="G255" s="3"/>
      <c r="J255" s="1"/>
    </row>
    <row r="256" spans="1:10" hidden="1">
      <c r="A256" s="1"/>
      <c r="B256" s="3"/>
      <c r="C256" s="3"/>
      <c r="D256" s="3"/>
      <c r="E256" s="3"/>
      <c r="F256" s="3"/>
      <c r="G256" s="3"/>
      <c r="J256" s="1"/>
    </row>
    <row r="257" spans="1:10" hidden="1">
      <c r="A257" s="1"/>
      <c r="B257" s="3"/>
      <c r="C257" s="3"/>
      <c r="D257" s="3"/>
      <c r="E257" s="3"/>
      <c r="F257" s="3"/>
      <c r="G257" s="3"/>
      <c r="J257" s="1"/>
    </row>
    <row r="258" spans="1:10" hidden="1">
      <c r="A258" s="1"/>
      <c r="B258" s="3"/>
      <c r="C258" s="3"/>
      <c r="D258" s="3"/>
      <c r="E258" s="3"/>
      <c r="F258" s="3"/>
      <c r="G258" s="3"/>
      <c r="J258" s="1"/>
    </row>
    <row r="259" spans="1:10" hidden="1">
      <c r="A259" s="1"/>
      <c r="B259" s="3"/>
      <c r="C259" s="3"/>
      <c r="D259" s="3"/>
      <c r="E259" s="3"/>
      <c r="F259" s="3"/>
      <c r="G259" s="3"/>
      <c r="J259" s="1"/>
    </row>
    <row r="260" spans="1:10" hidden="1">
      <c r="A260" s="1"/>
      <c r="B260" s="3"/>
      <c r="C260" s="3"/>
      <c r="D260" s="3"/>
      <c r="E260" s="3"/>
      <c r="F260" s="3"/>
      <c r="G260" s="3"/>
      <c r="J260" s="1"/>
    </row>
    <row r="261" spans="1:10" hidden="1">
      <c r="A261" s="1"/>
      <c r="B261" s="3"/>
      <c r="C261" s="3"/>
      <c r="D261" s="3"/>
      <c r="E261" s="3"/>
      <c r="F261" s="3"/>
      <c r="G261" s="3"/>
      <c r="J261" s="1"/>
    </row>
    <row r="262" spans="1:10" hidden="1">
      <c r="A262" s="1"/>
      <c r="B262" s="3"/>
      <c r="C262" s="3"/>
      <c r="D262" s="3"/>
      <c r="E262" s="3"/>
      <c r="F262" s="3"/>
      <c r="G262" s="3"/>
      <c r="J262" s="1"/>
    </row>
    <row r="263" spans="1:10" hidden="1">
      <c r="A263" s="1"/>
      <c r="B263" s="3"/>
      <c r="C263" s="3"/>
      <c r="D263" s="3"/>
      <c r="E263" s="3"/>
      <c r="F263" s="3"/>
      <c r="G263" s="3"/>
      <c r="J263" s="1"/>
    </row>
    <row r="264" spans="1:10" hidden="1">
      <c r="A264" s="1"/>
      <c r="B264" s="3"/>
      <c r="C264" s="3"/>
      <c r="D264" s="3"/>
      <c r="E264" s="3"/>
      <c r="F264" s="3"/>
      <c r="G264" s="3"/>
      <c r="J264" s="1"/>
    </row>
    <row r="265" spans="1:10" hidden="1">
      <c r="A265" s="1"/>
      <c r="B265" s="3"/>
      <c r="C265" s="3"/>
      <c r="D265" s="3"/>
      <c r="E265" s="3"/>
      <c r="F265" s="3"/>
      <c r="G265" s="3"/>
      <c r="J265" s="1"/>
    </row>
    <row r="266" spans="1:10" hidden="1">
      <c r="A266" s="1"/>
      <c r="B266" s="3"/>
      <c r="C266" s="3"/>
      <c r="D266" s="3"/>
      <c r="E266" s="3"/>
      <c r="F266" s="3"/>
      <c r="G266" s="3"/>
      <c r="J266" s="1"/>
    </row>
    <row r="267" spans="1:10" hidden="1">
      <c r="A267" s="1"/>
      <c r="B267" s="3"/>
      <c r="C267" s="3"/>
      <c r="D267" s="3"/>
      <c r="E267" s="3"/>
      <c r="F267" s="3"/>
      <c r="G267" s="3"/>
      <c r="J267" s="1"/>
    </row>
    <row r="268" spans="1:10" hidden="1">
      <c r="A268" s="1"/>
      <c r="B268" s="3"/>
      <c r="C268" s="3"/>
      <c r="D268" s="3"/>
      <c r="E268" s="3"/>
      <c r="F268" s="3"/>
      <c r="G268" s="3"/>
      <c r="J268" s="1"/>
    </row>
    <row r="269" spans="1:10" hidden="1">
      <c r="A269" s="1"/>
      <c r="B269" s="3"/>
      <c r="C269" s="3"/>
      <c r="D269" s="3"/>
      <c r="E269" s="3"/>
      <c r="F269" s="3"/>
      <c r="G269" s="3"/>
      <c r="J269" s="1"/>
    </row>
    <row r="270" spans="1:10" hidden="1">
      <c r="A270" s="1"/>
      <c r="B270" s="3"/>
      <c r="C270" s="3"/>
      <c r="D270" s="3"/>
      <c r="E270" s="3"/>
      <c r="F270" s="3"/>
      <c r="G270" s="3"/>
      <c r="J270" s="1"/>
    </row>
    <row r="271" spans="1:10" hidden="1">
      <c r="A271" s="1"/>
      <c r="B271" s="3"/>
      <c r="C271" s="3"/>
      <c r="D271" s="3"/>
      <c r="E271" s="3"/>
      <c r="F271" s="3"/>
      <c r="G271" s="3"/>
      <c r="J271" s="1"/>
    </row>
    <row r="272" spans="1:10" hidden="1">
      <c r="A272" s="1"/>
      <c r="B272" s="3"/>
      <c r="C272" s="3"/>
      <c r="D272" s="3"/>
      <c r="E272" s="3"/>
      <c r="F272" s="3"/>
      <c r="G272" s="3"/>
      <c r="J272" s="1"/>
    </row>
    <row r="273" spans="1:10" hidden="1">
      <c r="A273" s="1"/>
      <c r="B273" s="3"/>
      <c r="C273" s="3"/>
      <c r="D273" s="3"/>
      <c r="E273" s="3"/>
      <c r="F273" s="3"/>
      <c r="G273" s="3"/>
      <c r="J273" s="1"/>
    </row>
    <row r="274" spans="1:10" hidden="1">
      <c r="A274" s="1"/>
      <c r="B274" s="3"/>
      <c r="C274" s="3"/>
      <c r="D274" s="3"/>
      <c r="E274" s="3"/>
      <c r="F274" s="3"/>
      <c r="G274" s="3"/>
      <c r="J274" s="1"/>
    </row>
    <row r="275" spans="1:10" hidden="1">
      <c r="A275" s="1"/>
      <c r="B275" s="3"/>
      <c r="C275" s="3"/>
      <c r="D275" s="3"/>
      <c r="E275" s="3"/>
      <c r="F275" s="3"/>
      <c r="G275" s="3"/>
      <c r="J275" s="1"/>
    </row>
    <row r="276" spans="1:10" hidden="1">
      <c r="A276" s="1"/>
      <c r="B276" s="3"/>
      <c r="C276" s="3"/>
      <c r="D276" s="3"/>
      <c r="E276" s="3"/>
      <c r="F276" s="3"/>
      <c r="G276" s="3"/>
      <c r="J276" s="1"/>
    </row>
    <row r="277" spans="1:10" hidden="1">
      <c r="A277" s="1"/>
      <c r="B277" s="3"/>
      <c r="C277" s="3"/>
      <c r="D277" s="3"/>
      <c r="E277" s="3"/>
      <c r="F277" s="3"/>
      <c r="G277" s="3"/>
      <c r="J277" s="1"/>
    </row>
    <row r="278" spans="1:10" hidden="1">
      <c r="A278" s="1"/>
      <c r="B278" s="3"/>
      <c r="C278" s="3"/>
      <c r="D278" s="3"/>
      <c r="E278" s="3"/>
      <c r="F278" s="3"/>
      <c r="G278" s="3"/>
      <c r="J278" s="1"/>
    </row>
    <row r="279" spans="1:10" hidden="1">
      <c r="A279" s="1"/>
      <c r="B279" s="3"/>
      <c r="C279" s="3"/>
      <c r="D279" s="3"/>
      <c r="E279" s="3"/>
      <c r="F279" s="3"/>
      <c r="G279" s="3"/>
      <c r="J279" s="1"/>
    </row>
    <row r="280" spans="1:10" hidden="1">
      <c r="A280" s="1"/>
      <c r="B280" s="3"/>
      <c r="C280" s="3"/>
      <c r="D280" s="3"/>
      <c r="E280" s="3"/>
      <c r="F280" s="3"/>
      <c r="G280" s="3"/>
      <c r="J280" s="1"/>
    </row>
    <row r="281" spans="1:10" hidden="1">
      <c r="A281" s="1"/>
      <c r="B281" s="3"/>
      <c r="C281" s="3"/>
      <c r="D281" s="3"/>
      <c r="E281" s="3"/>
      <c r="F281" s="3"/>
      <c r="G281" s="3"/>
      <c r="J281" s="1"/>
    </row>
    <row r="282" spans="1:10" hidden="1">
      <c r="A282" s="1"/>
      <c r="B282" s="3"/>
      <c r="C282" s="3"/>
      <c r="D282" s="3"/>
      <c r="E282" s="3"/>
      <c r="F282" s="3"/>
      <c r="G282" s="3"/>
      <c r="J282" s="1"/>
    </row>
    <row r="283" spans="1:10" hidden="1">
      <c r="A283" s="1"/>
      <c r="B283" s="3"/>
      <c r="C283" s="3"/>
      <c r="D283" s="3"/>
      <c r="E283" s="3"/>
      <c r="F283" s="3"/>
      <c r="G283" s="3"/>
      <c r="J283" s="1"/>
    </row>
    <row r="284" spans="1:10" hidden="1">
      <c r="A284" s="1"/>
      <c r="B284" s="3"/>
      <c r="C284" s="3"/>
      <c r="D284" s="3"/>
      <c r="E284" s="3"/>
      <c r="F284" s="3"/>
      <c r="G284" s="3"/>
      <c r="J284" s="1"/>
    </row>
    <row r="285" spans="1:10" hidden="1">
      <c r="A285" s="1"/>
      <c r="B285" s="3"/>
      <c r="C285" s="3"/>
      <c r="D285" s="3"/>
      <c r="E285" s="3"/>
      <c r="F285" s="3"/>
      <c r="G285" s="3"/>
      <c r="J285" s="1"/>
    </row>
    <row r="286" spans="1:10" hidden="1">
      <c r="A286" s="1"/>
      <c r="B286" s="3"/>
      <c r="C286" s="3"/>
      <c r="D286" s="3"/>
      <c r="E286" s="3"/>
      <c r="F286" s="3"/>
      <c r="G286" s="3"/>
      <c r="J286" s="1"/>
    </row>
    <row r="287" spans="1:10" hidden="1">
      <c r="A287" s="1"/>
      <c r="B287" s="3"/>
      <c r="C287" s="3"/>
      <c r="D287" s="3"/>
      <c r="E287" s="3"/>
      <c r="F287" s="3"/>
      <c r="G287" s="3"/>
      <c r="J287" s="1"/>
    </row>
    <row r="288" spans="1:10" hidden="1">
      <c r="A288" s="1"/>
      <c r="B288" s="3"/>
      <c r="C288" s="3"/>
      <c r="D288" s="3"/>
      <c r="E288" s="3"/>
      <c r="F288" s="3"/>
      <c r="G288" s="3"/>
      <c r="J288" s="1"/>
    </row>
    <row r="289" spans="1:10" hidden="1">
      <c r="A289" s="1"/>
      <c r="B289" s="3"/>
      <c r="C289" s="3"/>
      <c r="D289" s="3"/>
      <c r="E289" s="3"/>
      <c r="F289" s="3"/>
      <c r="G289" s="3"/>
      <c r="J289" s="1"/>
    </row>
    <row r="290" spans="1:10" hidden="1">
      <c r="A290" s="1"/>
      <c r="B290" s="3"/>
      <c r="C290" s="3"/>
      <c r="D290" s="3"/>
      <c r="E290" s="3"/>
      <c r="F290" s="3"/>
      <c r="G290" s="3"/>
      <c r="J290" s="1"/>
    </row>
    <row r="291" spans="1:10" hidden="1">
      <c r="A291" s="1"/>
      <c r="B291" s="3"/>
      <c r="C291" s="3"/>
      <c r="D291" s="3"/>
      <c r="E291" s="3"/>
      <c r="F291" s="3"/>
      <c r="G291" s="3"/>
      <c r="J291" s="1"/>
    </row>
    <row r="292" spans="1:10" hidden="1">
      <c r="A292" s="1"/>
      <c r="B292" s="3"/>
      <c r="C292" s="3"/>
      <c r="D292" s="3"/>
      <c r="E292" s="3"/>
      <c r="F292" s="3"/>
      <c r="G292" s="3"/>
      <c r="J292" s="1"/>
    </row>
    <row r="293" spans="1:10" hidden="1">
      <c r="A293" s="1"/>
      <c r="B293" s="3"/>
      <c r="C293" s="3"/>
      <c r="D293" s="3"/>
      <c r="E293" s="3"/>
      <c r="F293" s="3"/>
      <c r="G293" s="3"/>
      <c r="J293" s="1"/>
    </row>
    <row r="294" spans="1:10" hidden="1">
      <c r="A294" s="1"/>
      <c r="B294" s="3"/>
      <c r="C294" s="3"/>
      <c r="D294" s="3"/>
      <c r="E294" s="3"/>
      <c r="F294" s="3"/>
      <c r="G294" s="3"/>
      <c r="J294" s="1"/>
    </row>
    <row r="295" spans="1:10" hidden="1">
      <c r="A295" s="1"/>
      <c r="B295" s="3"/>
      <c r="C295" s="3"/>
      <c r="D295" s="3"/>
      <c r="E295" s="3"/>
      <c r="F295" s="3"/>
      <c r="G295" s="3"/>
      <c r="J295" s="1"/>
    </row>
    <row r="296" spans="1:10" hidden="1">
      <c r="A296" s="1"/>
      <c r="B296" s="3"/>
      <c r="C296" s="3"/>
      <c r="D296" s="3"/>
      <c r="E296" s="3"/>
      <c r="F296" s="3"/>
      <c r="G296" s="3"/>
      <c r="J296" s="1"/>
    </row>
    <row r="297" spans="1:10" hidden="1">
      <c r="A297" s="1"/>
      <c r="B297" s="3"/>
      <c r="C297" s="3"/>
      <c r="D297" s="3"/>
      <c r="E297" s="3"/>
      <c r="F297" s="3"/>
      <c r="G297" s="3"/>
      <c r="J297" s="1"/>
    </row>
    <row r="298" spans="1:10" hidden="1">
      <c r="A298" s="1"/>
      <c r="B298" s="3"/>
      <c r="C298" s="3"/>
      <c r="D298" s="3"/>
      <c r="E298" s="3"/>
      <c r="F298" s="3"/>
      <c r="G298" s="3"/>
      <c r="J298" s="1"/>
    </row>
    <row r="299" spans="1:10" hidden="1">
      <c r="A299" s="1"/>
      <c r="B299" s="3"/>
      <c r="C299" s="3"/>
      <c r="D299" s="3"/>
      <c r="E299" s="3"/>
      <c r="F299" s="3"/>
      <c r="G299" s="3"/>
      <c r="J299" s="1"/>
    </row>
    <row r="300" spans="1:10" hidden="1">
      <c r="A300" s="1"/>
      <c r="B300" s="3"/>
      <c r="C300" s="3"/>
      <c r="D300" s="3"/>
      <c r="E300" s="3"/>
      <c r="F300" s="3"/>
      <c r="G300" s="3"/>
      <c r="J300" s="1"/>
    </row>
    <row r="301" spans="1:10" hidden="1">
      <c r="A301" s="1"/>
      <c r="B301" s="3"/>
      <c r="C301" s="3"/>
      <c r="D301" s="3"/>
      <c r="E301" s="3"/>
      <c r="F301" s="3"/>
      <c r="G301" s="3"/>
      <c r="J301" s="1"/>
    </row>
    <row r="302" spans="1:10" hidden="1">
      <c r="A302" s="1"/>
      <c r="B302" s="3"/>
      <c r="C302" s="3"/>
      <c r="D302" s="3"/>
      <c r="E302" s="3"/>
      <c r="F302" s="3"/>
      <c r="G302" s="3"/>
      <c r="J302" s="1"/>
    </row>
    <row r="303" spans="1:10" hidden="1">
      <c r="A303" s="1"/>
      <c r="B303" s="3"/>
      <c r="C303" s="3"/>
      <c r="D303" s="3"/>
      <c r="E303" s="3"/>
      <c r="F303" s="3"/>
      <c r="G303" s="3"/>
      <c r="J303" s="1"/>
    </row>
    <row r="304" spans="1:10" hidden="1">
      <c r="A304" s="1"/>
      <c r="B304" s="3"/>
      <c r="C304" s="3"/>
      <c r="D304" s="3"/>
      <c r="E304" s="3"/>
      <c r="F304" s="3"/>
      <c r="G304" s="3"/>
      <c r="J304" s="1"/>
    </row>
    <row r="305" spans="1:10" hidden="1">
      <c r="A305" s="1"/>
      <c r="B305" s="3"/>
      <c r="C305" s="3"/>
      <c r="D305" s="3"/>
      <c r="E305" s="3"/>
      <c r="F305" s="3"/>
      <c r="G305" s="3"/>
      <c r="J305" s="1"/>
    </row>
    <row r="306" spans="1:10" hidden="1">
      <c r="A306" s="1"/>
      <c r="B306" s="3"/>
      <c r="C306" s="3"/>
      <c r="D306" s="3"/>
      <c r="E306" s="3"/>
      <c r="F306" s="3"/>
      <c r="G306" s="3"/>
      <c r="J306" s="1"/>
    </row>
    <row r="307" spans="1:10" hidden="1">
      <c r="A307" s="1"/>
      <c r="B307" s="3"/>
      <c r="C307" s="3"/>
      <c r="D307" s="3"/>
      <c r="E307" s="3"/>
      <c r="F307" s="3"/>
      <c r="G307" s="3"/>
      <c r="J307" s="1"/>
    </row>
    <row r="308" spans="1:10" hidden="1">
      <c r="A308" s="1"/>
      <c r="B308" s="3"/>
      <c r="C308" s="3"/>
      <c r="D308" s="3"/>
      <c r="E308" s="3"/>
      <c r="F308" s="3"/>
      <c r="G308" s="3"/>
      <c r="J308" s="1"/>
    </row>
    <row r="309" spans="1:10" hidden="1">
      <c r="A309" s="1"/>
      <c r="B309" s="3"/>
      <c r="C309" s="3"/>
      <c r="D309" s="3"/>
      <c r="E309" s="3"/>
      <c r="F309" s="3"/>
      <c r="G309" s="3"/>
      <c r="J309" s="1"/>
    </row>
    <row r="310" spans="1:10" hidden="1">
      <c r="A310" s="1"/>
      <c r="B310" s="3"/>
      <c r="C310" s="3"/>
      <c r="D310" s="3"/>
      <c r="E310" s="3"/>
      <c r="F310" s="3"/>
      <c r="G310" s="3"/>
      <c r="J310" s="1"/>
    </row>
    <row r="311" spans="1:10" hidden="1">
      <c r="A311" s="1"/>
      <c r="B311" s="3"/>
      <c r="C311" s="3"/>
      <c r="D311" s="3"/>
      <c r="E311" s="3"/>
      <c r="F311" s="3"/>
      <c r="G311" s="3"/>
      <c r="J311" s="1"/>
    </row>
    <row r="312" spans="1:10" hidden="1">
      <c r="A312" s="1"/>
      <c r="B312" s="3"/>
      <c r="C312" s="3"/>
      <c r="D312" s="3"/>
      <c r="E312" s="3"/>
      <c r="F312" s="3"/>
      <c r="G312" s="3"/>
      <c r="J312" s="1"/>
    </row>
    <row r="313" spans="1:10" hidden="1">
      <c r="A313" s="1"/>
      <c r="B313" s="3"/>
      <c r="C313" s="3"/>
      <c r="D313" s="3"/>
      <c r="E313" s="3"/>
      <c r="F313" s="3"/>
      <c r="G313" s="3"/>
      <c r="J313" s="1"/>
    </row>
    <row r="314" spans="1:10" hidden="1">
      <c r="A314" s="1"/>
      <c r="B314" s="3"/>
      <c r="C314" s="3"/>
      <c r="D314" s="3"/>
      <c r="E314" s="3"/>
      <c r="F314" s="3"/>
      <c r="G314" s="3"/>
      <c r="J314" s="1"/>
    </row>
    <row r="315" spans="1:10" hidden="1">
      <c r="A315" s="1"/>
      <c r="B315" s="3"/>
      <c r="C315" s="3"/>
      <c r="D315" s="3"/>
      <c r="E315" s="3"/>
      <c r="F315" s="3"/>
      <c r="G315" s="3"/>
      <c r="J315" s="1"/>
    </row>
    <row r="316" spans="1:10" hidden="1">
      <c r="A316" s="1"/>
      <c r="B316" s="3"/>
      <c r="C316" s="3"/>
      <c r="D316" s="3"/>
      <c r="E316" s="3"/>
      <c r="F316" s="3"/>
      <c r="G316" s="3"/>
      <c r="J316" s="1"/>
    </row>
    <row r="317" spans="1:10" hidden="1">
      <c r="A317" s="1"/>
      <c r="B317" s="3"/>
      <c r="C317" s="3"/>
      <c r="D317" s="3"/>
      <c r="E317" s="3"/>
      <c r="F317" s="3"/>
      <c r="G317" s="3"/>
      <c r="J317" s="1"/>
    </row>
    <row r="318" spans="1:10" hidden="1">
      <c r="A318" s="1"/>
      <c r="B318" s="3"/>
      <c r="C318" s="3"/>
      <c r="D318" s="3"/>
      <c r="E318" s="3"/>
      <c r="F318" s="3"/>
      <c r="G318" s="3"/>
      <c r="J318" s="1"/>
    </row>
    <row r="319" spans="1:10" hidden="1">
      <c r="A319" s="1"/>
      <c r="B319" s="3"/>
      <c r="C319" s="3"/>
      <c r="D319" s="3"/>
      <c r="E319" s="3"/>
      <c r="F319" s="3"/>
      <c r="G319" s="3"/>
      <c r="J319" s="1"/>
    </row>
    <row r="320" spans="1:10" hidden="1">
      <c r="A320" s="1"/>
      <c r="B320" s="3"/>
      <c r="C320" s="3"/>
      <c r="D320" s="3"/>
      <c r="E320" s="3"/>
      <c r="F320" s="3"/>
      <c r="G320" s="3"/>
      <c r="J320" s="1"/>
    </row>
    <row r="321" spans="1:10" hidden="1">
      <c r="A321" s="1"/>
      <c r="B321" s="3"/>
      <c r="C321" s="3"/>
      <c r="D321" s="3"/>
      <c r="E321" s="3"/>
      <c r="F321" s="3"/>
      <c r="G321" s="3"/>
      <c r="J321" s="1"/>
    </row>
    <row r="322" spans="1:10" hidden="1">
      <c r="A322" s="1"/>
      <c r="B322" s="3"/>
      <c r="C322" s="3"/>
      <c r="D322" s="3"/>
      <c r="E322" s="3"/>
      <c r="F322" s="3"/>
      <c r="G322" s="3"/>
      <c r="J322" s="1"/>
    </row>
    <row r="323" spans="1:10" hidden="1">
      <c r="A323" s="1"/>
      <c r="B323" s="3"/>
      <c r="C323" s="3"/>
      <c r="D323" s="3"/>
      <c r="E323" s="3"/>
      <c r="F323" s="3"/>
      <c r="G323" s="3"/>
      <c r="J323" s="1"/>
    </row>
    <row r="324" spans="1:10" hidden="1">
      <c r="A324" s="1"/>
      <c r="B324" s="3"/>
      <c r="C324" s="3"/>
      <c r="D324" s="3"/>
      <c r="E324" s="3"/>
      <c r="F324" s="3"/>
      <c r="G324" s="3"/>
      <c r="J324" s="1"/>
    </row>
    <row r="325" spans="1:10" hidden="1">
      <c r="A325" s="1"/>
      <c r="B325" s="3"/>
      <c r="C325" s="3"/>
      <c r="D325" s="3"/>
      <c r="E325" s="3"/>
      <c r="F325" s="3"/>
      <c r="G325" s="3"/>
      <c r="J325" s="1"/>
    </row>
    <row r="326" spans="1:10" hidden="1">
      <c r="A326" s="1"/>
      <c r="B326" s="3"/>
      <c r="C326" s="3"/>
      <c r="D326" s="3"/>
      <c r="E326" s="3"/>
      <c r="F326" s="3"/>
      <c r="G326" s="3"/>
      <c r="J326" s="1"/>
    </row>
    <row r="327" spans="1:10" hidden="1">
      <c r="A327" s="1"/>
      <c r="B327" s="3"/>
      <c r="C327" s="3"/>
      <c r="D327" s="3"/>
      <c r="E327" s="3"/>
      <c r="F327" s="3"/>
      <c r="G327" s="3"/>
      <c r="J327" s="1"/>
    </row>
    <row r="328" spans="1:10" hidden="1">
      <c r="A328" s="1"/>
      <c r="B328" s="3"/>
      <c r="C328" s="3"/>
      <c r="D328" s="3"/>
      <c r="E328" s="3"/>
      <c r="F328" s="3"/>
      <c r="G328" s="3"/>
      <c r="J328" s="1"/>
    </row>
    <row r="329" spans="1:10" hidden="1">
      <c r="A329" s="1"/>
      <c r="B329" s="3"/>
      <c r="C329" s="3"/>
      <c r="D329" s="3"/>
      <c r="E329" s="3"/>
      <c r="F329" s="3"/>
      <c r="G329" s="3"/>
      <c r="J329" s="1"/>
    </row>
    <row r="330" spans="1:10" hidden="1">
      <c r="A330" s="1"/>
      <c r="B330" s="3"/>
      <c r="C330" s="3"/>
      <c r="D330" s="3"/>
      <c r="E330" s="3"/>
      <c r="F330" s="3"/>
      <c r="G330" s="3"/>
      <c r="J330" s="1"/>
    </row>
    <row r="331" spans="1:10" hidden="1">
      <c r="A331" s="1"/>
      <c r="B331" s="3"/>
      <c r="C331" s="3"/>
      <c r="D331" s="3"/>
      <c r="E331" s="3"/>
      <c r="F331" s="3"/>
      <c r="G331" s="3"/>
      <c r="J331" s="1"/>
    </row>
    <row r="332" spans="1:10" hidden="1">
      <c r="A332" s="1"/>
      <c r="B332" s="3"/>
      <c r="C332" s="3"/>
      <c r="D332" s="3"/>
      <c r="E332" s="3"/>
      <c r="F332" s="3"/>
      <c r="G332" s="3"/>
      <c r="J332" s="1"/>
    </row>
    <row r="333" spans="1:10" hidden="1">
      <c r="A333" s="1"/>
      <c r="B333" s="3"/>
      <c r="C333" s="3"/>
      <c r="D333" s="3"/>
      <c r="E333" s="3"/>
      <c r="F333" s="3"/>
      <c r="G333" s="3"/>
      <c r="J333" s="1"/>
    </row>
    <row r="334" spans="1:10" hidden="1">
      <c r="A334" s="1"/>
      <c r="B334" s="3"/>
      <c r="C334" s="3"/>
      <c r="D334" s="3"/>
      <c r="E334" s="3"/>
      <c r="F334" s="3"/>
      <c r="G334" s="3"/>
      <c r="J334" s="1"/>
    </row>
    <row r="335" spans="1:10" hidden="1">
      <c r="A335" s="1"/>
      <c r="B335" s="3"/>
      <c r="C335" s="3"/>
      <c r="D335" s="3"/>
      <c r="E335" s="3"/>
      <c r="F335" s="3"/>
      <c r="G335" s="3"/>
      <c r="J335" s="1"/>
    </row>
    <row r="336" spans="1:10" hidden="1">
      <c r="A336" s="1"/>
      <c r="B336" s="3"/>
      <c r="C336" s="3"/>
      <c r="D336" s="3"/>
      <c r="E336" s="3"/>
      <c r="F336" s="3"/>
      <c r="G336" s="3"/>
      <c r="J336" s="1"/>
    </row>
    <row r="337" spans="1:10" hidden="1">
      <c r="A337" s="1"/>
      <c r="B337" s="3"/>
      <c r="C337" s="3"/>
      <c r="D337" s="3"/>
      <c r="E337" s="3"/>
      <c r="F337" s="3"/>
      <c r="G337" s="3"/>
      <c r="J337" s="1"/>
    </row>
    <row r="338" spans="1:10" hidden="1">
      <c r="A338" s="1"/>
      <c r="B338" s="3"/>
      <c r="C338" s="3"/>
      <c r="D338" s="3"/>
      <c r="E338" s="3"/>
      <c r="F338" s="3"/>
      <c r="G338" s="3"/>
      <c r="J338" s="1"/>
    </row>
    <row r="339" spans="1:10" hidden="1">
      <c r="A339" s="1"/>
      <c r="B339" s="3"/>
      <c r="C339" s="3"/>
      <c r="D339" s="3"/>
      <c r="E339" s="3"/>
      <c r="F339" s="3"/>
      <c r="G339" s="3"/>
      <c r="J339" s="1"/>
    </row>
    <row r="340" spans="1:10" hidden="1">
      <c r="A340" s="1"/>
      <c r="B340" s="3"/>
      <c r="C340" s="3"/>
      <c r="D340" s="3"/>
      <c r="E340" s="3"/>
      <c r="F340" s="3"/>
      <c r="G340" s="3"/>
      <c r="J340" s="1"/>
    </row>
    <row r="341" spans="1:10" hidden="1">
      <c r="A341" s="1"/>
      <c r="B341" s="3"/>
      <c r="C341" s="3"/>
      <c r="D341" s="3"/>
      <c r="E341" s="3"/>
      <c r="F341" s="3"/>
      <c r="G341" s="3"/>
      <c r="J341" s="1"/>
    </row>
    <row r="342" spans="1:10" hidden="1">
      <c r="A342" s="1"/>
      <c r="B342" s="3"/>
      <c r="C342" s="3"/>
      <c r="D342" s="3"/>
      <c r="E342" s="3"/>
      <c r="F342" s="3"/>
      <c r="G342" s="3"/>
      <c r="J342" s="1"/>
    </row>
    <row r="343" spans="1:10" hidden="1">
      <c r="A343" s="1"/>
      <c r="B343" s="3"/>
      <c r="C343" s="3"/>
      <c r="D343" s="3"/>
      <c r="E343" s="3"/>
      <c r="F343" s="3"/>
      <c r="G343" s="3"/>
      <c r="J343" s="1"/>
    </row>
    <row r="344" spans="1:10" hidden="1">
      <c r="A344" s="1"/>
      <c r="B344" s="3"/>
      <c r="C344" s="3"/>
      <c r="D344" s="3"/>
      <c r="E344" s="3"/>
      <c r="F344" s="3"/>
      <c r="G344" s="3"/>
      <c r="J344" s="1"/>
    </row>
    <row r="345" spans="1:10" hidden="1">
      <c r="A345" s="1"/>
      <c r="B345" s="3"/>
      <c r="C345" s="3"/>
      <c r="D345" s="3"/>
      <c r="E345" s="3"/>
      <c r="F345" s="3"/>
      <c r="G345" s="3"/>
      <c r="J345" s="1"/>
    </row>
    <row r="346" spans="1:10" hidden="1">
      <c r="A346" s="1"/>
      <c r="B346" s="3"/>
      <c r="C346" s="3"/>
      <c r="D346" s="3"/>
      <c r="E346" s="3"/>
      <c r="F346" s="3"/>
      <c r="G346" s="3"/>
      <c r="J346" s="1"/>
    </row>
    <row r="347" spans="1:10" hidden="1">
      <c r="A347" s="1"/>
      <c r="B347" s="3"/>
      <c r="C347" s="3"/>
      <c r="D347" s="3"/>
      <c r="E347" s="3"/>
      <c r="F347" s="3"/>
      <c r="G347" s="3"/>
      <c r="J347" s="1"/>
    </row>
    <row r="348" spans="1:10" hidden="1">
      <c r="A348" s="1"/>
      <c r="B348" s="3"/>
      <c r="C348" s="3"/>
      <c r="D348" s="3"/>
      <c r="E348" s="3"/>
      <c r="F348" s="3"/>
      <c r="G348" s="3"/>
      <c r="J348" s="1"/>
    </row>
    <row r="349" spans="1:10" hidden="1">
      <c r="A349" s="1"/>
      <c r="B349" s="3"/>
      <c r="C349" s="3"/>
      <c r="D349" s="3"/>
      <c r="E349" s="3"/>
      <c r="F349" s="3"/>
      <c r="G349" s="3"/>
      <c r="J349" s="1"/>
    </row>
    <row r="350" spans="1:10" hidden="1">
      <c r="A350" s="1"/>
      <c r="B350" s="3"/>
      <c r="C350" s="3"/>
      <c r="D350" s="3"/>
      <c r="E350" s="3"/>
      <c r="F350" s="3"/>
      <c r="G350" s="3"/>
      <c r="J350" s="1"/>
    </row>
    <row r="351" spans="1:10" hidden="1">
      <c r="A351" s="1"/>
      <c r="B351" s="3"/>
      <c r="C351" s="3"/>
      <c r="D351" s="3"/>
      <c r="E351" s="3"/>
      <c r="F351" s="3"/>
      <c r="G351" s="3"/>
      <c r="J351" s="1"/>
    </row>
    <row r="352" spans="1:10" hidden="1">
      <c r="A352" s="1"/>
      <c r="B352" s="3"/>
      <c r="C352" s="3"/>
      <c r="D352" s="3"/>
      <c r="E352" s="3"/>
      <c r="F352" s="3"/>
      <c r="G352" s="3"/>
      <c r="J352" s="1"/>
    </row>
    <row r="353" spans="1:10" hidden="1">
      <c r="A353" s="1"/>
      <c r="B353" s="3"/>
      <c r="C353" s="3"/>
      <c r="D353" s="3"/>
      <c r="E353" s="3"/>
      <c r="F353" s="3"/>
      <c r="G353" s="3"/>
      <c r="J353" s="1"/>
    </row>
    <row r="354" spans="1:10" hidden="1">
      <c r="A354" s="1"/>
      <c r="B354" s="3"/>
      <c r="C354" s="3"/>
      <c r="D354" s="3"/>
      <c r="E354" s="3"/>
      <c r="F354" s="3"/>
      <c r="G354" s="3"/>
      <c r="J354" s="1"/>
    </row>
    <row r="355" spans="1:10" hidden="1">
      <c r="A355" s="1"/>
      <c r="B355" s="3"/>
      <c r="C355" s="3"/>
      <c r="D355" s="3"/>
      <c r="E355" s="3"/>
      <c r="F355" s="3"/>
      <c r="G355" s="3"/>
      <c r="J355" s="1"/>
    </row>
    <row r="356" spans="1:10" hidden="1">
      <c r="A356" s="1"/>
      <c r="B356" s="3"/>
      <c r="C356" s="3"/>
      <c r="D356" s="3"/>
      <c r="E356" s="3"/>
      <c r="F356" s="3"/>
      <c r="G356" s="3"/>
      <c r="J356" s="1"/>
    </row>
    <row r="357" spans="1:10" hidden="1">
      <c r="A357" s="1"/>
      <c r="B357" s="3"/>
      <c r="C357" s="3"/>
      <c r="D357" s="3"/>
      <c r="E357" s="3"/>
      <c r="F357" s="3"/>
      <c r="G357" s="3"/>
      <c r="J357" s="1"/>
    </row>
    <row r="358" spans="1:10" hidden="1">
      <c r="A358" s="1"/>
      <c r="B358" s="3"/>
      <c r="C358" s="3"/>
      <c r="D358" s="3"/>
      <c r="E358" s="3"/>
      <c r="F358" s="3"/>
      <c r="G358" s="3"/>
      <c r="J358" s="1"/>
    </row>
    <row r="359" spans="1:10" hidden="1">
      <c r="A359" s="1"/>
      <c r="B359" s="3"/>
      <c r="C359" s="3"/>
      <c r="D359" s="3"/>
      <c r="E359" s="3"/>
      <c r="F359" s="3"/>
      <c r="G359" s="3"/>
      <c r="J359" s="1"/>
    </row>
    <row r="360" spans="1:10" hidden="1">
      <c r="A360" s="1"/>
      <c r="B360" s="3"/>
      <c r="C360" s="3"/>
      <c r="D360" s="3"/>
      <c r="E360" s="3"/>
      <c r="F360" s="3"/>
      <c r="G360" s="3"/>
      <c r="J360" s="1"/>
    </row>
    <row r="361" spans="1:10" hidden="1">
      <c r="A361" s="1"/>
      <c r="B361" s="3"/>
      <c r="C361" s="3"/>
      <c r="D361" s="3"/>
      <c r="E361" s="3"/>
      <c r="F361" s="3"/>
      <c r="G361" s="3"/>
      <c r="J361" s="1"/>
    </row>
    <row r="362" spans="1:10" hidden="1">
      <c r="A362" s="1"/>
      <c r="B362" s="3"/>
      <c r="C362" s="3"/>
      <c r="D362" s="3"/>
      <c r="E362" s="3"/>
      <c r="F362" s="3"/>
      <c r="G362" s="3"/>
      <c r="J362" s="1"/>
    </row>
    <row r="363" spans="1:10" hidden="1">
      <c r="A363" s="1"/>
      <c r="B363" s="3"/>
      <c r="C363" s="3"/>
      <c r="D363" s="3"/>
      <c r="E363" s="3"/>
      <c r="F363" s="3"/>
      <c r="G363" s="3"/>
      <c r="J363" s="1"/>
    </row>
    <row r="364" spans="1:10" hidden="1">
      <c r="A364" s="1"/>
      <c r="B364" s="3"/>
      <c r="C364" s="3"/>
      <c r="D364" s="3"/>
      <c r="E364" s="3"/>
      <c r="F364" s="3"/>
      <c r="G364" s="3"/>
      <c r="J364" s="1"/>
    </row>
    <row r="365" spans="1:10" hidden="1">
      <c r="A365" s="1"/>
      <c r="B365" s="3"/>
      <c r="C365" s="3"/>
      <c r="D365" s="3"/>
      <c r="E365" s="3"/>
      <c r="F365" s="3"/>
      <c r="G365" s="3"/>
      <c r="J365" s="1"/>
    </row>
    <row r="366" spans="1:10" hidden="1">
      <c r="A366" s="1"/>
      <c r="B366" s="3"/>
      <c r="C366" s="3"/>
      <c r="D366" s="3"/>
      <c r="E366" s="3"/>
      <c r="F366" s="3"/>
      <c r="G366" s="3"/>
      <c r="J366" s="1"/>
    </row>
    <row r="367" spans="1:10" hidden="1">
      <c r="A367" s="1"/>
      <c r="B367" s="3"/>
      <c r="C367" s="3"/>
      <c r="D367" s="3"/>
      <c r="E367" s="3"/>
      <c r="F367" s="3"/>
      <c r="G367" s="3"/>
      <c r="J367" s="1"/>
    </row>
    <row r="368" spans="1:10" hidden="1">
      <c r="A368" s="1"/>
      <c r="B368" s="3"/>
      <c r="C368" s="3"/>
      <c r="D368" s="3"/>
      <c r="E368" s="3"/>
      <c r="F368" s="3"/>
      <c r="G368" s="3"/>
      <c r="J368" s="1"/>
    </row>
    <row r="369" spans="1:10" hidden="1">
      <c r="A369" s="1"/>
      <c r="B369" s="3"/>
      <c r="C369" s="3"/>
      <c r="D369" s="3"/>
      <c r="E369" s="3"/>
      <c r="F369" s="3"/>
      <c r="G369" s="3"/>
      <c r="J369" s="1"/>
    </row>
    <row r="370" spans="1:10" hidden="1">
      <c r="A370" s="1"/>
      <c r="B370" s="3"/>
      <c r="C370" s="3"/>
      <c r="D370" s="3"/>
      <c r="E370" s="3"/>
      <c r="F370" s="3"/>
      <c r="G370" s="3"/>
      <c r="J370" s="1"/>
    </row>
    <row r="371" spans="1:10" hidden="1">
      <c r="A371" s="1"/>
      <c r="B371" s="3"/>
      <c r="C371" s="3"/>
      <c r="D371" s="3"/>
      <c r="E371" s="3"/>
      <c r="F371" s="3"/>
      <c r="G371" s="3"/>
      <c r="J371" s="1"/>
    </row>
    <row r="372" spans="1:10" hidden="1">
      <c r="A372" s="1"/>
      <c r="B372" s="3"/>
      <c r="C372" s="3"/>
      <c r="D372" s="3"/>
      <c r="E372" s="3"/>
      <c r="F372" s="3"/>
      <c r="G372" s="3"/>
      <c r="J372" s="1"/>
    </row>
    <row r="373" spans="1:10" hidden="1">
      <c r="A373" s="1"/>
      <c r="B373" s="3"/>
      <c r="C373" s="3"/>
      <c r="D373" s="3"/>
      <c r="E373" s="3"/>
      <c r="F373" s="3"/>
      <c r="G373" s="3"/>
      <c r="J373" s="1"/>
    </row>
    <row r="374" spans="1:10" hidden="1">
      <c r="A374" s="1"/>
      <c r="B374" s="3"/>
      <c r="C374" s="3"/>
      <c r="D374" s="3"/>
      <c r="E374" s="3"/>
      <c r="F374" s="3"/>
      <c r="G374" s="3"/>
      <c r="J374" s="1"/>
    </row>
    <row r="375" spans="1:10" hidden="1">
      <c r="A375" s="1"/>
      <c r="B375" s="3"/>
      <c r="C375" s="3"/>
      <c r="D375" s="3"/>
      <c r="E375" s="3"/>
      <c r="F375" s="3"/>
      <c r="G375" s="3"/>
      <c r="J375" s="1"/>
    </row>
    <row r="376" spans="1:10" hidden="1">
      <c r="A376" s="1"/>
      <c r="B376" s="3"/>
      <c r="C376" s="3"/>
      <c r="D376" s="3"/>
      <c r="E376" s="3"/>
      <c r="F376" s="3"/>
      <c r="G376" s="3"/>
      <c r="J376" s="1"/>
    </row>
    <row r="377" spans="1:10" hidden="1">
      <c r="A377" s="1"/>
      <c r="B377" s="3"/>
      <c r="C377" s="3"/>
      <c r="D377" s="3"/>
      <c r="E377" s="3"/>
      <c r="F377" s="3"/>
      <c r="G377" s="3"/>
      <c r="J377" s="1"/>
    </row>
    <row r="378" spans="1:10" hidden="1">
      <c r="A378" s="1"/>
      <c r="B378" s="3"/>
      <c r="C378" s="3"/>
      <c r="D378" s="3"/>
      <c r="E378" s="3"/>
      <c r="F378" s="3"/>
      <c r="G378" s="3"/>
      <c r="J378" s="1"/>
    </row>
    <row r="379" spans="1:10" hidden="1">
      <c r="A379" s="1"/>
      <c r="B379" s="3"/>
      <c r="C379" s="3"/>
      <c r="D379" s="3"/>
      <c r="E379" s="3"/>
      <c r="F379" s="3"/>
      <c r="G379" s="3"/>
      <c r="J379" s="1"/>
    </row>
    <row r="380" spans="1:10" hidden="1">
      <c r="A380" s="1"/>
      <c r="B380" s="3"/>
      <c r="C380" s="3"/>
      <c r="D380" s="3"/>
      <c r="E380" s="3"/>
      <c r="F380" s="3"/>
      <c r="G380" s="3"/>
      <c r="J380" s="1"/>
    </row>
    <row r="381" spans="1:10" hidden="1">
      <c r="A381" s="1"/>
      <c r="B381" s="3"/>
      <c r="C381" s="3"/>
      <c r="D381" s="3"/>
      <c r="E381" s="3"/>
      <c r="F381" s="3"/>
      <c r="G381" s="3"/>
      <c r="J381" s="1"/>
    </row>
    <row r="382" spans="1:10" hidden="1">
      <c r="A382" s="1"/>
      <c r="B382" s="3"/>
      <c r="C382" s="3"/>
      <c r="D382" s="3"/>
      <c r="E382" s="3"/>
      <c r="F382" s="3"/>
      <c r="G382" s="3"/>
      <c r="J382" s="1"/>
    </row>
    <row r="383" spans="1:10" hidden="1">
      <c r="A383" s="1"/>
      <c r="B383" s="3"/>
      <c r="C383" s="3"/>
      <c r="D383" s="3"/>
      <c r="E383" s="3"/>
      <c r="F383" s="3"/>
      <c r="G383" s="3"/>
      <c r="J383" s="1"/>
    </row>
    <row r="384" spans="1:10" hidden="1">
      <c r="A384" s="1"/>
      <c r="B384" s="3"/>
      <c r="C384" s="3"/>
      <c r="D384" s="3"/>
      <c r="E384" s="3"/>
      <c r="F384" s="3"/>
      <c r="G384" s="3"/>
      <c r="J384" s="1"/>
    </row>
    <row r="385" spans="1:10" hidden="1">
      <c r="A385" s="1"/>
      <c r="B385" s="3"/>
      <c r="C385" s="3"/>
      <c r="D385" s="3"/>
      <c r="E385" s="3"/>
      <c r="F385" s="3"/>
      <c r="G385" s="3"/>
      <c r="J385" s="1"/>
    </row>
    <row r="386" spans="1:10" hidden="1">
      <c r="A386" s="1"/>
      <c r="B386" s="3"/>
      <c r="C386" s="3"/>
      <c r="D386" s="3"/>
      <c r="E386" s="3"/>
      <c r="F386" s="3"/>
      <c r="G386" s="3"/>
      <c r="J386" s="1"/>
    </row>
    <row r="387" spans="1:10" hidden="1">
      <c r="A387" s="1"/>
      <c r="B387" s="3"/>
      <c r="C387" s="3"/>
      <c r="D387" s="3"/>
      <c r="E387" s="3"/>
      <c r="F387" s="3"/>
      <c r="G387" s="3"/>
      <c r="J387" s="1"/>
    </row>
    <row r="388" spans="1:10" hidden="1">
      <c r="A388" s="1"/>
      <c r="B388" s="3"/>
      <c r="C388" s="3"/>
      <c r="D388" s="3"/>
      <c r="E388" s="3"/>
      <c r="F388" s="3"/>
      <c r="G388" s="3"/>
      <c r="J388" s="1"/>
    </row>
    <row r="389" spans="1:10" hidden="1">
      <c r="A389" s="1"/>
      <c r="B389" s="3"/>
      <c r="C389" s="3"/>
      <c r="D389" s="3"/>
      <c r="E389" s="3"/>
      <c r="F389" s="3"/>
      <c r="G389" s="3"/>
      <c r="J389" s="1"/>
    </row>
    <row r="390" spans="1:10" hidden="1">
      <c r="A390" s="1"/>
      <c r="B390" s="3"/>
      <c r="C390" s="3"/>
      <c r="D390" s="3"/>
      <c r="E390" s="3"/>
      <c r="F390" s="3"/>
      <c r="G390" s="3"/>
      <c r="J390" s="1"/>
    </row>
    <row r="391" spans="1:10" hidden="1">
      <c r="A391" s="1"/>
      <c r="B391" s="3"/>
      <c r="C391" s="3"/>
      <c r="D391" s="3"/>
      <c r="E391" s="3"/>
      <c r="F391" s="3"/>
      <c r="G391" s="3"/>
      <c r="J391" s="1"/>
    </row>
    <row r="392" spans="1:10" hidden="1">
      <c r="A392" s="1"/>
      <c r="B392" s="3"/>
      <c r="C392" s="3"/>
      <c r="D392" s="3"/>
      <c r="E392" s="3"/>
      <c r="F392" s="3"/>
      <c r="G392" s="3"/>
      <c r="J392" s="1"/>
    </row>
    <row r="393" spans="1:10" hidden="1">
      <c r="A393" s="1"/>
      <c r="B393" s="3"/>
      <c r="C393" s="3"/>
      <c r="D393" s="3"/>
      <c r="E393" s="3"/>
      <c r="F393" s="3"/>
      <c r="G393" s="3"/>
      <c r="J393" s="1"/>
    </row>
    <row r="394" spans="1:10" hidden="1">
      <c r="A394" s="1"/>
      <c r="B394" s="3"/>
      <c r="C394" s="3"/>
      <c r="D394" s="3"/>
      <c r="E394" s="3"/>
      <c r="F394" s="3"/>
      <c r="G394" s="3"/>
      <c r="J394" s="1"/>
    </row>
    <row r="395" spans="1:10" hidden="1">
      <c r="A395" s="1"/>
      <c r="B395" s="3"/>
      <c r="C395" s="3"/>
      <c r="D395" s="3"/>
      <c r="E395" s="3"/>
      <c r="F395" s="3"/>
      <c r="G395" s="3"/>
      <c r="J395" s="1"/>
    </row>
    <row r="396" spans="1:10" hidden="1">
      <c r="A396" s="1"/>
      <c r="B396" s="3"/>
      <c r="C396" s="3"/>
      <c r="D396" s="3"/>
      <c r="E396" s="3"/>
      <c r="F396" s="3"/>
      <c r="G396" s="3"/>
      <c r="J396" s="1"/>
    </row>
    <row r="397" spans="1:10" hidden="1">
      <c r="A397" s="1"/>
      <c r="B397" s="3"/>
      <c r="C397" s="3"/>
      <c r="D397" s="3"/>
      <c r="E397" s="3"/>
      <c r="F397" s="3"/>
      <c r="G397" s="3"/>
      <c r="J397" s="1"/>
    </row>
    <row r="398" spans="1:10" hidden="1">
      <c r="A398" s="1"/>
      <c r="B398" s="3"/>
      <c r="C398" s="3"/>
      <c r="D398" s="3"/>
      <c r="E398" s="3"/>
      <c r="F398" s="3"/>
      <c r="G398" s="3"/>
      <c r="J398" s="1"/>
    </row>
    <row r="399" spans="1:10" hidden="1">
      <c r="A399" s="1"/>
      <c r="B399" s="3"/>
      <c r="C399" s="3"/>
      <c r="D399" s="3"/>
      <c r="E399" s="3"/>
      <c r="F399" s="3"/>
      <c r="G399" s="3"/>
      <c r="J399" s="1"/>
    </row>
    <row r="400" spans="1:10" hidden="1">
      <c r="A400" s="1"/>
      <c r="B400" s="3"/>
      <c r="C400" s="3"/>
      <c r="D400" s="3"/>
      <c r="E400" s="3"/>
      <c r="F400" s="3"/>
      <c r="G400" s="3"/>
      <c r="J400" s="1"/>
    </row>
    <row r="401" spans="1:10" hidden="1">
      <c r="A401" s="1"/>
      <c r="B401" s="3"/>
      <c r="C401" s="3"/>
      <c r="D401" s="3"/>
      <c r="E401" s="3"/>
      <c r="F401" s="3"/>
      <c r="G401" s="3"/>
      <c r="J401" s="1"/>
    </row>
    <row r="402" spans="1:10" hidden="1">
      <c r="A402" s="1"/>
      <c r="B402" s="3"/>
      <c r="C402" s="3"/>
      <c r="D402" s="3"/>
      <c r="E402" s="3"/>
      <c r="F402" s="3"/>
      <c r="G402" s="3"/>
      <c r="J402" s="1"/>
    </row>
    <row r="403" spans="1:10" hidden="1">
      <c r="A403" s="1"/>
      <c r="B403" s="3"/>
      <c r="C403" s="3"/>
      <c r="D403" s="3"/>
      <c r="E403" s="3"/>
      <c r="F403" s="3"/>
      <c r="G403" s="3"/>
      <c r="J403" s="1"/>
    </row>
    <row r="404" spans="1:10" hidden="1">
      <c r="A404" s="1"/>
      <c r="B404" s="3"/>
      <c r="C404" s="3"/>
      <c r="D404" s="3"/>
      <c r="E404" s="3"/>
      <c r="F404" s="3"/>
      <c r="G404" s="3"/>
      <c r="J404" s="1"/>
    </row>
    <row r="405" spans="1:10" hidden="1">
      <c r="A405" s="1"/>
      <c r="B405" s="3"/>
      <c r="C405" s="3"/>
      <c r="D405" s="3"/>
      <c r="E405" s="3"/>
      <c r="F405" s="3"/>
      <c r="G405" s="3"/>
      <c r="J405" s="1"/>
    </row>
    <row r="406" spans="1:10" hidden="1">
      <c r="A406" s="1"/>
      <c r="B406" s="3"/>
      <c r="C406" s="3"/>
      <c r="D406" s="3"/>
      <c r="E406" s="3"/>
      <c r="F406" s="3"/>
      <c r="G406" s="3"/>
      <c r="J406" s="1"/>
    </row>
    <row r="407" spans="1:10" hidden="1">
      <c r="A407" s="1"/>
      <c r="B407" s="3"/>
      <c r="C407" s="3"/>
      <c r="D407" s="3"/>
      <c r="E407" s="3"/>
      <c r="F407" s="3"/>
      <c r="G407" s="3"/>
      <c r="J407" s="1"/>
    </row>
    <row r="408" spans="1:10" hidden="1">
      <c r="A408" s="1"/>
      <c r="B408" s="3"/>
      <c r="C408" s="3"/>
      <c r="D408" s="3"/>
      <c r="E408" s="3"/>
      <c r="F408" s="3"/>
      <c r="G408" s="3"/>
      <c r="J408" s="1"/>
    </row>
    <row r="409" spans="1:10" hidden="1">
      <c r="A409" s="1"/>
      <c r="B409" s="3"/>
      <c r="C409" s="3"/>
      <c r="D409" s="3"/>
      <c r="E409" s="3"/>
      <c r="F409" s="3"/>
      <c r="G409" s="3"/>
      <c r="J409" s="1"/>
    </row>
    <row r="410" spans="1:10" hidden="1">
      <c r="A410" s="1"/>
      <c r="B410" s="3"/>
      <c r="C410" s="3"/>
      <c r="D410" s="3"/>
      <c r="E410" s="3"/>
      <c r="F410" s="3"/>
      <c r="G410" s="3"/>
      <c r="J410" s="1"/>
    </row>
    <row r="411" spans="1:10" hidden="1">
      <c r="A411" s="1"/>
      <c r="B411" s="3"/>
      <c r="C411" s="3"/>
      <c r="D411" s="3"/>
      <c r="E411" s="3"/>
      <c r="F411" s="3"/>
      <c r="G411" s="3"/>
      <c r="J411" s="1"/>
    </row>
    <row r="412" spans="1:10" hidden="1">
      <c r="A412" s="1"/>
      <c r="B412" s="3"/>
      <c r="C412" s="3"/>
      <c r="D412" s="3"/>
      <c r="E412" s="3"/>
      <c r="F412" s="3"/>
      <c r="G412" s="3"/>
      <c r="J412" s="1"/>
    </row>
    <row r="413" spans="1:10" hidden="1">
      <c r="A413" s="1"/>
      <c r="B413" s="3"/>
      <c r="C413" s="3"/>
      <c r="D413" s="3"/>
      <c r="E413" s="3"/>
      <c r="F413" s="3"/>
      <c r="G413" s="3"/>
      <c r="J413" s="1"/>
    </row>
    <row r="414" spans="1:10" hidden="1">
      <c r="A414" s="1"/>
      <c r="B414" s="3"/>
      <c r="C414" s="3"/>
      <c r="D414" s="3"/>
      <c r="E414" s="3"/>
      <c r="F414" s="3"/>
      <c r="G414" s="3"/>
      <c r="J414" s="1"/>
    </row>
    <row r="415" spans="1:10" hidden="1">
      <c r="A415" s="1"/>
      <c r="B415" s="3"/>
      <c r="C415" s="3"/>
      <c r="D415" s="3"/>
      <c r="E415" s="3"/>
      <c r="F415" s="3"/>
      <c r="G415" s="3"/>
      <c r="J415" s="1"/>
    </row>
    <row r="416" spans="1:10" hidden="1">
      <c r="A416" s="1"/>
      <c r="B416" s="3"/>
      <c r="C416" s="3"/>
      <c r="D416" s="3"/>
      <c r="E416" s="3"/>
      <c r="F416" s="3"/>
      <c r="G416" s="3"/>
      <c r="J416" s="1"/>
    </row>
    <row r="417" spans="1:10" hidden="1">
      <c r="A417" s="1"/>
      <c r="B417" s="3"/>
      <c r="C417" s="3"/>
      <c r="D417" s="3"/>
      <c r="E417" s="3"/>
      <c r="F417" s="3"/>
      <c r="G417" s="3"/>
      <c r="J417" s="1"/>
    </row>
    <row r="418" spans="1:10" hidden="1">
      <c r="A418" s="1"/>
      <c r="B418" s="3"/>
      <c r="C418" s="3"/>
      <c r="D418" s="3"/>
      <c r="E418" s="3"/>
      <c r="F418" s="3"/>
      <c r="G418" s="3"/>
      <c r="J418" s="1"/>
    </row>
    <row r="419" spans="1:10" hidden="1">
      <c r="A419" s="1"/>
      <c r="B419" s="3"/>
      <c r="C419" s="3"/>
      <c r="D419" s="3"/>
      <c r="E419" s="3"/>
      <c r="F419" s="3"/>
      <c r="G419" s="3"/>
      <c r="J419" s="1"/>
    </row>
    <row r="420" spans="1:10" hidden="1">
      <c r="A420" s="1"/>
      <c r="B420" s="3"/>
      <c r="C420" s="3"/>
      <c r="D420" s="3"/>
      <c r="E420" s="3"/>
      <c r="F420" s="3"/>
      <c r="G420" s="3"/>
      <c r="J420" s="1"/>
    </row>
    <row r="421" spans="1:10" hidden="1">
      <c r="A421" s="1"/>
      <c r="B421" s="3"/>
      <c r="C421" s="3"/>
      <c r="D421" s="3"/>
      <c r="E421" s="3"/>
      <c r="F421" s="3"/>
      <c r="G421" s="3"/>
      <c r="J421" s="1"/>
    </row>
    <row r="422" spans="1:10" hidden="1">
      <c r="A422" s="1"/>
      <c r="B422" s="3"/>
      <c r="C422" s="3"/>
      <c r="D422" s="3"/>
      <c r="E422" s="3"/>
      <c r="F422" s="3"/>
      <c r="G422" s="3"/>
      <c r="J422" s="1"/>
    </row>
    <row r="423" spans="1:10" hidden="1">
      <c r="A423" s="1"/>
      <c r="B423" s="3"/>
      <c r="C423" s="3"/>
      <c r="D423" s="3"/>
      <c r="E423" s="3"/>
      <c r="F423" s="3"/>
      <c r="G423" s="3"/>
      <c r="J423" s="1"/>
    </row>
    <row r="424" spans="1:10" hidden="1">
      <c r="A424" s="1"/>
      <c r="B424" s="3"/>
      <c r="C424" s="3"/>
      <c r="D424" s="3"/>
      <c r="E424" s="3"/>
      <c r="F424" s="3"/>
      <c r="G424" s="3"/>
      <c r="J424" s="1"/>
    </row>
    <row r="425" spans="1:10" hidden="1">
      <c r="A425" s="1"/>
      <c r="B425" s="3"/>
      <c r="C425" s="3"/>
      <c r="D425" s="3"/>
      <c r="E425" s="3"/>
      <c r="F425" s="3"/>
      <c r="G425" s="3"/>
      <c r="J425" s="1"/>
    </row>
    <row r="426" spans="1:10" hidden="1">
      <c r="A426" s="1"/>
      <c r="B426" s="3"/>
      <c r="C426" s="3"/>
      <c r="D426" s="3"/>
      <c r="E426" s="3"/>
      <c r="F426" s="3"/>
      <c r="G426" s="3"/>
      <c r="J426" s="1"/>
    </row>
    <row r="427" spans="1:10" hidden="1">
      <c r="A427" s="1"/>
      <c r="B427" s="3"/>
      <c r="C427" s="3"/>
      <c r="D427" s="3"/>
      <c r="E427" s="3"/>
      <c r="F427" s="3"/>
      <c r="G427" s="3"/>
      <c r="J427" s="1"/>
    </row>
    <row r="428" spans="1:10" hidden="1">
      <c r="A428" s="1"/>
      <c r="B428" s="3"/>
      <c r="C428" s="3"/>
      <c r="D428" s="3"/>
      <c r="E428" s="3"/>
      <c r="F428" s="3"/>
      <c r="G428" s="3"/>
      <c r="J428" s="1"/>
    </row>
    <row r="429" spans="1:10" hidden="1">
      <c r="A429" s="1"/>
      <c r="B429" s="3"/>
      <c r="C429" s="3"/>
      <c r="D429" s="3"/>
      <c r="E429" s="3"/>
      <c r="F429" s="3"/>
      <c r="G429" s="3"/>
      <c r="J429" s="1"/>
    </row>
    <row r="430" spans="1:10" hidden="1">
      <c r="A430" s="1"/>
      <c r="B430" s="3"/>
      <c r="C430" s="3"/>
      <c r="D430" s="3"/>
      <c r="E430" s="3"/>
      <c r="F430" s="3"/>
      <c r="G430" s="3"/>
      <c r="J430" s="1"/>
    </row>
    <row r="431" spans="1:10" hidden="1">
      <c r="A431" s="1"/>
      <c r="B431" s="3"/>
      <c r="C431" s="3"/>
      <c r="D431" s="3"/>
      <c r="E431" s="3"/>
      <c r="F431" s="3"/>
      <c r="G431" s="3"/>
      <c r="J431" s="1"/>
    </row>
    <row r="432" spans="1:10" hidden="1">
      <c r="A432" s="1"/>
      <c r="B432" s="3"/>
      <c r="C432" s="3"/>
      <c r="D432" s="3"/>
      <c r="E432" s="3"/>
      <c r="F432" s="3"/>
      <c r="G432" s="3"/>
      <c r="J432" s="1"/>
    </row>
    <row r="433" spans="1:10" hidden="1">
      <c r="A433" s="1"/>
      <c r="B433" s="3"/>
      <c r="C433" s="3"/>
      <c r="D433" s="3"/>
      <c r="E433" s="3"/>
      <c r="F433" s="3"/>
      <c r="G433" s="3"/>
      <c r="J433" s="1"/>
    </row>
    <row r="434" spans="1:10" hidden="1">
      <c r="A434" s="1"/>
      <c r="B434" s="3"/>
      <c r="C434" s="3"/>
      <c r="D434" s="3"/>
      <c r="E434" s="3"/>
      <c r="F434" s="3"/>
      <c r="G434" s="3"/>
      <c r="J434" s="1"/>
    </row>
    <row r="435" spans="1:10" hidden="1">
      <c r="A435" s="1"/>
      <c r="B435" s="3"/>
      <c r="C435" s="3"/>
      <c r="D435" s="3"/>
      <c r="E435" s="3"/>
      <c r="F435" s="3"/>
      <c r="G435" s="3"/>
      <c r="J435" s="1"/>
    </row>
    <row r="436" spans="1:10" hidden="1">
      <c r="A436" s="1"/>
      <c r="B436" s="3"/>
      <c r="C436" s="3"/>
      <c r="D436" s="3"/>
      <c r="E436" s="3"/>
      <c r="F436" s="3"/>
      <c r="G436" s="3"/>
      <c r="J436" s="1"/>
    </row>
    <row r="437" spans="1:10" hidden="1">
      <c r="A437" s="1"/>
      <c r="B437" s="3"/>
      <c r="C437" s="3"/>
      <c r="D437" s="3"/>
      <c r="E437" s="3"/>
      <c r="F437" s="3"/>
      <c r="G437" s="3"/>
      <c r="J437" s="1"/>
    </row>
    <row r="438" spans="1:10" hidden="1">
      <c r="A438" s="1"/>
      <c r="B438" s="3"/>
      <c r="C438" s="3"/>
      <c r="D438" s="3"/>
      <c r="E438" s="3"/>
      <c r="F438" s="3"/>
      <c r="G438" s="3"/>
      <c r="J438" s="1"/>
    </row>
    <row r="439" spans="1:10" hidden="1">
      <c r="A439" s="1"/>
      <c r="B439" s="3"/>
      <c r="C439" s="3"/>
      <c r="D439" s="3"/>
      <c r="E439" s="3"/>
      <c r="F439" s="3"/>
      <c r="G439" s="3"/>
      <c r="J439" s="1"/>
    </row>
    <row r="440" spans="1:10" hidden="1">
      <c r="A440" s="1"/>
      <c r="B440" s="3"/>
      <c r="C440" s="3"/>
      <c r="D440" s="3"/>
      <c r="E440" s="3"/>
      <c r="F440" s="3"/>
      <c r="G440" s="3"/>
      <c r="J440" s="1"/>
    </row>
    <row r="441" spans="1:10" hidden="1">
      <c r="A441" s="1"/>
      <c r="B441" s="3"/>
      <c r="C441" s="3"/>
      <c r="D441" s="3"/>
      <c r="E441" s="3"/>
      <c r="F441" s="3"/>
      <c r="G441" s="3"/>
      <c r="J441" s="1"/>
    </row>
    <row r="442" spans="1:10" hidden="1">
      <c r="A442" s="1"/>
      <c r="B442" s="3"/>
      <c r="C442" s="3"/>
      <c r="D442" s="3"/>
      <c r="E442" s="3"/>
      <c r="F442" s="3"/>
      <c r="G442" s="3"/>
      <c r="J442" s="1"/>
    </row>
    <row r="443" spans="1:10" hidden="1">
      <c r="A443" s="1"/>
      <c r="B443" s="3"/>
      <c r="C443" s="3"/>
      <c r="D443" s="3"/>
      <c r="E443" s="3"/>
      <c r="F443" s="3"/>
      <c r="G443" s="3"/>
      <c r="J443" s="1"/>
    </row>
    <row r="444" spans="1:10" hidden="1">
      <c r="A444" s="1"/>
      <c r="B444" s="3"/>
      <c r="C444" s="3"/>
      <c r="D444" s="3"/>
      <c r="E444" s="3"/>
      <c r="F444" s="3"/>
      <c r="G444" s="3"/>
      <c r="J444" s="1"/>
    </row>
    <row r="445" spans="1:10" hidden="1">
      <c r="A445" s="1"/>
      <c r="B445" s="3"/>
      <c r="C445" s="3"/>
      <c r="D445" s="3"/>
      <c r="E445" s="3"/>
      <c r="F445" s="3"/>
      <c r="G445" s="3"/>
      <c r="J445" s="1"/>
    </row>
    <row r="446" spans="1:10" hidden="1">
      <c r="A446" s="1"/>
      <c r="B446" s="3"/>
      <c r="C446" s="3"/>
      <c r="D446" s="3"/>
      <c r="E446" s="3"/>
      <c r="F446" s="3"/>
      <c r="G446" s="3"/>
      <c r="J446" s="1"/>
    </row>
    <row r="447" spans="1:10" hidden="1">
      <c r="A447" s="1"/>
      <c r="B447" s="3"/>
      <c r="C447" s="3"/>
      <c r="D447" s="3"/>
      <c r="E447" s="3"/>
      <c r="F447" s="3"/>
      <c r="G447" s="3"/>
      <c r="J447" s="1"/>
    </row>
    <row r="448" spans="1:10" hidden="1">
      <c r="A448" s="1"/>
      <c r="B448" s="3"/>
      <c r="C448" s="3"/>
      <c r="D448" s="3"/>
      <c r="E448" s="3"/>
      <c r="F448" s="3"/>
      <c r="G448" s="3"/>
      <c r="J448" s="1"/>
    </row>
    <row r="449" spans="1:10" hidden="1">
      <c r="A449" s="1"/>
      <c r="B449" s="3"/>
      <c r="C449" s="3"/>
      <c r="D449" s="3"/>
      <c r="E449" s="3"/>
      <c r="F449" s="3"/>
      <c r="G449" s="3"/>
      <c r="J449" s="1"/>
    </row>
    <row r="450" spans="1:10" hidden="1">
      <c r="A450" s="1"/>
      <c r="B450" s="3"/>
      <c r="C450" s="3"/>
      <c r="D450" s="3"/>
      <c r="E450" s="3"/>
      <c r="F450" s="3"/>
      <c r="G450" s="3"/>
      <c r="J450" s="1"/>
    </row>
    <row r="451" spans="1:10" hidden="1">
      <c r="A451" s="1"/>
      <c r="B451" s="3"/>
      <c r="C451" s="3"/>
      <c r="D451" s="3"/>
      <c r="E451" s="3"/>
      <c r="F451" s="3"/>
      <c r="G451" s="3"/>
      <c r="J451" s="1"/>
    </row>
    <row r="452" spans="1:10" hidden="1">
      <c r="A452" s="1"/>
      <c r="B452" s="3"/>
      <c r="C452" s="3"/>
      <c r="D452" s="3"/>
      <c r="E452" s="3"/>
      <c r="F452" s="3"/>
      <c r="G452" s="3"/>
      <c r="J452" s="1"/>
    </row>
    <row r="453" spans="1:10" hidden="1">
      <c r="A453" s="1"/>
      <c r="B453" s="3"/>
      <c r="C453" s="3"/>
      <c r="D453" s="3"/>
      <c r="E453" s="3"/>
      <c r="F453" s="3"/>
      <c r="G453" s="3"/>
      <c r="J453" s="1"/>
    </row>
    <row r="454" spans="1:10" hidden="1">
      <c r="A454" s="1"/>
      <c r="B454" s="3"/>
      <c r="C454" s="3"/>
      <c r="D454" s="3"/>
      <c r="E454" s="3"/>
      <c r="F454" s="3"/>
      <c r="G454" s="3"/>
      <c r="J454" s="1"/>
    </row>
    <row r="455" spans="1:10" hidden="1">
      <c r="A455" s="1"/>
      <c r="B455" s="3"/>
      <c r="C455" s="3"/>
      <c r="D455" s="3"/>
      <c r="E455" s="3"/>
      <c r="F455" s="3"/>
      <c r="G455" s="3"/>
      <c r="J455" s="1"/>
    </row>
    <row r="456" spans="1:10" hidden="1">
      <c r="A456" s="1"/>
      <c r="B456" s="3"/>
      <c r="C456" s="3"/>
      <c r="D456" s="3"/>
      <c r="E456" s="3"/>
      <c r="F456" s="3"/>
      <c r="G456" s="3"/>
      <c r="J456" s="1"/>
    </row>
    <row r="457" spans="1:10" hidden="1">
      <c r="A457" s="1"/>
      <c r="B457" s="3"/>
      <c r="C457" s="3"/>
      <c r="D457" s="3"/>
      <c r="E457" s="3"/>
      <c r="F457" s="3"/>
      <c r="G457" s="3"/>
      <c r="J457" s="1"/>
    </row>
    <row r="458" spans="1:10" hidden="1">
      <c r="A458" s="1"/>
      <c r="B458" s="3"/>
      <c r="C458" s="3"/>
      <c r="D458" s="3"/>
      <c r="E458" s="3"/>
      <c r="F458" s="3"/>
      <c r="G458" s="3"/>
      <c r="J458" s="1"/>
    </row>
    <row r="459" spans="1:10" hidden="1">
      <c r="A459" s="1"/>
      <c r="B459" s="3"/>
      <c r="C459" s="3"/>
      <c r="D459" s="3"/>
      <c r="E459" s="3"/>
      <c r="F459" s="3"/>
      <c r="G459" s="3"/>
      <c r="J459" s="1"/>
    </row>
    <row r="460" spans="1:10" hidden="1">
      <c r="A460" s="1"/>
      <c r="B460" s="3"/>
      <c r="C460" s="3"/>
      <c r="D460" s="3"/>
      <c r="E460" s="3"/>
      <c r="F460" s="3"/>
      <c r="G460" s="3"/>
      <c r="J460" s="1"/>
    </row>
    <row r="461" spans="1:10" hidden="1">
      <c r="A461" s="1"/>
      <c r="B461" s="3"/>
      <c r="C461" s="3"/>
      <c r="D461" s="3"/>
      <c r="E461" s="3"/>
      <c r="F461" s="3"/>
      <c r="G461" s="3"/>
      <c r="J461" s="1"/>
    </row>
    <row r="462" spans="1:10" hidden="1">
      <c r="A462" s="1"/>
      <c r="B462" s="3"/>
      <c r="C462" s="3"/>
      <c r="D462" s="3"/>
      <c r="E462" s="3"/>
      <c r="F462" s="3"/>
      <c r="G462" s="3"/>
      <c r="J462" s="1"/>
    </row>
    <row r="463" spans="1:10" hidden="1">
      <c r="A463" s="1"/>
      <c r="B463" s="3"/>
      <c r="C463" s="3"/>
      <c r="D463" s="3"/>
      <c r="E463" s="3"/>
      <c r="F463" s="3"/>
      <c r="G463" s="3"/>
      <c r="J463" s="1"/>
    </row>
    <row r="464" spans="1:10" hidden="1">
      <c r="A464" s="1"/>
      <c r="B464" s="3"/>
      <c r="C464" s="3"/>
      <c r="D464" s="3"/>
      <c r="E464" s="3"/>
      <c r="F464" s="3"/>
      <c r="G464" s="3"/>
      <c r="J464" s="1"/>
    </row>
    <row r="465" spans="1:10" hidden="1">
      <c r="A465" s="1"/>
      <c r="B465" s="3"/>
      <c r="C465" s="3"/>
      <c r="D465" s="3"/>
      <c r="E465" s="3"/>
      <c r="F465" s="3"/>
      <c r="G465" s="3"/>
      <c r="J465" s="1"/>
    </row>
    <row r="466" spans="1:10" hidden="1">
      <c r="A466" s="1"/>
      <c r="B466" s="3"/>
      <c r="C466" s="3"/>
      <c r="D466" s="3"/>
      <c r="E466" s="3"/>
      <c r="F466" s="3"/>
      <c r="G466" s="3"/>
      <c r="J466" s="1"/>
    </row>
    <row r="467" spans="1:10" hidden="1">
      <c r="A467" s="1"/>
      <c r="B467" s="3"/>
      <c r="C467" s="3"/>
      <c r="D467" s="3"/>
      <c r="E467" s="3"/>
      <c r="F467" s="3"/>
      <c r="G467" s="3"/>
      <c r="J467" s="1"/>
    </row>
    <row r="468" spans="1:10" hidden="1">
      <c r="A468" s="1"/>
      <c r="B468" s="3"/>
      <c r="C468" s="3"/>
      <c r="D468" s="3"/>
      <c r="E468" s="3"/>
      <c r="F468" s="3"/>
      <c r="G468" s="3"/>
      <c r="J468" s="1"/>
    </row>
    <row r="469" spans="1:10" hidden="1">
      <c r="A469" s="1"/>
      <c r="B469" s="3"/>
      <c r="C469" s="3"/>
      <c r="D469" s="3"/>
      <c r="E469" s="3"/>
      <c r="F469" s="3"/>
      <c r="G469" s="3"/>
      <c r="J469" s="1"/>
    </row>
    <row r="470" spans="1:10" hidden="1">
      <c r="A470" s="1"/>
      <c r="B470" s="3"/>
      <c r="C470" s="3"/>
      <c r="D470" s="3"/>
      <c r="E470" s="3"/>
      <c r="F470" s="3"/>
      <c r="G470" s="3"/>
      <c r="J470" s="1"/>
    </row>
    <row r="471" spans="1:10" hidden="1">
      <c r="A471" s="1"/>
      <c r="B471" s="3"/>
      <c r="C471" s="3"/>
      <c r="D471" s="3"/>
      <c r="E471" s="3"/>
      <c r="F471" s="3"/>
      <c r="G471" s="3"/>
      <c r="J471" s="1"/>
    </row>
    <row r="472" spans="1:10" hidden="1">
      <c r="A472" s="1"/>
      <c r="B472" s="3"/>
      <c r="C472" s="3"/>
      <c r="D472" s="3"/>
      <c r="E472" s="3"/>
      <c r="F472" s="3"/>
      <c r="G472" s="3"/>
      <c r="J472" s="1"/>
    </row>
    <row r="473" spans="1:10" hidden="1">
      <c r="A473" s="1"/>
      <c r="B473" s="3"/>
      <c r="C473" s="3"/>
      <c r="D473" s="3"/>
      <c r="E473" s="3"/>
      <c r="F473" s="3"/>
      <c r="G473" s="3"/>
      <c r="J473" s="1"/>
    </row>
    <row r="474" spans="1:10" hidden="1">
      <c r="A474" s="1"/>
      <c r="B474" s="3"/>
      <c r="C474" s="3"/>
      <c r="D474" s="3"/>
      <c r="E474" s="3"/>
      <c r="F474" s="3"/>
      <c r="G474" s="3"/>
      <c r="J474" s="1"/>
    </row>
    <row r="475" spans="1:10" hidden="1">
      <c r="A475" s="1"/>
      <c r="B475" s="3"/>
      <c r="C475" s="3"/>
      <c r="D475" s="3"/>
      <c r="E475" s="3"/>
      <c r="F475" s="3"/>
      <c r="G475" s="3"/>
      <c r="J475" s="1"/>
    </row>
    <row r="476" spans="1:10" hidden="1">
      <c r="A476" s="1"/>
      <c r="B476" s="3"/>
      <c r="C476" s="3"/>
      <c r="D476" s="3"/>
      <c r="E476" s="3"/>
      <c r="F476" s="3"/>
      <c r="G476" s="3"/>
      <c r="J476" s="1"/>
    </row>
    <row r="477" spans="1:10" hidden="1">
      <c r="A477" s="1"/>
      <c r="B477" s="3"/>
      <c r="C477" s="3"/>
      <c r="D477" s="3"/>
      <c r="E477" s="3"/>
      <c r="F477" s="3"/>
      <c r="G477" s="3"/>
      <c r="J477" s="1"/>
    </row>
    <row r="478" spans="1:10" hidden="1">
      <c r="A478" s="1"/>
      <c r="B478" s="3"/>
      <c r="C478" s="3"/>
      <c r="D478" s="3"/>
      <c r="E478" s="3"/>
      <c r="F478" s="3"/>
      <c r="G478" s="3"/>
      <c r="J478" s="1"/>
    </row>
    <row r="479" spans="1:10" hidden="1">
      <c r="A479" s="1"/>
      <c r="B479" s="3"/>
      <c r="C479" s="3"/>
      <c r="D479" s="3"/>
      <c r="E479" s="3"/>
      <c r="F479" s="3"/>
      <c r="G479" s="3"/>
      <c r="J479" s="1"/>
    </row>
    <row r="480" spans="1:10" hidden="1">
      <c r="A480" s="1"/>
      <c r="B480" s="3"/>
      <c r="C480" s="3"/>
      <c r="D480" s="3"/>
      <c r="E480" s="3"/>
      <c r="F480" s="3"/>
      <c r="G480" s="3"/>
      <c r="J480" s="1"/>
    </row>
    <row r="481" spans="1:10" hidden="1">
      <c r="A481" s="1"/>
      <c r="B481" s="3"/>
      <c r="C481" s="3"/>
      <c r="D481" s="3"/>
      <c r="E481" s="3"/>
      <c r="F481" s="3"/>
      <c r="G481" s="3"/>
      <c r="J481" s="1"/>
    </row>
    <row r="482" spans="1:10" hidden="1">
      <c r="A482" s="1"/>
      <c r="B482" s="3"/>
      <c r="C482" s="3"/>
      <c r="D482" s="3"/>
      <c r="E482" s="3"/>
      <c r="F482" s="3"/>
      <c r="G482" s="3"/>
      <c r="J482" s="1"/>
    </row>
    <row r="483" spans="1:10" hidden="1">
      <c r="A483" s="1"/>
      <c r="B483" s="3"/>
      <c r="C483" s="3"/>
      <c r="D483" s="3"/>
      <c r="E483" s="3"/>
      <c r="F483" s="3"/>
      <c r="G483" s="3"/>
      <c r="J483" s="1"/>
    </row>
    <row r="484" spans="1:10" hidden="1">
      <c r="A484" s="1"/>
      <c r="B484" s="3"/>
      <c r="C484" s="3"/>
      <c r="D484" s="3"/>
      <c r="E484" s="3"/>
      <c r="F484" s="3"/>
      <c r="G484" s="3"/>
      <c r="J484" s="1"/>
    </row>
    <row r="485" spans="1:10" hidden="1">
      <c r="A485" s="1"/>
      <c r="B485" s="3"/>
      <c r="C485" s="3"/>
      <c r="D485" s="3"/>
      <c r="E485" s="3"/>
      <c r="F485" s="3"/>
      <c r="G485" s="3"/>
      <c r="J485" s="1"/>
    </row>
    <row r="486" spans="1:10" hidden="1">
      <c r="A486" s="1"/>
      <c r="B486" s="3"/>
      <c r="C486" s="3"/>
      <c r="D486" s="3"/>
      <c r="E486" s="3"/>
      <c r="F486" s="3"/>
      <c r="G486" s="3"/>
      <c r="J486" s="1"/>
    </row>
    <row r="487" spans="1:10" hidden="1">
      <c r="A487" s="1"/>
      <c r="B487" s="3"/>
      <c r="C487" s="3"/>
      <c r="D487" s="3"/>
      <c r="E487" s="3"/>
      <c r="F487" s="3"/>
      <c r="G487" s="3"/>
      <c r="J487" s="1"/>
    </row>
    <row r="488" spans="1:10" hidden="1">
      <c r="A488" s="1"/>
      <c r="B488" s="3"/>
      <c r="C488" s="3"/>
      <c r="D488" s="3"/>
      <c r="E488" s="3"/>
      <c r="F488" s="3"/>
      <c r="G488" s="3"/>
      <c r="J488" s="1"/>
    </row>
    <row r="489" spans="1:10" hidden="1">
      <c r="A489" s="1"/>
      <c r="B489" s="3"/>
      <c r="C489" s="3"/>
      <c r="D489" s="3"/>
      <c r="E489" s="3"/>
      <c r="F489" s="3"/>
      <c r="G489" s="3"/>
      <c r="J489" s="1"/>
    </row>
    <row r="490" spans="1:10" hidden="1">
      <c r="A490" s="1"/>
      <c r="B490" s="3"/>
      <c r="C490" s="3"/>
      <c r="D490" s="3"/>
      <c r="E490" s="3"/>
      <c r="F490" s="3"/>
      <c r="G490" s="3"/>
      <c r="J490" s="1"/>
    </row>
    <row r="491" spans="1:10" hidden="1">
      <c r="A491" s="1"/>
      <c r="B491" s="3"/>
      <c r="C491" s="3"/>
      <c r="D491" s="3"/>
      <c r="E491" s="3"/>
      <c r="F491" s="3"/>
      <c r="G491" s="3"/>
      <c r="J491" s="1"/>
    </row>
    <row r="492" spans="1:10" hidden="1">
      <c r="A492" s="1"/>
      <c r="B492" s="3"/>
      <c r="C492" s="3"/>
      <c r="D492" s="3"/>
      <c r="E492" s="3"/>
      <c r="F492" s="3"/>
      <c r="G492" s="3"/>
      <c r="J492" s="1"/>
    </row>
    <row r="493" spans="1:10" hidden="1">
      <c r="A493" s="1"/>
      <c r="B493" s="3"/>
      <c r="C493" s="3"/>
      <c r="D493" s="3"/>
      <c r="E493" s="3"/>
      <c r="F493" s="3"/>
      <c r="G493" s="3"/>
      <c r="J493" s="1"/>
    </row>
    <row r="494" spans="1:10" hidden="1">
      <c r="A494" s="1"/>
      <c r="B494" s="3"/>
      <c r="C494" s="3"/>
      <c r="D494" s="3"/>
      <c r="E494" s="3"/>
      <c r="F494" s="3"/>
      <c r="G494" s="3"/>
      <c r="J494" s="1"/>
    </row>
    <row r="495" spans="1:10" hidden="1">
      <c r="A495" s="1"/>
      <c r="B495" s="3"/>
      <c r="C495" s="3"/>
      <c r="D495" s="3"/>
      <c r="E495" s="3"/>
      <c r="F495" s="3"/>
      <c r="G495" s="3"/>
      <c r="J495" s="1"/>
    </row>
    <row r="496" spans="1:10" hidden="1">
      <c r="A496" s="1"/>
      <c r="B496" s="3"/>
      <c r="C496" s="3"/>
      <c r="D496" s="3"/>
      <c r="E496" s="3"/>
      <c r="F496" s="3"/>
      <c r="G496" s="3"/>
      <c r="J496" s="1"/>
    </row>
    <row r="497" spans="1:10" hidden="1">
      <c r="A497" s="1"/>
      <c r="B497" s="3"/>
      <c r="C497" s="3"/>
      <c r="D497" s="3"/>
      <c r="E497" s="3"/>
      <c r="F497" s="3"/>
      <c r="G497" s="3"/>
      <c r="J497" s="1"/>
    </row>
    <row r="498" spans="1:10" hidden="1">
      <c r="A498" s="1"/>
      <c r="B498" s="3"/>
      <c r="C498" s="3"/>
      <c r="D498" s="3"/>
      <c r="E498" s="3"/>
      <c r="F498" s="3"/>
      <c r="G498" s="3"/>
      <c r="J498" s="1"/>
    </row>
    <row r="499" spans="1:10" hidden="1">
      <c r="A499" s="1"/>
      <c r="B499" s="3"/>
      <c r="C499" s="3"/>
      <c r="D499" s="3"/>
      <c r="E499" s="3"/>
      <c r="F499" s="3"/>
      <c r="G499" s="3"/>
      <c r="J499" s="1"/>
    </row>
    <row r="500" spans="1:10" hidden="1">
      <c r="A500" s="1"/>
      <c r="B500" s="3"/>
      <c r="C500" s="3"/>
      <c r="D500" s="3"/>
      <c r="E500" s="3"/>
      <c r="F500" s="3"/>
      <c r="G500" s="3"/>
      <c r="J500" s="1"/>
    </row>
    <row r="501" spans="1:10" hidden="1">
      <c r="A501" s="1"/>
      <c r="B501" s="3"/>
      <c r="C501" s="3"/>
      <c r="D501" s="3"/>
      <c r="E501" s="3"/>
      <c r="F501" s="3"/>
      <c r="G501" s="3"/>
      <c r="J501" s="1"/>
    </row>
    <row r="502" spans="1:10" hidden="1">
      <c r="A502" s="1"/>
      <c r="B502" s="3"/>
      <c r="C502" s="3"/>
      <c r="D502" s="3"/>
      <c r="E502" s="3"/>
      <c r="F502" s="3"/>
      <c r="G502" s="3"/>
      <c r="J502" s="1"/>
    </row>
    <row r="503" spans="1:10" hidden="1">
      <c r="A503" s="1"/>
      <c r="B503" s="3"/>
      <c r="C503" s="3"/>
      <c r="D503" s="3"/>
      <c r="E503" s="3"/>
      <c r="F503" s="3"/>
      <c r="G503" s="3"/>
      <c r="J503" s="1"/>
    </row>
    <row r="504" spans="1:10" hidden="1">
      <c r="A504" s="1"/>
      <c r="B504" s="3"/>
      <c r="C504" s="3"/>
      <c r="D504" s="3"/>
      <c r="E504" s="3"/>
      <c r="F504" s="3"/>
      <c r="G504" s="3"/>
      <c r="J504" s="1"/>
    </row>
    <row r="505" spans="1:10" hidden="1">
      <c r="A505" s="1"/>
      <c r="B505" s="3"/>
      <c r="C505" s="3"/>
      <c r="D505" s="3"/>
      <c r="E505" s="3"/>
      <c r="F505" s="3"/>
      <c r="G505" s="3"/>
      <c r="J505" s="1"/>
    </row>
    <row r="506" spans="1:10" hidden="1">
      <c r="A506" s="1"/>
      <c r="B506" s="3"/>
      <c r="C506" s="3"/>
      <c r="D506" s="3"/>
      <c r="E506" s="3"/>
      <c r="F506" s="3"/>
      <c r="G506" s="3"/>
      <c r="J506" s="1"/>
    </row>
    <row r="507" spans="1:10" hidden="1">
      <c r="A507" s="1"/>
      <c r="B507" s="3"/>
      <c r="C507" s="3"/>
      <c r="D507" s="3"/>
      <c r="E507" s="3"/>
      <c r="F507" s="3"/>
      <c r="G507" s="3"/>
      <c r="J507" s="1"/>
    </row>
    <row r="508" spans="1:10" hidden="1">
      <c r="A508" s="1"/>
      <c r="B508" s="3"/>
      <c r="C508" s="3"/>
      <c r="D508" s="3"/>
      <c r="E508" s="3"/>
      <c r="F508" s="3"/>
      <c r="G508" s="3"/>
      <c r="J508" s="1"/>
    </row>
    <row r="509" spans="1:10" hidden="1">
      <c r="A509" s="1"/>
      <c r="B509" s="3"/>
      <c r="C509" s="3"/>
      <c r="D509" s="3"/>
      <c r="E509" s="3"/>
      <c r="F509" s="3"/>
      <c r="G509" s="3"/>
      <c r="J509" s="1"/>
    </row>
    <row r="510" spans="1:10" hidden="1">
      <c r="A510" s="1"/>
      <c r="B510" s="3"/>
      <c r="C510" s="3"/>
      <c r="D510" s="3"/>
      <c r="E510" s="3"/>
      <c r="F510" s="3"/>
      <c r="G510" s="3"/>
      <c r="J510" s="1"/>
    </row>
    <row r="511" spans="1:10" hidden="1">
      <c r="A511" s="1"/>
      <c r="B511" s="3"/>
      <c r="C511" s="3"/>
      <c r="D511" s="3"/>
      <c r="E511" s="3"/>
      <c r="F511" s="3"/>
      <c r="G511" s="3"/>
      <c r="J511" s="1"/>
    </row>
    <row r="512" spans="1:10" hidden="1">
      <c r="A512" s="1"/>
      <c r="B512" s="3"/>
      <c r="C512" s="3"/>
      <c r="D512" s="3"/>
      <c r="E512" s="3"/>
      <c r="F512" s="3"/>
      <c r="G512" s="3"/>
      <c r="J512" s="1"/>
    </row>
    <row r="513" spans="1:10" hidden="1">
      <c r="A513" s="1"/>
      <c r="B513" s="3"/>
      <c r="C513" s="3"/>
      <c r="D513" s="3"/>
      <c r="E513" s="3"/>
      <c r="F513" s="3"/>
      <c r="G513" s="3"/>
      <c r="J513" s="1"/>
    </row>
    <row r="514" spans="1:10" hidden="1">
      <c r="A514" s="1"/>
      <c r="B514" s="3"/>
      <c r="C514" s="3"/>
      <c r="D514" s="3"/>
      <c r="E514" s="3"/>
      <c r="F514" s="3"/>
      <c r="G514" s="3"/>
      <c r="J514" s="1"/>
    </row>
    <row r="515" spans="1:10" hidden="1">
      <c r="A515" s="1"/>
      <c r="B515" s="3"/>
      <c r="C515" s="3"/>
      <c r="D515" s="3"/>
      <c r="E515" s="3"/>
      <c r="F515" s="3"/>
      <c r="G515" s="3"/>
      <c r="J515" s="1"/>
    </row>
    <row r="516" spans="1:10" hidden="1">
      <c r="A516" s="1"/>
      <c r="B516" s="3"/>
      <c r="C516" s="3"/>
      <c r="D516" s="3"/>
      <c r="E516" s="3"/>
      <c r="F516" s="3"/>
      <c r="G516" s="3"/>
      <c r="J516" s="1"/>
    </row>
    <row r="517" spans="1:10" hidden="1">
      <c r="A517" s="1"/>
      <c r="B517" s="3"/>
      <c r="C517" s="3"/>
      <c r="D517" s="3"/>
      <c r="E517" s="3"/>
      <c r="F517" s="3"/>
      <c r="G517" s="3"/>
      <c r="J517" s="1"/>
    </row>
    <row r="518" spans="1:10" hidden="1">
      <c r="A518" s="1"/>
      <c r="B518" s="3"/>
      <c r="C518" s="3"/>
      <c r="D518" s="3"/>
      <c r="E518" s="3"/>
      <c r="F518" s="3"/>
      <c r="G518" s="3"/>
      <c r="J518" s="1"/>
    </row>
    <row r="519" spans="1:10" hidden="1">
      <c r="A519" s="1"/>
      <c r="B519" s="3"/>
      <c r="C519" s="3"/>
      <c r="D519" s="3"/>
      <c r="E519" s="3"/>
      <c r="F519" s="3"/>
      <c r="G519" s="3"/>
      <c r="J519" s="1"/>
    </row>
    <row r="520" spans="1:10" hidden="1">
      <c r="A520" s="1"/>
      <c r="B520" s="3"/>
      <c r="C520" s="3"/>
      <c r="D520" s="3"/>
      <c r="E520" s="3"/>
      <c r="F520" s="3"/>
      <c r="G520" s="3"/>
      <c r="J520" s="1"/>
    </row>
    <row r="521" spans="1:10" hidden="1">
      <c r="A521" s="1"/>
      <c r="B521" s="3"/>
      <c r="C521" s="3"/>
      <c r="D521" s="3"/>
      <c r="E521" s="3"/>
      <c r="F521" s="3"/>
      <c r="G521" s="3"/>
      <c r="J521" s="1"/>
    </row>
    <row r="522" spans="1:10" hidden="1">
      <c r="A522" s="1"/>
      <c r="B522" s="3"/>
      <c r="C522" s="3"/>
      <c r="D522" s="3"/>
      <c r="E522" s="3"/>
      <c r="F522" s="3"/>
      <c r="G522" s="3"/>
      <c r="J522" s="1"/>
    </row>
    <row r="523" spans="1:10" hidden="1">
      <c r="A523" s="1"/>
      <c r="B523" s="3"/>
      <c r="C523" s="3"/>
      <c r="D523" s="3"/>
      <c r="E523" s="3"/>
      <c r="F523" s="3"/>
      <c r="G523" s="3"/>
      <c r="J523" s="1"/>
    </row>
    <row r="524" spans="1:10" hidden="1">
      <c r="A524" s="1"/>
      <c r="B524" s="3"/>
      <c r="C524" s="3"/>
      <c r="D524" s="3"/>
      <c r="E524" s="3"/>
      <c r="F524" s="3"/>
      <c r="G524" s="3"/>
      <c r="J524" s="1"/>
    </row>
    <row r="525" spans="1:10" hidden="1">
      <c r="A525" s="1"/>
      <c r="B525" s="3"/>
      <c r="C525" s="3"/>
      <c r="D525" s="3"/>
      <c r="E525" s="3"/>
      <c r="F525" s="3"/>
      <c r="G525" s="3"/>
      <c r="J525" s="1"/>
    </row>
    <row r="526" spans="1:10" hidden="1">
      <c r="A526" s="1"/>
      <c r="B526" s="3"/>
      <c r="C526" s="3"/>
      <c r="D526" s="3"/>
      <c r="E526" s="3"/>
      <c r="F526" s="3"/>
      <c r="G526" s="3"/>
      <c r="J526" s="1"/>
    </row>
    <row r="527" spans="1:10" hidden="1">
      <c r="A527" s="1"/>
      <c r="B527" s="3"/>
      <c r="C527" s="3"/>
      <c r="D527" s="3"/>
      <c r="E527" s="3"/>
      <c r="F527" s="3"/>
      <c r="G527" s="3"/>
      <c r="J527" s="1"/>
    </row>
    <row r="528" spans="1:10" hidden="1">
      <c r="A528" s="1"/>
      <c r="B528" s="3"/>
      <c r="C528" s="3"/>
      <c r="D528" s="3"/>
      <c r="E528" s="3"/>
      <c r="F528" s="3"/>
      <c r="G528" s="3"/>
      <c r="J528" s="1"/>
    </row>
    <row r="529" spans="1:10" hidden="1">
      <c r="A529" s="1"/>
      <c r="B529" s="3"/>
      <c r="C529" s="3"/>
      <c r="D529" s="3"/>
      <c r="E529" s="3"/>
      <c r="F529" s="3"/>
      <c r="G529" s="3"/>
      <c r="J529" s="1"/>
    </row>
    <row r="530" spans="1:10" hidden="1">
      <c r="A530" s="1"/>
      <c r="B530" s="3"/>
      <c r="C530" s="3"/>
      <c r="D530" s="3"/>
      <c r="E530" s="3"/>
      <c r="F530" s="3"/>
      <c r="G530" s="3"/>
      <c r="J530" s="1"/>
    </row>
    <row r="531" spans="1:10" hidden="1">
      <c r="A531" s="1"/>
      <c r="B531" s="3"/>
      <c r="C531" s="3"/>
      <c r="D531" s="3"/>
      <c r="E531" s="3"/>
      <c r="F531" s="3"/>
      <c r="G531" s="3"/>
      <c r="J531" s="1"/>
    </row>
    <row r="532" spans="1:10" hidden="1">
      <c r="A532" s="1"/>
      <c r="B532" s="3"/>
      <c r="C532" s="3"/>
      <c r="D532" s="3"/>
      <c r="E532" s="3"/>
      <c r="F532" s="3"/>
      <c r="G532" s="3"/>
      <c r="J532" s="1"/>
    </row>
    <row r="533" spans="1:10" hidden="1">
      <c r="A533" s="1"/>
      <c r="B533" s="3"/>
      <c r="C533" s="3"/>
      <c r="D533" s="3"/>
      <c r="E533" s="3"/>
      <c r="F533" s="3"/>
      <c r="G533" s="3"/>
      <c r="J533" s="1"/>
    </row>
    <row r="534" spans="1:10" hidden="1">
      <c r="A534" s="1"/>
      <c r="B534" s="3"/>
      <c r="C534" s="3"/>
      <c r="D534" s="3"/>
      <c r="E534" s="3"/>
      <c r="F534" s="3"/>
      <c r="G534" s="3"/>
      <c r="J534" s="1"/>
    </row>
    <row r="535" spans="1:10" hidden="1">
      <c r="A535" s="1"/>
      <c r="B535" s="3"/>
      <c r="C535" s="3"/>
      <c r="D535" s="3"/>
      <c r="E535" s="3"/>
      <c r="F535" s="3"/>
      <c r="G535" s="3"/>
      <c r="J535" s="1"/>
    </row>
    <row r="536" spans="1:10" hidden="1">
      <c r="A536" s="1"/>
      <c r="B536" s="3"/>
      <c r="C536" s="3"/>
      <c r="D536" s="3"/>
      <c r="E536" s="3"/>
      <c r="F536" s="3"/>
      <c r="G536" s="3"/>
      <c r="J536" s="1"/>
    </row>
    <row r="537" spans="1:10" hidden="1">
      <c r="A537" s="1"/>
      <c r="B537" s="3"/>
      <c r="C537" s="3"/>
      <c r="D537" s="3"/>
      <c r="E537" s="3"/>
      <c r="F537" s="3"/>
      <c r="G537" s="3"/>
      <c r="J537" s="1"/>
    </row>
    <row r="538" spans="1:10" hidden="1">
      <c r="A538" s="1"/>
      <c r="B538" s="3"/>
      <c r="C538" s="3"/>
      <c r="D538" s="3"/>
      <c r="E538" s="3"/>
      <c r="F538" s="3"/>
      <c r="G538" s="3"/>
      <c r="J538" s="1"/>
    </row>
    <row r="539" spans="1:10" hidden="1">
      <c r="A539" s="1"/>
      <c r="B539" s="3"/>
      <c r="C539" s="3"/>
      <c r="D539" s="3"/>
      <c r="E539" s="3"/>
      <c r="F539" s="3"/>
      <c r="G539" s="3"/>
      <c r="J539" s="1"/>
    </row>
    <row r="540" spans="1:10" hidden="1">
      <c r="A540" s="1"/>
      <c r="B540" s="3"/>
      <c r="C540" s="3"/>
      <c r="D540" s="3"/>
      <c r="E540" s="3"/>
      <c r="F540" s="3"/>
      <c r="G540" s="3"/>
      <c r="J540" s="1"/>
    </row>
    <row r="541" spans="1:10" hidden="1">
      <c r="A541" s="1"/>
      <c r="B541" s="3"/>
      <c r="C541" s="3"/>
      <c r="D541" s="3"/>
      <c r="E541" s="3"/>
      <c r="F541" s="3"/>
      <c r="G541" s="3"/>
      <c r="J541" s="1"/>
    </row>
    <row r="542" spans="1:10" hidden="1">
      <c r="A542" s="1"/>
      <c r="B542" s="3"/>
      <c r="C542" s="3"/>
      <c r="D542" s="3"/>
      <c r="E542" s="3"/>
      <c r="F542" s="3"/>
      <c r="G542" s="3"/>
      <c r="J542" s="1"/>
    </row>
    <row r="543" spans="1:10" hidden="1">
      <c r="A543" s="1"/>
      <c r="B543" s="3"/>
      <c r="C543" s="3"/>
      <c r="D543" s="3"/>
      <c r="E543" s="3"/>
      <c r="F543" s="3"/>
      <c r="G543" s="3"/>
      <c r="J543" s="1"/>
    </row>
    <row r="544" spans="1:10" hidden="1">
      <c r="A544" s="1"/>
      <c r="B544" s="3"/>
      <c r="C544" s="3"/>
      <c r="D544" s="3"/>
      <c r="E544" s="3"/>
      <c r="F544" s="3"/>
      <c r="G544" s="3"/>
      <c r="J544" s="1"/>
    </row>
    <row r="545" spans="1:10" hidden="1">
      <c r="A545" s="1"/>
      <c r="B545" s="3"/>
      <c r="C545" s="3"/>
      <c r="D545" s="3"/>
      <c r="E545" s="3"/>
      <c r="F545" s="3"/>
      <c r="G545" s="3"/>
      <c r="J545" s="1"/>
    </row>
    <row r="546" spans="1:10" hidden="1">
      <c r="A546" s="1"/>
      <c r="B546" s="3"/>
      <c r="C546" s="3"/>
      <c r="D546" s="3"/>
      <c r="E546" s="3"/>
      <c r="F546" s="3"/>
      <c r="G546" s="3"/>
      <c r="J546" s="1"/>
    </row>
    <row r="547" spans="1:10" hidden="1">
      <c r="A547" s="1"/>
      <c r="B547" s="3"/>
      <c r="C547" s="3"/>
      <c r="D547" s="3"/>
      <c r="E547" s="3"/>
      <c r="F547" s="3"/>
      <c r="G547" s="3"/>
      <c r="J547" s="1"/>
    </row>
    <row r="548" spans="1:10" hidden="1">
      <c r="A548" s="1"/>
      <c r="B548" s="3"/>
      <c r="C548" s="3"/>
      <c r="D548" s="3"/>
      <c r="E548" s="3"/>
      <c r="F548" s="3"/>
      <c r="G548" s="3"/>
      <c r="J548" s="1"/>
    </row>
    <row r="549" spans="1:10" hidden="1">
      <c r="A549" s="1"/>
      <c r="B549" s="3"/>
      <c r="C549" s="3"/>
      <c r="D549" s="3"/>
      <c r="E549" s="3"/>
      <c r="F549" s="3"/>
      <c r="G549" s="3"/>
      <c r="J549" s="1"/>
    </row>
    <row r="550" spans="1:10" hidden="1">
      <c r="A550" s="1"/>
      <c r="B550" s="3"/>
      <c r="C550" s="3"/>
      <c r="D550" s="3"/>
      <c r="E550" s="3"/>
      <c r="F550" s="3"/>
      <c r="G550" s="3"/>
      <c r="J550" s="1"/>
    </row>
    <row r="551" spans="1:10" hidden="1">
      <c r="A551" s="1"/>
      <c r="B551" s="3"/>
      <c r="C551" s="3"/>
      <c r="D551" s="3"/>
      <c r="E551" s="3"/>
      <c r="F551" s="3"/>
      <c r="G551" s="3"/>
      <c r="J551" s="1"/>
    </row>
    <row r="552" spans="1:10" hidden="1">
      <c r="A552" s="1"/>
      <c r="B552" s="3"/>
      <c r="C552" s="3"/>
      <c r="D552" s="3"/>
      <c r="E552" s="3"/>
      <c r="F552" s="3"/>
      <c r="G552" s="3"/>
      <c r="J552" s="1"/>
    </row>
    <row r="553" spans="1:10" hidden="1">
      <c r="A553" s="1"/>
      <c r="B553" s="3"/>
      <c r="C553" s="3"/>
      <c r="D553" s="3"/>
      <c r="E553" s="3"/>
      <c r="F553" s="3"/>
      <c r="G553" s="3"/>
      <c r="J553" s="1"/>
    </row>
    <row r="554" spans="1:10" hidden="1">
      <c r="A554" s="1"/>
      <c r="B554" s="3"/>
      <c r="C554" s="3"/>
      <c r="D554" s="3"/>
      <c r="E554" s="3"/>
      <c r="F554" s="3"/>
      <c r="G554" s="3"/>
      <c r="J554" s="1"/>
    </row>
    <row r="555" spans="1:10" hidden="1">
      <c r="A555" s="1"/>
      <c r="B555" s="3"/>
      <c r="C555" s="3"/>
      <c r="D555" s="3"/>
      <c r="E555" s="3"/>
      <c r="F555" s="3"/>
      <c r="G555" s="3"/>
      <c r="J555" s="1"/>
    </row>
    <row r="556" spans="1:10" hidden="1">
      <c r="A556" s="1"/>
      <c r="B556" s="3"/>
      <c r="C556" s="3"/>
      <c r="D556" s="3"/>
      <c r="E556" s="3"/>
      <c r="F556" s="3"/>
      <c r="G556" s="3"/>
      <c r="J556" s="1"/>
    </row>
    <row r="557" spans="1:10" hidden="1">
      <c r="A557" s="1"/>
      <c r="B557" s="3"/>
      <c r="C557" s="3"/>
      <c r="D557" s="3"/>
      <c r="E557" s="3"/>
      <c r="F557" s="3"/>
      <c r="G557" s="3"/>
      <c r="J557" s="1"/>
    </row>
    <row r="558" spans="1:10" hidden="1">
      <c r="A558" s="1"/>
      <c r="B558" s="3"/>
      <c r="C558" s="3"/>
      <c r="D558" s="3"/>
      <c r="E558" s="3"/>
      <c r="F558" s="3"/>
      <c r="G558" s="3"/>
      <c r="J558" s="1"/>
    </row>
    <row r="559" spans="1:10" hidden="1">
      <c r="A559" s="1"/>
      <c r="B559" s="3"/>
      <c r="C559" s="3"/>
      <c r="D559" s="3"/>
      <c r="E559" s="3"/>
      <c r="F559" s="3"/>
      <c r="G559" s="3"/>
      <c r="J559" s="1"/>
    </row>
    <row r="560" spans="1:10" hidden="1">
      <c r="A560" s="1"/>
      <c r="B560" s="3"/>
      <c r="C560" s="3"/>
      <c r="D560" s="3"/>
      <c r="E560" s="3"/>
      <c r="F560" s="3"/>
      <c r="G560" s="3"/>
      <c r="J560" s="1"/>
    </row>
    <row r="561" spans="1:10" hidden="1">
      <c r="A561" s="1"/>
      <c r="B561" s="3"/>
      <c r="C561" s="3"/>
      <c r="D561" s="3"/>
      <c r="E561" s="3"/>
      <c r="F561" s="3"/>
      <c r="G561" s="3"/>
      <c r="J561" s="1"/>
    </row>
    <row r="562" spans="1:10" hidden="1">
      <c r="A562" s="1"/>
      <c r="B562" s="3"/>
      <c r="C562" s="3"/>
      <c r="D562" s="3"/>
      <c r="E562" s="3"/>
      <c r="F562" s="3"/>
      <c r="G562" s="3"/>
      <c r="J562" s="1"/>
    </row>
    <row r="563" spans="1:10" hidden="1">
      <c r="A563" s="1"/>
      <c r="B563" s="3"/>
      <c r="C563" s="3"/>
      <c r="D563" s="3"/>
      <c r="E563" s="3"/>
      <c r="F563" s="3"/>
      <c r="G563" s="3"/>
      <c r="J563" s="1"/>
    </row>
    <row r="564" spans="1:10" hidden="1">
      <c r="A564" s="1"/>
      <c r="B564" s="3"/>
      <c r="C564" s="3"/>
      <c r="D564" s="3"/>
      <c r="E564" s="3"/>
      <c r="F564" s="3"/>
      <c r="G564" s="3"/>
      <c r="J564" s="1"/>
    </row>
    <row r="565" spans="1:10" hidden="1">
      <c r="A565" s="1"/>
      <c r="B565" s="3"/>
      <c r="C565" s="3"/>
      <c r="D565" s="3"/>
      <c r="E565" s="3"/>
      <c r="F565" s="3"/>
      <c r="G565" s="3"/>
      <c r="J565" s="1"/>
    </row>
    <row r="566" spans="1:10" hidden="1">
      <c r="A566" s="1"/>
      <c r="B566" s="3"/>
      <c r="C566" s="3"/>
      <c r="D566" s="3"/>
      <c r="E566" s="3"/>
      <c r="F566" s="3"/>
      <c r="G566" s="3"/>
      <c r="J566" s="1"/>
    </row>
    <row r="567" spans="1:10" hidden="1">
      <c r="A567" s="1"/>
      <c r="B567" s="3"/>
      <c r="C567" s="3"/>
      <c r="D567" s="3"/>
      <c r="E567" s="3"/>
      <c r="F567" s="3"/>
      <c r="G567" s="3"/>
      <c r="J567" s="1"/>
    </row>
    <row r="568" spans="1:10" hidden="1">
      <c r="A568" s="1"/>
      <c r="B568" s="3"/>
      <c r="C568" s="3"/>
      <c r="D568" s="3"/>
      <c r="E568" s="3"/>
      <c r="F568" s="3"/>
      <c r="G568" s="3"/>
      <c r="J568" s="1"/>
    </row>
    <row r="569" spans="1:10" hidden="1">
      <c r="A569" s="1"/>
      <c r="B569" s="3"/>
      <c r="C569" s="3"/>
      <c r="D569" s="3"/>
      <c r="E569" s="3"/>
      <c r="F569" s="3"/>
      <c r="G569" s="3"/>
      <c r="J569" s="1"/>
    </row>
    <row r="570" spans="1:10" hidden="1">
      <c r="A570" s="1"/>
      <c r="B570" s="3"/>
      <c r="C570" s="3"/>
      <c r="D570" s="3"/>
      <c r="E570" s="3"/>
      <c r="F570" s="3"/>
      <c r="G570" s="3"/>
      <c r="J570" s="1"/>
    </row>
    <row r="571" spans="1:10" hidden="1">
      <c r="A571" s="1"/>
      <c r="B571" s="3"/>
      <c r="C571" s="3"/>
      <c r="D571" s="3"/>
      <c r="E571" s="3"/>
      <c r="F571" s="3"/>
      <c r="G571" s="3"/>
      <c r="J571" s="1"/>
    </row>
    <row r="572" spans="1:10" hidden="1">
      <c r="A572" s="1"/>
      <c r="B572" s="3"/>
      <c r="C572" s="3"/>
      <c r="D572" s="3"/>
      <c r="E572" s="3"/>
      <c r="F572" s="3"/>
      <c r="G572" s="3"/>
      <c r="J572" s="1"/>
    </row>
    <row r="573" spans="1:10" hidden="1">
      <c r="A573" s="1"/>
      <c r="B573" s="3"/>
      <c r="C573" s="3"/>
      <c r="D573" s="3"/>
      <c r="E573" s="3"/>
      <c r="F573" s="3"/>
      <c r="G573" s="3"/>
      <c r="J573" s="1"/>
    </row>
    <row r="574" spans="1:10" hidden="1">
      <c r="A574" s="1"/>
      <c r="B574" s="3"/>
      <c r="C574" s="3"/>
      <c r="D574" s="3"/>
      <c r="E574" s="3"/>
      <c r="F574" s="3"/>
      <c r="G574" s="3"/>
      <c r="J574" s="1"/>
    </row>
    <row r="575" spans="1:10" hidden="1">
      <c r="A575" s="1"/>
      <c r="B575" s="3"/>
      <c r="C575" s="3"/>
      <c r="D575" s="3"/>
      <c r="E575" s="3"/>
      <c r="F575" s="3"/>
      <c r="G575" s="3"/>
      <c r="J575" s="1"/>
    </row>
    <row r="576" spans="1:10" hidden="1">
      <c r="A576" s="1"/>
      <c r="B576" s="3"/>
      <c r="C576" s="3"/>
      <c r="D576" s="3"/>
      <c r="E576" s="3"/>
      <c r="F576" s="3"/>
      <c r="G576" s="3"/>
      <c r="J576" s="1"/>
    </row>
    <row r="577" spans="1:10" hidden="1">
      <c r="A577" s="1"/>
      <c r="B577" s="3"/>
      <c r="C577" s="3"/>
      <c r="D577" s="3"/>
      <c r="E577" s="3"/>
      <c r="F577" s="3"/>
      <c r="G577" s="3"/>
      <c r="J577" s="1"/>
    </row>
    <row r="578" spans="1:10" hidden="1">
      <c r="A578" s="1"/>
      <c r="B578" s="3"/>
      <c r="C578" s="3"/>
      <c r="D578" s="3"/>
      <c r="E578" s="3"/>
      <c r="F578" s="3"/>
      <c r="G578" s="3"/>
      <c r="J578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710937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148</v>
      </c>
      <c r="B1" s="36" t="s" vm="1">
        <v>220</v>
      </c>
    </row>
    <row r="2" spans="1:34">
      <c r="A2" s="36" t="s">
        <v>147</v>
      </c>
      <c r="B2" s="36" t="s">
        <v>221</v>
      </c>
    </row>
    <row r="3" spans="1:34">
      <c r="A3" s="36" t="s">
        <v>149</v>
      </c>
      <c r="B3" s="36" t="s">
        <v>222</v>
      </c>
      <c r="D3" s="2"/>
    </row>
    <row r="4" spans="1:34">
      <c r="A4" s="36" t="s">
        <v>150</v>
      </c>
      <c r="B4" s="36">
        <v>12152</v>
      </c>
    </row>
    <row r="5" spans="1:34" ht="18.75">
      <c r="A5" s="145" t="s">
        <v>100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7"/>
    </row>
    <row r="6" spans="1:34" s="3" customFormat="1">
      <c r="A6" s="37" t="s">
        <v>119</v>
      </c>
      <c r="B6" s="38" t="s">
        <v>48</v>
      </c>
      <c r="C6" s="39" t="s">
        <v>55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197</v>
      </c>
      <c r="L6" s="38" t="s">
        <v>196</v>
      </c>
      <c r="M6" s="38" t="s">
        <v>66</v>
      </c>
      <c r="N6" s="38" t="s">
        <v>63</v>
      </c>
      <c r="O6" s="38" t="s">
        <v>151</v>
      </c>
      <c r="P6" s="40" t="s">
        <v>153</v>
      </c>
    </row>
    <row r="7" spans="1:34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26" t="s">
        <v>21</v>
      </c>
      <c r="G7" s="26" t="s">
        <v>20</v>
      </c>
      <c r="H7" s="113" t="s">
        <v>3305</v>
      </c>
      <c r="I7" s="26" t="s">
        <v>19</v>
      </c>
      <c r="J7" s="26" t="s">
        <v>19</v>
      </c>
      <c r="K7" s="26" t="s">
        <v>204</v>
      </c>
      <c r="L7" s="113" t="s">
        <v>3305</v>
      </c>
      <c r="M7" s="26" t="s">
        <v>200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116</v>
      </c>
    </row>
    <row r="9" spans="1:34" s="4" customFormat="1" ht="20.25">
      <c r="A9" s="86" t="s">
        <v>3077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117" t="s">
        <v>3305</v>
      </c>
      <c r="I9" s="117" t="s">
        <v>3305</v>
      </c>
      <c r="J9" s="117" t="s">
        <v>3305</v>
      </c>
      <c r="K9" s="117" t="s">
        <v>3305</v>
      </c>
      <c r="L9" s="117" t="s">
        <v>3305</v>
      </c>
      <c r="M9" s="87">
        <v>0</v>
      </c>
      <c r="N9" s="117" t="s">
        <v>3305</v>
      </c>
      <c r="O9" s="88">
        <v>0</v>
      </c>
      <c r="P9" s="88">
        <v>0</v>
      </c>
      <c r="AH9" s="1"/>
    </row>
    <row r="10" spans="1:34">
      <c r="A10" s="84" t="s">
        <v>212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117" t="s">
        <v>3305</v>
      </c>
      <c r="L10" s="117" t="s">
        <v>3305</v>
      </c>
      <c r="M10" s="117" t="s">
        <v>3305</v>
      </c>
      <c r="N10" s="117" t="s">
        <v>3305</v>
      </c>
      <c r="O10" s="117" t="s">
        <v>3305</v>
      </c>
      <c r="P10" s="117" t="s">
        <v>3305</v>
      </c>
    </row>
    <row r="11" spans="1:34">
      <c r="A11" s="84" t="s">
        <v>115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117" t="s">
        <v>3305</v>
      </c>
      <c r="I11" s="117" t="s">
        <v>3305</v>
      </c>
      <c r="J11" s="117" t="s">
        <v>3305</v>
      </c>
      <c r="K11" s="117" t="s">
        <v>3305</v>
      </c>
      <c r="L11" s="117" t="s">
        <v>3305</v>
      </c>
      <c r="M11" s="117" t="s">
        <v>3305</v>
      </c>
      <c r="N11" s="117" t="s">
        <v>3305</v>
      </c>
      <c r="O11" s="117" t="s">
        <v>3305</v>
      </c>
      <c r="P11" s="117" t="s">
        <v>3305</v>
      </c>
    </row>
    <row r="12" spans="1:34">
      <c r="A12" s="84" t="s">
        <v>195</v>
      </c>
      <c r="B12" s="117" t="s">
        <v>3305</v>
      </c>
      <c r="C12" s="117" t="s">
        <v>3305</v>
      </c>
      <c r="D12" s="117" t="s">
        <v>3305</v>
      </c>
      <c r="E12" s="117" t="s">
        <v>3305</v>
      </c>
      <c r="F12" s="117" t="s">
        <v>3305</v>
      </c>
      <c r="G12" s="117" t="s">
        <v>3305</v>
      </c>
      <c r="H12" s="117" t="s">
        <v>3305</v>
      </c>
      <c r="I12" s="117" t="s">
        <v>3305</v>
      </c>
      <c r="J12" s="117" t="s">
        <v>3305</v>
      </c>
      <c r="K12" s="117" t="s">
        <v>3305</v>
      </c>
      <c r="L12" s="117" t="s">
        <v>3305</v>
      </c>
      <c r="M12" s="117" t="s">
        <v>3305</v>
      </c>
      <c r="N12" s="117" t="s">
        <v>3305</v>
      </c>
      <c r="O12" s="117" t="s">
        <v>3305</v>
      </c>
      <c r="P12" s="117" t="s">
        <v>3305</v>
      </c>
    </row>
    <row r="13" spans="1:34">
      <c r="A13" s="84" t="s">
        <v>203</v>
      </c>
      <c r="B13" s="117" t="s">
        <v>3305</v>
      </c>
      <c r="C13" s="117" t="s">
        <v>3305</v>
      </c>
      <c r="D13" s="117" t="s">
        <v>3305</v>
      </c>
      <c r="E13" s="117" t="s">
        <v>3305</v>
      </c>
      <c r="F13" s="117" t="s">
        <v>3305</v>
      </c>
      <c r="G13" s="117" t="s">
        <v>3305</v>
      </c>
      <c r="H13" s="117" t="s">
        <v>3305</v>
      </c>
      <c r="I13" s="117" t="s">
        <v>3305</v>
      </c>
      <c r="J13" s="117" t="s">
        <v>3305</v>
      </c>
      <c r="K13" s="117" t="s">
        <v>3305</v>
      </c>
      <c r="L13" s="117" t="s">
        <v>3305</v>
      </c>
      <c r="M13" s="117" t="s">
        <v>3305</v>
      </c>
      <c r="N13" s="117" t="s">
        <v>3305</v>
      </c>
      <c r="O13" s="117" t="s">
        <v>3305</v>
      </c>
      <c r="P13" s="117" t="s">
        <v>3305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710937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220</v>
      </c>
    </row>
    <row r="2" spans="1:15">
      <c r="A2" s="36" t="s">
        <v>147</v>
      </c>
      <c r="B2" s="36" t="s">
        <v>221</v>
      </c>
    </row>
    <row r="3" spans="1:15">
      <c r="A3" s="36" t="s">
        <v>149</v>
      </c>
      <c r="B3" s="36" t="s">
        <v>222</v>
      </c>
    </row>
    <row r="4" spans="1:15">
      <c r="A4" s="36" t="s">
        <v>150</v>
      </c>
      <c r="B4" s="36">
        <v>12152</v>
      </c>
    </row>
    <row r="5" spans="1:15" ht="18.75">
      <c r="A5" s="145" t="s">
        <v>92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/>
    </row>
    <row r="6" spans="1:15" s="3" customFormat="1">
      <c r="A6" s="37" t="s">
        <v>119</v>
      </c>
      <c r="B6" s="38" t="s">
        <v>48</v>
      </c>
      <c r="C6" s="38" t="s">
        <v>14</v>
      </c>
      <c r="D6" s="38" t="s">
        <v>71</v>
      </c>
      <c r="E6" s="38" t="s">
        <v>107</v>
      </c>
      <c r="F6" s="38" t="s">
        <v>17</v>
      </c>
      <c r="G6" s="38" t="s">
        <v>106</v>
      </c>
      <c r="H6" s="38" t="s">
        <v>16</v>
      </c>
      <c r="I6" s="38" t="s">
        <v>18</v>
      </c>
      <c r="J6" s="38" t="s">
        <v>197</v>
      </c>
      <c r="K6" s="38" t="s">
        <v>196</v>
      </c>
      <c r="L6" s="38" t="s">
        <v>114</v>
      </c>
      <c r="M6" s="38" t="s">
        <v>63</v>
      </c>
      <c r="N6" s="38" t="s">
        <v>151</v>
      </c>
      <c r="O6" s="40" t="s">
        <v>153</v>
      </c>
    </row>
    <row r="7" spans="1:15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26" t="s">
        <v>21</v>
      </c>
      <c r="F7" s="26" t="s">
        <v>20</v>
      </c>
      <c r="G7" s="113" t="s">
        <v>3305</v>
      </c>
      <c r="H7" s="26" t="s">
        <v>19</v>
      </c>
      <c r="I7" s="26" t="s">
        <v>19</v>
      </c>
      <c r="J7" s="26" t="s">
        <v>204</v>
      </c>
      <c r="K7" s="113" t="s">
        <v>3305</v>
      </c>
      <c r="L7" s="26" t="s">
        <v>200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86" t="s">
        <v>28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117" t="s">
        <v>3305</v>
      </c>
      <c r="I9" s="117" t="s">
        <v>3305</v>
      </c>
      <c r="J9" s="117" t="s">
        <v>3305</v>
      </c>
      <c r="K9" s="117" t="s">
        <v>3305</v>
      </c>
      <c r="L9" s="87">
        <v>0</v>
      </c>
      <c r="M9" s="117" t="s">
        <v>3305</v>
      </c>
      <c r="N9" s="88">
        <v>0</v>
      </c>
      <c r="O9" s="88">
        <v>0</v>
      </c>
    </row>
    <row r="10" spans="1:15">
      <c r="A10" s="84" t="s">
        <v>115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117" t="s">
        <v>3305</v>
      </c>
      <c r="L10" s="117" t="s">
        <v>3305</v>
      </c>
      <c r="M10" s="117" t="s">
        <v>3305</v>
      </c>
      <c r="N10" s="117" t="s">
        <v>3305</v>
      </c>
      <c r="O10" s="117" t="s">
        <v>3305</v>
      </c>
    </row>
    <row r="11" spans="1:15">
      <c r="A11" s="84" t="s">
        <v>195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117" t="s">
        <v>3305</v>
      </c>
      <c r="I11" s="117" t="s">
        <v>3305</v>
      </c>
      <c r="J11" s="117" t="s">
        <v>3305</v>
      </c>
      <c r="K11" s="117" t="s">
        <v>3305</v>
      </c>
      <c r="L11" s="117" t="s">
        <v>3305</v>
      </c>
      <c r="M11" s="117" t="s">
        <v>3305</v>
      </c>
      <c r="N11" s="117" t="s">
        <v>3305</v>
      </c>
      <c r="O11" s="117" t="s">
        <v>3305</v>
      </c>
    </row>
    <row r="12" spans="1:15">
      <c r="A12" s="84" t="s">
        <v>203</v>
      </c>
      <c r="B12" s="117" t="s">
        <v>3305</v>
      </c>
      <c r="C12" s="117" t="s">
        <v>3305</v>
      </c>
      <c r="D12" s="117" t="s">
        <v>3305</v>
      </c>
      <c r="E12" s="117" t="s">
        <v>3305</v>
      </c>
      <c r="F12" s="117" t="s">
        <v>3305</v>
      </c>
      <c r="G12" s="117" t="s">
        <v>3305</v>
      </c>
      <c r="H12" s="117" t="s">
        <v>3305</v>
      </c>
      <c r="I12" s="117" t="s">
        <v>3305</v>
      </c>
      <c r="J12" s="117" t="s">
        <v>3305</v>
      </c>
      <c r="K12" s="117" t="s">
        <v>3305</v>
      </c>
      <c r="L12" s="117" t="s">
        <v>3305</v>
      </c>
      <c r="M12" s="117" t="s">
        <v>3305</v>
      </c>
      <c r="N12" s="117" t="s">
        <v>3305</v>
      </c>
      <c r="O12" s="117" t="s">
        <v>3305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11" spans="1:15" hidden="1">
      <c r="A111" s="1"/>
      <c r="B111" s="1"/>
    </row>
    <row r="112" spans="1:15" hidden="1">
      <c r="A112" s="1"/>
      <c r="B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0000" spans="52:52" hidden="1">
      <c r="AZ10000"/>
    </row>
  </sheetData>
  <sheetProtection sheet="1" objects="1" scenarios="1"/>
  <mergeCells count="1">
    <mergeCell ref="A5:O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5.285156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148</v>
      </c>
      <c r="B1" s="36" t="s" vm="1">
        <v>220</v>
      </c>
    </row>
    <row r="2" spans="1:18">
      <c r="A2" s="36" t="s">
        <v>147</v>
      </c>
      <c r="B2" s="36" t="s">
        <v>221</v>
      </c>
    </row>
    <row r="3" spans="1:18">
      <c r="A3" s="36" t="s">
        <v>149</v>
      </c>
      <c r="B3" s="36" t="s">
        <v>222</v>
      </c>
    </row>
    <row r="4" spans="1:18">
      <c r="A4" s="36" t="s">
        <v>150</v>
      </c>
      <c r="B4" s="36">
        <v>12152</v>
      </c>
    </row>
    <row r="5" spans="1:18" ht="18.75">
      <c r="A5" s="145" t="s">
        <v>93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7"/>
    </row>
    <row r="6" spans="1:18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107</v>
      </c>
      <c r="I6" s="38" t="s">
        <v>17</v>
      </c>
      <c r="J6" s="38" t="s">
        <v>106</v>
      </c>
      <c r="K6" s="38" t="s">
        <v>16</v>
      </c>
      <c r="L6" s="132" t="s">
        <v>18</v>
      </c>
      <c r="M6" s="38" t="s">
        <v>197</v>
      </c>
      <c r="N6" s="38" t="s">
        <v>196</v>
      </c>
      <c r="O6" s="38" t="s">
        <v>114</v>
      </c>
      <c r="P6" s="38" t="s">
        <v>63</v>
      </c>
      <c r="Q6" s="38" t="s">
        <v>151</v>
      </c>
      <c r="R6" s="40" t="s">
        <v>153</v>
      </c>
    </row>
    <row r="7" spans="1:18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13" t="s">
        <v>3305</v>
      </c>
      <c r="G7" s="113" t="s">
        <v>3305</v>
      </c>
      <c r="H7" s="26" t="s">
        <v>21</v>
      </c>
      <c r="I7" s="26" t="s">
        <v>20</v>
      </c>
      <c r="J7" s="113" t="s">
        <v>3305</v>
      </c>
      <c r="K7" s="26" t="s">
        <v>19</v>
      </c>
      <c r="L7" s="26" t="s">
        <v>19</v>
      </c>
      <c r="M7" s="26" t="s">
        <v>204</v>
      </c>
      <c r="N7" s="113" t="s">
        <v>3305</v>
      </c>
      <c r="O7" s="26" t="s">
        <v>200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15" t="s">
        <v>154</v>
      </c>
    </row>
    <row r="9" spans="1:18" s="4" customFormat="1" ht="20.25">
      <c r="A9" s="86" t="s">
        <v>49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117" t="s">
        <v>3305</v>
      </c>
      <c r="I9" s="117" t="s">
        <v>3305</v>
      </c>
      <c r="J9" s="117" t="s">
        <v>3305</v>
      </c>
      <c r="K9" s="71" t="s">
        <v>3085</v>
      </c>
      <c r="L9" s="71">
        <v>6.3556000000000001E-2</v>
      </c>
      <c r="M9" s="117" t="s">
        <v>3305</v>
      </c>
      <c r="N9" s="117" t="s">
        <v>3305</v>
      </c>
      <c r="O9" s="72">
        <v>232.19250330400001</v>
      </c>
      <c r="P9" s="117" t="s">
        <v>3305</v>
      </c>
      <c r="Q9" s="73">
        <v>1</v>
      </c>
      <c r="R9" s="73">
        <v>1.2837013668924599E-3</v>
      </c>
    </row>
    <row r="10" spans="1:18">
      <c r="A10" s="74" t="s">
        <v>189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117" t="s">
        <v>3305</v>
      </c>
      <c r="L10" s="71">
        <v>6.3556000000000001E-2</v>
      </c>
      <c r="M10" s="117" t="s">
        <v>3305</v>
      </c>
      <c r="N10" s="117" t="s">
        <v>3305</v>
      </c>
      <c r="O10" s="72">
        <v>232.19250330400001</v>
      </c>
      <c r="P10" s="117" t="s">
        <v>3305</v>
      </c>
      <c r="Q10" s="73">
        <v>1</v>
      </c>
      <c r="R10" s="73">
        <v>1.2837013668924599E-3</v>
      </c>
    </row>
    <row r="11" spans="1:18">
      <c r="A11" s="82" t="s">
        <v>65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117" t="s">
        <v>3305</v>
      </c>
      <c r="I11" s="117" t="s">
        <v>3305</v>
      </c>
      <c r="J11" s="117" t="s">
        <v>3305</v>
      </c>
      <c r="K11" s="117" t="s">
        <v>3305</v>
      </c>
      <c r="L11" s="71">
        <v>6.3556000000000001E-2</v>
      </c>
      <c r="M11" s="117" t="s">
        <v>3305</v>
      </c>
      <c r="N11" s="117" t="s">
        <v>3305</v>
      </c>
      <c r="O11" s="72">
        <v>232.19250330400001</v>
      </c>
      <c r="P11" s="117" t="s">
        <v>3305</v>
      </c>
      <c r="Q11" s="73">
        <v>1</v>
      </c>
      <c r="R11" s="73">
        <v>1.2837013668924599E-3</v>
      </c>
    </row>
    <row r="12" spans="1:18">
      <c r="A12" s="89" t="s">
        <v>1023</v>
      </c>
      <c r="B12" s="54">
        <v>1199157</v>
      </c>
      <c r="C12" s="70" t="s">
        <v>29</v>
      </c>
      <c r="D12" s="54">
        <v>520043027</v>
      </c>
      <c r="E12" s="70" t="s">
        <v>662</v>
      </c>
      <c r="F12" s="54" t="s">
        <v>625</v>
      </c>
      <c r="G12" s="54" t="s">
        <v>315</v>
      </c>
      <c r="H12" s="79">
        <v>45169</v>
      </c>
      <c r="I12" s="54">
        <v>0.66</v>
      </c>
      <c r="J12" s="70" t="s">
        <v>134</v>
      </c>
      <c r="K12" s="71">
        <v>6.3556000000000001E-2</v>
      </c>
      <c r="L12" s="71">
        <v>6.3556000000000001E-2</v>
      </c>
      <c r="M12" s="72">
        <v>232151.57550000001</v>
      </c>
      <c r="N12" s="80">
        <v>100.01763</v>
      </c>
      <c r="O12" s="72">
        <v>232.19250330400001</v>
      </c>
      <c r="P12" s="117" t="s">
        <v>3305</v>
      </c>
      <c r="Q12" s="73">
        <v>1</v>
      </c>
      <c r="R12" s="73">
        <v>1.2837013668924599E-3</v>
      </c>
    </row>
    <row r="13" spans="1:18">
      <c r="A13" s="117" t="s">
        <v>3305</v>
      </c>
      <c r="B13" s="117" t="s">
        <v>3305</v>
      </c>
      <c r="C13" s="117" t="s">
        <v>3305</v>
      </c>
      <c r="D13" s="117" t="s">
        <v>3305</v>
      </c>
      <c r="E13" s="117" t="s">
        <v>3305</v>
      </c>
      <c r="F13" s="117" t="s">
        <v>3305</v>
      </c>
      <c r="G13" s="117" t="s">
        <v>3305</v>
      </c>
      <c r="H13" s="117" t="s">
        <v>3305</v>
      </c>
      <c r="I13" s="117" t="s">
        <v>3305</v>
      </c>
      <c r="J13" s="117" t="s">
        <v>3305</v>
      </c>
      <c r="K13" s="117" t="s">
        <v>3305</v>
      </c>
      <c r="L13" s="117" t="s">
        <v>3305</v>
      </c>
      <c r="M13" s="117" t="s">
        <v>3305</v>
      </c>
      <c r="N13" s="117" t="s">
        <v>3305</v>
      </c>
      <c r="O13" s="117" t="s">
        <v>3305</v>
      </c>
      <c r="P13" s="117" t="s">
        <v>3305</v>
      </c>
      <c r="Q13" s="117" t="s">
        <v>3305</v>
      </c>
      <c r="R13" s="117" t="s">
        <v>3305</v>
      </c>
    </row>
    <row r="14" spans="1:18">
      <c r="A14" s="117" t="s">
        <v>3305</v>
      </c>
      <c r="B14" s="117" t="s">
        <v>3305</v>
      </c>
      <c r="C14" s="117" t="s">
        <v>3305</v>
      </c>
      <c r="D14" s="117" t="s">
        <v>3305</v>
      </c>
      <c r="E14" s="117" t="s">
        <v>3305</v>
      </c>
      <c r="F14" s="117" t="s">
        <v>3305</v>
      </c>
      <c r="G14" s="117" t="s">
        <v>3305</v>
      </c>
      <c r="H14" s="117" t="s">
        <v>3305</v>
      </c>
      <c r="I14" s="117" t="s">
        <v>3305</v>
      </c>
      <c r="J14" s="117" t="s">
        <v>3305</v>
      </c>
      <c r="K14" s="117" t="s">
        <v>3305</v>
      </c>
      <c r="L14" s="117" t="s">
        <v>3305</v>
      </c>
      <c r="M14" s="117" t="s">
        <v>3305</v>
      </c>
      <c r="N14" s="117" t="s">
        <v>3305</v>
      </c>
      <c r="O14" s="117" t="s">
        <v>3305</v>
      </c>
      <c r="P14" s="117" t="s">
        <v>3305</v>
      </c>
      <c r="Q14" s="117" t="s">
        <v>3305</v>
      </c>
      <c r="R14" s="117" t="s">
        <v>3305</v>
      </c>
    </row>
    <row r="15" spans="1:18">
      <c r="A15" s="84" t="s">
        <v>212</v>
      </c>
      <c r="B15" s="117" t="s">
        <v>3305</v>
      </c>
      <c r="C15" s="117" t="s">
        <v>3305</v>
      </c>
      <c r="D15" s="117" t="s">
        <v>3305</v>
      </c>
      <c r="E15" s="117" t="s">
        <v>3305</v>
      </c>
      <c r="F15" s="117" t="s">
        <v>3305</v>
      </c>
      <c r="G15" s="117" t="s">
        <v>3305</v>
      </c>
      <c r="H15" s="117" t="s">
        <v>3305</v>
      </c>
      <c r="I15" s="117" t="s">
        <v>3305</v>
      </c>
      <c r="J15" s="117" t="s">
        <v>3305</v>
      </c>
      <c r="K15" s="117" t="s">
        <v>3305</v>
      </c>
      <c r="L15" s="117" t="s">
        <v>3305</v>
      </c>
      <c r="M15" s="117" t="s">
        <v>3305</v>
      </c>
      <c r="N15" s="117" t="s">
        <v>3305</v>
      </c>
      <c r="O15" s="117" t="s">
        <v>3305</v>
      </c>
      <c r="P15" s="117" t="s">
        <v>3305</v>
      </c>
      <c r="Q15" s="117" t="s">
        <v>3305</v>
      </c>
      <c r="R15" s="117" t="s">
        <v>3305</v>
      </c>
    </row>
    <row r="16" spans="1:18">
      <c r="A16" s="84" t="s">
        <v>115</v>
      </c>
      <c r="B16" s="117" t="s">
        <v>3305</v>
      </c>
      <c r="C16" s="117" t="s">
        <v>3305</v>
      </c>
      <c r="D16" s="117" t="s">
        <v>3305</v>
      </c>
      <c r="E16" s="117" t="s">
        <v>3305</v>
      </c>
      <c r="F16" s="117" t="s">
        <v>3305</v>
      </c>
      <c r="G16" s="117" t="s">
        <v>3305</v>
      </c>
      <c r="H16" s="117" t="s">
        <v>3305</v>
      </c>
      <c r="I16" s="117" t="s">
        <v>3305</v>
      </c>
      <c r="J16" s="117" t="s">
        <v>3305</v>
      </c>
      <c r="K16" s="117" t="s">
        <v>3305</v>
      </c>
      <c r="L16" s="117" t="s">
        <v>3305</v>
      </c>
      <c r="M16" s="117" t="s">
        <v>3305</v>
      </c>
      <c r="N16" s="117" t="s">
        <v>3305</v>
      </c>
      <c r="O16" s="117" t="s">
        <v>3305</v>
      </c>
      <c r="P16" s="117" t="s">
        <v>3305</v>
      </c>
      <c r="Q16" s="117" t="s">
        <v>3305</v>
      </c>
      <c r="R16" s="117" t="s">
        <v>3305</v>
      </c>
    </row>
    <row r="17" spans="1:18">
      <c r="A17" s="84" t="s">
        <v>195</v>
      </c>
      <c r="B17" s="117" t="s">
        <v>3305</v>
      </c>
      <c r="C17" s="117" t="s">
        <v>3305</v>
      </c>
      <c r="D17" s="117" t="s">
        <v>3305</v>
      </c>
      <c r="E17" s="117" t="s">
        <v>3305</v>
      </c>
      <c r="F17" s="117" t="s">
        <v>3305</v>
      </c>
      <c r="G17" s="117" t="s">
        <v>3305</v>
      </c>
      <c r="H17" s="117" t="s">
        <v>3305</v>
      </c>
      <c r="I17" s="117" t="s">
        <v>3305</v>
      </c>
      <c r="J17" s="117" t="s">
        <v>3305</v>
      </c>
      <c r="K17" s="117" t="s">
        <v>3305</v>
      </c>
      <c r="L17" s="117" t="s">
        <v>3305</v>
      </c>
      <c r="M17" s="117" t="s">
        <v>3305</v>
      </c>
      <c r="N17" s="117" t="s">
        <v>3305</v>
      </c>
      <c r="O17" s="117" t="s">
        <v>3305</v>
      </c>
      <c r="P17" s="117" t="s">
        <v>3305</v>
      </c>
      <c r="Q17" s="117" t="s">
        <v>3305</v>
      </c>
      <c r="R17" s="117" t="s">
        <v>3305</v>
      </c>
    </row>
    <row r="18" spans="1:18">
      <c r="A18" s="84" t="s">
        <v>203</v>
      </c>
      <c r="B18" s="117" t="s">
        <v>3305</v>
      </c>
      <c r="C18" s="117" t="s">
        <v>3305</v>
      </c>
      <c r="D18" s="117" t="s">
        <v>3305</v>
      </c>
      <c r="E18" s="117" t="s">
        <v>3305</v>
      </c>
      <c r="F18" s="117" t="s">
        <v>3305</v>
      </c>
      <c r="G18" s="117" t="s">
        <v>3305</v>
      </c>
      <c r="H18" s="117" t="s">
        <v>3305</v>
      </c>
      <c r="I18" s="117" t="s">
        <v>3305</v>
      </c>
      <c r="J18" s="117" t="s">
        <v>3305</v>
      </c>
      <c r="K18" s="117" t="s">
        <v>3305</v>
      </c>
      <c r="L18" s="117" t="s">
        <v>3305</v>
      </c>
      <c r="M18" s="117" t="s">
        <v>3305</v>
      </c>
      <c r="N18" s="117" t="s">
        <v>3305</v>
      </c>
      <c r="O18" s="117" t="s">
        <v>3305</v>
      </c>
      <c r="P18" s="117" t="s">
        <v>3305</v>
      </c>
      <c r="Q18" s="117" t="s">
        <v>3305</v>
      </c>
      <c r="R18" s="117" t="s">
        <v>3305</v>
      </c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idden="1">
      <c r="C112" s="1"/>
      <c r="D112" s="1"/>
      <c r="E112" s="1"/>
    </row>
    <row r="113" spans="1:5" hidden="1">
      <c r="C113" s="1"/>
      <c r="D113" s="1"/>
      <c r="E113" s="1"/>
    </row>
    <row r="114" spans="1:5" hidden="1">
      <c r="C114" s="1"/>
      <c r="D114" s="1"/>
      <c r="E114" s="1"/>
    </row>
    <row r="115" spans="1:5" hidden="1">
      <c r="C115" s="1"/>
      <c r="D115" s="1"/>
      <c r="E115" s="1"/>
    </row>
    <row r="116" spans="1:5" hidden="1">
      <c r="C116" s="1"/>
      <c r="D116" s="1"/>
      <c r="E116" s="1"/>
    </row>
    <row r="117" spans="1:5" hidden="1">
      <c r="C117" s="1"/>
      <c r="D117" s="1"/>
      <c r="E117" s="1"/>
    </row>
    <row r="118" spans="1:5" hidden="1">
      <c r="C118" s="1"/>
      <c r="D118" s="1"/>
      <c r="E118" s="1"/>
    </row>
    <row r="119" spans="1:5" hidden="1">
      <c r="C119" s="1"/>
      <c r="D119" s="1"/>
      <c r="E119" s="1"/>
    </row>
    <row r="120" spans="1:5" hidden="1">
      <c r="C120" s="1"/>
      <c r="D120" s="1"/>
      <c r="E120" s="1"/>
    </row>
    <row r="121" spans="1:5" hidden="1">
      <c r="C121" s="1"/>
      <c r="D121" s="1"/>
      <c r="E121" s="1"/>
    </row>
    <row r="122" spans="1:5" hidden="1">
      <c r="C122" s="1"/>
      <c r="D122" s="1"/>
      <c r="E122" s="1"/>
    </row>
    <row r="123" spans="1:5" hidden="1">
      <c r="C123" s="1"/>
      <c r="D123" s="1"/>
      <c r="E123" s="1"/>
    </row>
    <row r="124" spans="1:5" hidden="1">
      <c r="C124" s="1"/>
      <c r="D124" s="1"/>
      <c r="E124" s="1"/>
    </row>
    <row r="125" spans="1:5" hidden="1">
      <c r="C125" s="1"/>
      <c r="D125" s="1"/>
      <c r="E125" s="1"/>
    </row>
    <row r="126" spans="1:5" hidden="1">
      <c r="C126" s="1"/>
      <c r="D126" s="1"/>
      <c r="E126" s="1"/>
    </row>
    <row r="127" spans="1:5" hidden="1">
      <c r="A127" s="1"/>
      <c r="B127" s="1"/>
      <c r="C127" s="1"/>
      <c r="D127" s="1"/>
      <c r="E127" s="1"/>
    </row>
    <row r="128" spans="1:5" hidden="1">
      <c r="A128" s="1"/>
      <c r="B128" s="1"/>
      <c r="C128" s="1"/>
      <c r="D128" s="1"/>
      <c r="E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5" hidden="1">
      <c r="A369" s="1"/>
      <c r="B369" s="1"/>
      <c r="C369" s="1"/>
      <c r="D369" s="1"/>
      <c r="E369" s="1"/>
    </row>
    <row r="370" spans="1:5" hidden="1">
      <c r="A370" s="1"/>
      <c r="B370" s="1"/>
      <c r="C370" s="1"/>
      <c r="D370" s="1"/>
      <c r="E370" s="1"/>
    </row>
    <row r="371" spans="1:5" hidden="1">
      <c r="A371" s="1"/>
      <c r="B371" s="1"/>
      <c r="C371" s="1"/>
      <c r="D371" s="1"/>
      <c r="E371" s="1"/>
    </row>
    <row r="372" spans="1:5" hidden="1">
      <c r="A372" s="1"/>
      <c r="B372" s="1"/>
      <c r="C372" s="1"/>
      <c r="D372" s="1"/>
      <c r="E372" s="1"/>
    </row>
    <row r="373" spans="1:5" hidden="1">
      <c r="A373" s="1"/>
      <c r="B373" s="1"/>
      <c r="C373" s="1"/>
      <c r="D373" s="1"/>
      <c r="E373" s="1"/>
    </row>
    <row r="374" spans="1:5" hidden="1">
      <c r="A374" s="1"/>
      <c r="B374" s="1"/>
      <c r="C374" s="1"/>
      <c r="D374" s="1"/>
      <c r="E374" s="1"/>
    </row>
    <row r="375" spans="1:5" hidden="1">
      <c r="A375" s="1"/>
      <c r="B375" s="1"/>
      <c r="C375" s="1"/>
      <c r="D375" s="1"/>
      <c r="E375" s="1"/>
    </row>
    <row r="376" spans="1:5" hidden="1">
      <c r="A376" s="1"/>
      <c r="B376" s="1"/>
      <c r="C376" s="1"/>
      <c r="D376" s="1"/>
      <c r="E376" s="1"/>
    </row>
    <row r="377" spans="1:5" hidden="1">
      <c r="A377" s="1"/>
      <c r="B377" s="1"/>
      <c r="C377" s="1"/>
      <c r="D377" s="1"/>
      <c r="E377" s="1"/>
    </row>
    <row r="378" spans="1:5" hidden="1">
      <c r="A378" s="1"/>
      <c r="B378" s="1"/>
      <c r="C378" s="1"/>
      <c r="D378" s="1"/>
      <c r="E378" s="1"/>
    </row>
    <row r="379" spans="1:5" hidden="1">
      <c r="A379" s="1"/>
      <c r="B379" s="1"/>
      <c r="C379" s="1"/>
      <c r="D379" s="1"/>
      <c r="E379" s="1"/>
    </row>
    <row r="380" spans="1:5" hidden="1">
      <c r="A380" s="1"/>
      <c r="B380" s="1"/>
      <c r="C380" s="1"/>
      <c r="D380" s="1"/>
      <c r="E380" s="1"/>
    </row>
    <row r="381" spans="1:5" hidden="1">
      <c r="A381" s="1"/>
      <c r="B381" s="1"/>
      <c r="C381" s="1"/>
      <c r="D381" s="1"/>
      <c r="E381" s="1"/>
    </row>
    <row r="382" spans="1:5" hidden="1">
      <c r="A382" s="1"/>
      <c r="B382" s="1"/>
      <c r="C382" s="1"/>
      <c r="D382" s="1"/>
      <c r="E382" s="1"/>
    </row>
    <row r="383" spans="1:5" hidden="1">
      <c r="C383" s="1"/>
      <c r="D383" s="1"/>
      <c r="E383" s="1"/>
    </row>
    <row r="384" spans="1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A388" s="31"/>
      <c r="C388" s="1"/>
      <c r="D388" s="1"/>
      <c r="E388" s="1"/>
    </row>
    <row r="389" spans="1:5" hidden="1">
      <c r="A389" s="31"/>
      <c r="C389" s="1"/>
      <c r="D389" s="1"/>
      <c r="E389" s="1"/>
    </row>
    <row r="390" spans="1:5" hidden="1">
      <c r="A390" s="3"/>
      <c r="C390" s="1"/>
      <c r="D390" s="1"/>
      <c r="E390" s="1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dataValidations count="1">
    <dataValidation allowBlank="1" showInputMessage="1" showErrorMessage="1" sqref="A1:A1048576 B5:B1048576 C1:AY1048576 BA1:XFD1048576 AZ1:AZ9999 AZ10001:AZ1048576" xr:uid="{00000000-0002-0000-0D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.5703125" style="2" bestFit="1" customWidth="1"/>
    <col min="2" max="2" width="39.140625" style="2" customWidth="1"/>
    <col min="3" max="3" width="12.7109375" style="2" customWidth="1"/>
    <col min="4" max="4" width="13.42578125" style="2" customWidth="1"/>
    <col min="5" max="5" width="33.42578125" style="1" bestFit="1" customWidth="1"/>
    <col min="6" max="6" width="9.28515625" style="1" customWidth="1"/>
    <col min="7" max="7" width="11.140625" style="1" bestFit="1" customWidth="1"/>
    <col min="8" max="8" width="16.42578125" style="1" customWidth="1"/>
    <col min="9" max="9" width="8" style="1" customWidth="1"/>
    <col min="10" max="10" width="12" style="1" bestFit="1" customWidth="1"/>
    <col min="11" max="11" width="13.7109375" style="1" customWidth="1"/>
    <col min="12" max="12" width="15.5703125" style="1" customWidth="1"/>
    <col min="13" max="13" width="13.7109375" style="1" customWidth="1"/>
    <col min="14" max="14" width="13" style="1" bestFit="1" customWidth="1"/>
    <col min="15" max="15" width="10.5703125" style="1" customWidth="1"/>
    <col min="16" max="16" width="21.5703125" style="1" customWidth="1"/>
    <col min="17" max="17" width="25.85546875" style="1" customWidth="1"/>
    <col min="18" max="18" width="24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148</v>
      </c>
      <c r="B1" s="36" t="s" vm="1">
        <v>220</v>
      </c>
    </row>
    <row r="2" spans="1:29">
      <c r="A2" s="36" t="s">
        <v>147</v>
      </c>
      <c r="B2" s="36" t="s">
        <v>221</v>
      </c>
    </row>
    <row r="3" spans="1:29">
      <c r="A3" s="36" t="s">
        <v>149</v>
      </c>
      <c r="B3" s="36" t="s">
        <v>222</v>
      </c>
    </row>
    <row r="4" spans="1:29">
      <c r="A4" s="36" t="s">
        <v>150</v>
      </c>
      <c r="B4" s="36">
        <v>12152</v>
      </c>
    </row>
    <row r="5" spans="1:29" ht="18.75">
      <c r="A5" s="145" t="s">
        <v>94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7"/>
    </row>
    <row r="6" spans="1:29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14</v>
      </c>
      <c r="G6" s="38" t="s">
        <v>71</v>
      </c>
      <c r="H6" s="38" t="s">
        <v>107</v>
      </c>
      <c r="I6" s="38" t="s">
        <v>17</v>
      </c>
      <c r="J6" s="38" t="s">
        <v>106</v>
      </c>
      <c r="K6" s="38" t="s">
        <v>16</v>
      </c>
      <c r="L6" s="132" t="s">
        <v>18</v>
      </c>
      <c r="M6" s="132" t="s">
        <v>197</v>
      </c>
      <c r="N6" s="38" t="s">
        <v>196</v>
      </c>
      <c r="O6" s="38" t="s">
        <v>114</v>
      </c>
      <c r="P6" s="38" t="s">
        <v>63</v>
      </c>
      <c r="Q6" s="38" t="s">
        <v>151</v>
      </c>
      <c r="R6" s="40" t="s">
        <v>153</v>
      </c>
      <c r="Z6" s="1"/>
    </row>
    <row r="7" spans="1:29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13" t="s">
        <v>3305</v>
      </c>
      <c r="G7" s="113" t="s">
        <v>3305</v>
      </c>
      <c r="H7" s="26" t="s">
        <v>21</v>
      </c>
      <c r="I7" s="26" t="s">
        <v>20</v>
      </c>
      <c r="J7" s="113" t="s">
        <v>3305</v>
      </c>
      <c r="K7" s="26" t="s">
        <v>19</v>
      </c>
      <c r="L7" s="26" t="s">
        <v>19</v>
      </c>
      <c r="M7" s="26" t="s">
        <v>204</v>
      </c>
      <c r="N7" s="113" t="s">
        <v>3305</v>
      </c>
      <c r="O7" s="26" t="s">
        <v>200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116</v>
      </c>
      <c r="Q8" s="14" t="s">
        <v>117</v>
      </c>
      <c r="R8" s="15" t="s">
        <v>154</v>
      </c>
      <c r="Z8" s="1"/>
    </row>
    <row r="9" spans="1:29" s="4" customFormat="1" ht="20.25">
      <c r="A9" s="90" t="s">
        <v>56</v>
      </c>
      <c r="B9" s="115" t="s">
        <v>3305</v>
      </c>
      <c r="C9" s="115" t="s">
        <v>3305</v>
      </c>
      <c r="D9" s="115" t="s">
        <v>3305</v>
      </c>
      <c r="E9" s="115" t="s">
        <v>3305</v>
      </c>
      <c r="F9" s="115" t="s">
        <v>3305</v>
      </c>
      <c r="G9" s="115" t="s">
        <v>3305</v>
      </c>
      <c r="H9" s="115" t="s">
        <v>3305</v>
      </c>
      <c r="I9" s="77">
        <v>4.8187918967998149</v>
      </c>
      <c r="J9" s="115" t="s">
        <v>3305</v>
      </c>
      <c r="K9" s="115" t="s">
        <v>3305</v>
      </c>
      <c r="L9" s="62">
        <v>4.48976441805225E-2</v>
      </c>
      <c r="M9" s="115" t="s">
        <v>3305</v>
      </c>
      <c r="N9" s="115" t="s">
        <v>3305</v>
      </c>
      <c r="O9" s="61">
        <v>1941.2460615950001</v>
      </c>
      <c r="P9" s="115" t="s">
        <v>3305</v>
      </c>
      <c r="Q9" s="62">
        <f>IFERROR(O9/$O$9,0)</f>
        <v>1</v>
      </c>
      <c r="R9" s="62">
        <f>O9/'סכום נכסי הקרן'!$C$41</f>
        <v>1.0731363235348118E-2</v>
      </c>
      <c r="Z9" s="1"/>
      <c r="AC9" s="1"/>
    </row>
    <row r="10" spans="1:29">
      <c r="A10" s="91" t="s">
        <v>189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116" t="s">
        <v>3305</v>
      </c>
      <c r="H10" s="116" t="s">
        <v>3305</v>
      </c>
      <c r="I10" s="78">
        <v>4.2211675085190583</v>
      </c>
      <c r="J10" s="116" t="s">
        <v>3305</v>
      </c>
      <c r="K10" s="116" t="s">
        <v>3305</v>
      </c>
      <c r="L10" s="67">
        <v>4.3958600101833049E-2</v>
      </c>
      <c r="M10" s="116" t="s">
        <v>3305</v>
      </c>
      <c r="N10" s="116" t="s">
        <v>3305</v>
      </c>
      <c r="O10" s="66">
        <v>1804.875021586</v>
      </c>
      <c r="P10" s="116" t="s">
        <v>3305</v>
      </c>
      <c r="Q10" s="67">
        <f t="shared" ref="Q10:Q38" si="0">IFERROR(O10/$O$9,0)</f>
        <v>0.92975077054531019</v>
      </c>
      <c r="R10" s="67">
        <f>O10/'סכום נכסי הקרן'!$C$41</f>
        <v>9.9774932370665266E-3</v>
      </c>
    </row>
    <row r="11" spans="1:29">
      <c r="A11" s="92" t="s">
        <v>64</v>
      </c>
      <c r="B11" s="116" t="s">
        <v>3305</v>
      </c>
      <c r="C11" s="116" t="s">
        <v>3305</v>
      </c>
      <c r="D11" s="116" t="s">
        <v>3305</v>
      </c>
      <c r="E11" s="116" t="s">
        <v>3305</v>
      </c>
      <c r="F11" s="116" t="s">
        <v>3305</v>
      </c>
      <c r="G11" s="116" t="s">
        <v>3305</v>
      </c>
      <c r="H11" s="116" t="s">
        <v>3305</v>
      </c>
      <c r="I11" s="78">
        <v>6.4841270538445555</v>
      </c>
      <c r="J11" s="116" t="s">
        <v>3305</v>
      </c>
      <c r="K11" s="116" t="s">
        <v>3305</v>
      </c>
      <c r="L11" s="67">
        <v>2.9481571986996195E-2</v>
      </c>
      <c r="M11" s="116" t="s">
        <v>3305</v>
      </c>
      <c r="N11" s="116" t="s">
        <v>3305</v>
      </c>
      <c r="O11" s="66">
        <v>775.81578314199999</v>
      </c>
      <c r="P11" s="116" t="s">
        <v>3305</v>
      </c>
      <c r="Q11" s="67">
        <f t="shared" si="0"/>
        <v>0.39964834880569483</v>
      </c>
      <c r="R11" s="67">
        <f>O11/'סכום נכסי הקרן'!$C$41</f>
        <v>4.2887715974410153E-3</v>
      </c>
    </row>
    <row r="12" spans="1:29">
      <c r="A12" s="93" t="s">
        <v>1836</v>
      </c>
      <c r="B12" s="54" t="s">
        <v>1837</v>
      </c>
      <c r="C12" s="70" t="s">
        <v>29</v>
      </c>
      <c r="D12" s="54" t="s">
        <v>313</v>
      </c>
      <c r="E12" s="70" t="s">
        <v>131</v>
      </c>
      <c r="F12" s="54" t="s">
        <v>314</v>
      </c>
      <c r="G12" s="54" t="s">
        <v>315</v>
      </c>
      <c r="H12" s="79">
        <v>39076</v>
      </c>
      <c r="I12" s="80">
        <v>6.1199999999947456</v>
      </c>
      <c r="J12" s="70" t="s">
        <v>135</v>
      </c>
      <c r="K12" s="71">
        <v>4.9000000000000002E-2</v>
      </c>
      <c r="L12" s="73">
        <v>2.6599999999949844E-2</v>
      </c>
      <c r="M12" s="72">
        <v>109306.47784199999</v>
      </c>
      <c r="N12" s="80">
        <v>153.22999999999999</v>
      </c>
      <c r="O12" s="72">
        <v>167.49030527400001</v>
      </c>
      <c r="P12" s="73">
        <v>7.2813114966113461E-5</v>
      </c>
      <c r="Q12" s="73">
        <f t="shared" si="0"/>
        <v>8.6279791412111728E-2</v>
      </c>
      <c r="R12" s="73">
        <f>O12/'סכום נכסי הקרן'!$C$41</f>
        <v>9.2589978151344011E-4</v>
      </c>
    </row>
    <row r="13" spans="1:29">
      <c r="A13" s="93" t="s">
        <v>1838</v>
      </c>
      <c r="B13" s="54" t="s">
        <v>1839</v>
      </c>
      <c r="C13" s="70" t="s">
        <v>29</v>
      </c>
      <c r="D13" s="54" t="s">
        <v>313</v>
      </c>
      <c r="E13" s="70" t="s">
        <v>131</v>
      </c>
      <c r="F13" s="54" t="s">
        <v>314</v>
      </c>
      <c r="G13" s="54" t="s">
        <v>315</v>
      </c>
      <c r="H13" s="79">
        <v>40738</v>
      </c>
      <c r="I13" s="80">
        <v>9.7899999999898473</v>
      </c>
      <c r="J13" s="70" t="s">
        <v>135</v>
      </c>
      <c r="K13" s="71">
        <v>4.0999999999999995E-2</v>
      </c>
      <c r="L13" s="73">
        <v>2.829999999997708E-2</v>
      </c>
      <c r="M13" s="72">
        <v>231019.73020200001</v>
      </c>
      <c r="N13" s="80">
        <v>132.19</v>
      </c>
      <c r="O13" s="72">
        <v>305.38498508999999</v>
      </c>
      <c r="P13" s="73">
        <v>6.361931266384302E-5</v>
      </c>
      <c r="Q13" s="73">
        <f t="shared" si="0"/>
        <v>0.15731389808414309</v>
      </c>
      <c r="R13" s="73">
        <f>O13/'סכום נכסי הקרן'!$C$41</f>
        <v>1.6881925823094739E-3</v>
      </c>
    </row>
    <row r="14" spans="1:29">
      <c r="A14" s="93" t="s">
        <v>1840</v>
      </c>
      <c r="B14" s="54" t="s">
        <v>1841</v>
      </c>
      <c r="C14" s="70" t="s">
        <v>29</v>
      </c>
      <c r="D14" s="54" t="s">
        <v>1842</v>
      </c>
      <c r="E14" s="70" t="s">
        <v>662</v>
      </c>
      <c r="F14" s="54" t="s">
        <v>308</v>
      </c>
      <c r="G14" s="54" t="s">
        <v>133</v>
      </c>
      <c r="H14" s="79">
        <v>42795</v>
      </c>
      <c r="I14" s="80">
        <v>5.2799999999820368</v>
      </c>
      <c r="J14" s="70" t="s">
        <v>135</v>
      </c>
      <c r="K14" s="71">
        <v>2.1400000000000002E-2</v>
      </c>
      <c r="L14" s="73">
        <v>2.1499999999890763E-2</v>
      </c>
      <c r="M14" s="72">
        <v>72462.442593</v>
      </c>
      <c r="N14" s="80">
        <v>113.7</v>
      </c>
      <c r="O14" s="72">
        <v>82.389798165999991</v>
      </c>
      <c r="P14" s="73">
        <v>1.8580827656170681E-4</v>
      </c>
      <c r="Q14" s="73">
        <f t="shared" si="0"/>
        <v>4.2441707826727265E-2</v>
      </c>
      <c r="R14" s="73">
        <f>O14/'סכום נכסי הקרן'!$C$41</f>
        <v>4.5545738301712744E-4</v>
      </c>
    </row>
    <row r="15" spans="1:29">
      <c r="A15" s="93" t="s">
        <v>1843</v>
      </c>
      <c r="B15" s="54" t="s">
        <v>1844</v>
      </c>
      <c r="C15" s="70" t="s">
        <v>29</v>
      </c>
      <c r="D15" s="54" t="s">
        <v>387</v>
      </c>
      <c r="E15" s="70" t="s">
        <v>307</v>
      </c>
      <c r="F15" s="54" t="s">
        <v>343</v>
      </c>
      <c r="G15" s="54" t="s">
        <v>315</v>
      </c>
      <c r="H15" s="79">
        <v>36489</v>
      </c>
      <c r="I15" s="80">
        <v>3.1599999963358476</v>
      </c>
      <c r="J15" s="70" t="s">
        <v>135</v>
      </c>
      <c r="K15" s="71">
        <v>6.0499999999999998E-2</v>
      </c>
      <c r="L15" s="73">
        <v>1.6400000006106918E-2</v>
      </c>
      <c r="M15" s="72">
        <v>38.757078999999997</v>
      </c>
      <c r="N15" s="80">
        <v>169</v>
      </c>
      <c r="O15" s="72">
        <v>6.5499464000000007E-2</v>
      </c>
      <c r="P15" s="117" t="s">
        <v>3305</v>
      </c>
      <c r="Q15" s="73">
        <f t="shared" si="0"/>
        <v>3.3740938511516263E-5</v>
      </c>
      <c r="R15" s="73">
        <f>O15/'סכום נכסי הקרן'!$C$41</f>
        <v>3.6208626706862708E-7</v>
      </c>
    </row>
    <row r="16" spans="1:29">
      <c r="A16" s="93" t="s">
        <v>1845</v>
      </c>
      <c r="B16" s="54" t="s">
        <v>1846</v>
      </c>
      <c r="C16" s="70" t="s">
        <v>29</v>
      </c>
      <c r="D16" s="54" t="s">
        <v>1847</v>
      </c>
      <c r="E16" s="70" t="s">
        <v>131</v>
      </c>
      <c r="F16" s="54" t="s">
        <v>320</v>
      </c>
      <c r="G16" s="54" t="s">
        <v>133</v>
      </c>
      <c r="H16" s="79">
        <v>39084</v>
      </c>
      <c r="I16" s="80">
        <v>1.6500000000220147</v>
      </c>
      <c r="J16" s="70" t="s">
        <v>135</v>
      </c>
      <c r="K16" s="71">
        <v>5.5999999999999994E-2</v>
      </c>
      <c r="L16" s="73">
        <v>2.3500000000146768E-2</v>
      </c>
      <c r="M16" s="72">
        <v>19209.703625999999</v>
      </c>
      <c r="N16" s="80">
        <v>141.88</v>
      </c>
      <c r="O16" s="72">
        <v>27.254726875999996</v>
      </c>
      <c r="P16" s="73">
        <v>5.0652434185368494E-5</v>
      </c>
      <c r="Q16" s="73">
        <f t="shared" si="0"/>
        <v>1.4039810519232424E-2</v>
      </c>
      <c r="R16" s="73">
        <f>O16/'סכום נכסי הקרן'!$C$41</f>
        <v>1.5066630643734461E-4</v>
      </c>
    </row>
    <row r="17" spans="1:18">
      <c r="A17" s="93" t="s">
        <v>1848</v>
      </c>
      <c r="B17" s="54" t="s">
        <v>1849</v>
      </c>
      <c r="C17" s="70" t="s">
        <v>29</v>
      </c>
      <c r="D17" s="54" t="s">
        <v>1850</v>
      </c>
      <c r="E17" s="70" t="s">
        <v>131</v>
      </c>
      <c r="F17" s="54" t="s">
        <v>456</v>
      </c>
      <c r="G17" s="54" t="s">
        <v>315</v>
      </c>
      <c r="H17" s="79">
        <v>45154</v>
      </c>
      <c r="I17" s="80">
        <v>3.4599999999706359</v>
      </c>
      <c r="J17" s="70" t="s">
        <v>135</v>
      </c>
      <c r="K17" s="71">
        <v>3.6400000000000002E-2</v>
      </c>
      <c r="L17" s="73">
        <v>3.2399999999717509E-2</v>
      </c>
      <c r="M17" s="72">
        <v>52730.720000000001</v>
      </c>
      <c r="N17" s="80">
        <v>102.04</v>
      </c>
      <c r="O17" s="72">
        <v>53.806426872999999</v>
      </c>
      <c r="P17" s="73">
        <v>1.0669008299577939E-4</v>
      </c>
      <c r="Q17" s="73">
        <f t="shared" si="0"/>
        <v>2.7717468659686877E-2</v>
      </c>
      <c r="R17" s="73">
        <f>O17/'סכום נכסי הקרן'!$C$41</f>
        <v>2.9744622415147747E-4</v>
      </c>
    </row>
    <row r="18" spans="1:18">
      <c r="A18" s="93" t="s">
        <v>1851</v>
      </c>
      <c r="B18" s="54" t="s">
        <v>1852</v>
      </c>
      <c r="C18" s="70" t="s">
        <v>29</v>
      </c>
      <c r="D18" s="54" t="s">
        <v>1853</v>
      </c>
      <c r="E18" s="70" t="s">
        <v>307</v>
      </c>
      <c r="F18" s="54" t="s">
        <v>460</v>
      </c>
      <c r="G18" s="54" t="s">
        <v>133</v>
      </c>
      <c r="H18" s="79">
        <v>44381</v>
      </c>
      <c r="I18" s="80">
        <v>2.4799999999822488</v>
      </c>
      <c r="J18" s="70" t="s">
        <v>135</v>
      </c>
      <c r="K18" s="71">
        <v>8.5000000000000006E-3</v>
      </c>
      <c r="L18" s="73">
        <v>3.8699999999696748E-2</v>
      </c>
      <c r="M18" s="72">
        <v>65913.399999999994</v>
      </c>
      <c r="N18" s="80">
        <v>102.56</v>
      </c>
      <c r="O18" s="72">
        <v>67.600783515000003</v>
      </c>
      <c r="P18" s="73">
        <v>2.0597937499999998E-4</v>
      </c>
      <c r="Q18" s="73">
        <f t="shared" si="0"/>
        <v>3.4823397637420928E-2</v>
      </c>
      <c r="R18" s="73">
        <f>O18/'סכום נכסי הקרן'!$C$41</f>
        <v>3.7370252913612745E-4</v>
      </c>
    </row>
    <row r="19" spans="1:18">
      <c r="A19" s="93" t="s">
        <v>1854</v>
      </c>
      <c r="B19" s="54" t="s">
        <v>1855</v>
      </c>
      <c r="C19" s="70" t="s">
        <v>29</v>
      </c>
      <c r="D19" s="54" t="s">
        <v>1856</v>
      </c>
      <c r="E19" s="70" t="s">
        <v>542</v>
      </c>
      <c r="F19" s="54" t="s">
        <v>649</v>
      </c>
      <c r="G19" s="117" t="s">
        <v>3305</v>
      </c>
      <c r="H19" s="79">
        <v>39104</v>
      </c>
      <c r="I19" s="80">
        <v>0</v>
      </c>
      <c r="J19" s="70" t="s">
        <v>135</v>
      </c>
      <c r="K19" s="71">
        <v>5.5999999999999994E-2</v>
      </c>
      <c r="L19" s="94">
        <v>0</v>
      </c>
      <c r="M19" s="72">
        <v>25075.432177999999</v>
      </c>
      <c r="N19" s="80">
        <v>9.9999999999999995E-7</v>
      </c>
      <c r="O19" s="72">
        <v>3.6900000000000004E-7</v>
      </c>
      <c r="P19" s="73">
        <v>6.906914526137583E-5</v>
      </c>
      <c r="Q19" s="73">
        <f t="shared" si="0"/>
        <v>1.9008409459273592E-10</v>
      </c>
      <c r="R19" s="73">
        <f>O19/'סכום נכסי הקרן'!$C$41</f>
        <v>2.0398614643369203E-12</v>
      </c>
    </row>
    <row r="20" spans="1:18">
      <c r="A20" s="93" t="s">
        <v>1857</v>
      </c>
      <c r="B20" s="54" t="s">
        <v>1858</v>
      </c>
      <c r="C20" s="70" t="s">
        <v>29</v>
      </c>
      <c r="D20" s="54" t="s">
        <v>1859</v>
      </c>
      <c r="E20" s="70" t="s">
        <v>132</v>
      </c>
      <c r="F20" s="54" t="s">
        <v>649</v>
      </c>
      <c r="G20" s="117" t="s">
        <v>3305</v>
      </c>
      <c r="H20" s="79">
        <v>45132</v>
      </c>
      <c r="I20" s="80">
        <v>2.5299999999867731</v>
      </c>
      <c r="J20" s="70" t="s">
        <v>135</v>
      </c>
      <c r="K20" s="71">
        <v>4.2500000000000003E-2</v>
      </c>
      <c r="L20" s="73">
        <v>4.1799999999763304E-2</v>
      </c>
      <c r="M20" s="72">
        <v>70796.710147999998</v>
      </c>
      <c r="N20" s="80">
        <v>101.45</v>
      </c>
      <c r="O20" s="72">
        <v>71.823257515000009</v>
      </c>
      <c r="P20" s="73">
        <v>3.3801743897723469E-4</v>
      </c>
      <c r="Q20" s="73">
        <f t="shared" si="0"/>
        <v>3.6998533537776941E-2</v>
      </c>
      <c r="R20" s="73">
        <f>O20/'סכום נכסי הקרן'!$C$41</f>
        <v>3.9704470256909382E-4</v>
      </c>
    </row>
    <row r="21" spans="1:18">
      <c r="A21" s="133" t="s">
        <v>3305</v>
      </c>
      <c r="B21" s="117" t="s">
        <v>3305</v>
      </c>
      <c r="C21" s="117" t="s">
        <v>3305</v>
      </c>
      <c r="D21" s="117" t="s">
        <v>3305</v>
      </c>
      <c r="E21" s="117" t="s">
        <v>3305</v>
      </c>
      <c r="F21" s="117" t="s">
        <v>3305</v>
      </c>
      <c r="G21" s="117" t="s">
        <v>3305</v>
      </c>
      <c r="H21" s="117" t="s">
        <v>3305</v>
      </c>
      <c r="I21" s="117" t="s">
        <v>3305</v>
      </c>
      <c r="J21" s="117" t="s">
        <v>3305</v>
      </c>
      <c r="K21" s="117" t="s">
        <v>3305</v>
      </c>
      <c r="L21" s="117" t="s">
        <v>3305</v>
      </c>
      <c r="M21" s="117" t="s">
        <v>3305</v>
      </c>
      <c r="N21" s="117" t="s">
        <v>3305</v>
      </c>
      <c r="O21" s="117" t="s">
        <v>3305</v>
      </c>
      <c r="P21" s="117" t="s">
        <v>3305</v>
      </c>
      <c r="Q21" s="117" t="s">
        <v>3305</v>
      </c>
      <c r="R21" s="117" t="s">
        <v>3305</v>
      </c>
    </row>
    <row r="22" spans="1:18">
      <c r="A22" s="92" t="s">
        <v>65</v>
      </c>
      <c r="B22" s="116" t="s">
        <v>3305</v>
      </c>
      <c r="C22" s="116" t="s">
        <v>3305</v>
      </c>
      <c r="D22" s="116" t="s">
        <v>3305</v>
      </c>
      <c r="E22" s="116" t="s">
        <v>3305</v>
      </c>
      <c r="F22" s="116" t="s">
        <v>3305</v>
      </c>
      <c r="G22" s="116" t="s">
        <v>3305</v>
      </c>
      <c r="H22" s="116" t="s">
        <v>3305</v>
      </c>
      <c r="I22" s="78">
        <v>2.4053733994419453</v>
      </c>
      <c r="J22" s="116" t="s">
        <v>3305</v>
      </c>
      <c r="K22" s="116" t="s">
        <v>3305</v>
      </c>
      <c r="L22" s="67">
        <v>4.3633333333315011E-2</v>
      </c>
      <c r="M22" s="116" t="s">
        <v>3305</v>
      </c>
      <c r="N22" s="116" t="s">
        <v>3305</v>
      </c>
      <c r="O22" s="66">
        <v>1025.6970698719999</v>
      </c>
      <c r="P22" s="116" t="s">
        <v>3305</v>
      </c>
      <c r="Q22" s="67">
        <f t="shared" si="0"/>
        <v>0.52837045759631784</v>
      </c>
      <c r="R22" s="67">
        <f>O22/'סכום נכסי הקרן'!$C$41</f>
        <v>5.6701353032931872E-3</v>
      </c>
    </row>
    <row r="23" spans="1:18">
      <c r="A23" s="93" t="s">
        <v>1862</v>
      </c>
      <c r="B23" s="54" t="s">
        <v>1863</v>
      </c>
      <c r="C23" s="70" t="s">
        <v>29</v>
      </c>
      <c r="D23" s="54" t="s">
        <v>1842</v>
      </c>
      <c r="E23" s="70" t="s">
        <v>662</v>
      </c>
      <c r="F23" s="54" t="s">
        <v>308</v>
      </c>
      <c r="G23" s="54" t="s">
        <v>133</v>
      </c>
      <c r="H23" s="79">
        <v>42795</v>
      </c>
      <c r="I23" s="80">
        <v>4.8899999999762578</v>
      </c>
      <c r="J23" s="70" t="s">
        <v>135</v>
      </c>
      <c r="K23" s="71">
        <v>3.7400000000000003E-2</v>
      </c>
      <c r="L23" s="73">
        <v>4.9199999999754572E-2</v>
      </c>
      <c r="M23" s="72">
        <v>78308.307136000003</v>
      </c>
      <c r="N23" s="80">
        <v>95.74</v>
      </c>
      <c r="O23" s="72">
        <v>74.972375002000007</v>
      </c>
      <c r="P23" s="73">
        <v>1.2585084570093056E-4</v>
      </c>
      <c r="Q23" s="73">
        <f t="shared" si="0"/>
        <v>3.8620748026347525E-2</v>
      </c>
      <c r="R23" s="73">
        <f>O23/'סכום נכסי הקרן'!$C$41</f>
        <v>4.1445327549158924E-4</v>
      </c>
    </row>
    <row r="24" spans="1:18">
      <c r="A24" s="93" t="s">
        <v>1864</v>
      </c>
      <c r="B24" s="54" t="s">
        <v>1865</v>
      </c>
      <c r="C24" s="70" t="s">
        <v>29</v>
      </c>
      <c r="D24" s="54" t="s">
        <v>1842</v>
      </c>
      <c r="E24" s="70" t="s">
        <v>662</v>
      </c>
      <c r="F24" s="54" t="s">
        <v>308</v>
      </c>
      <c r="G24" s="54" t="s">
        <v>133</v>
      </c>
      <c r="H24" s="79">
        <v>42795</v>
      </c>
      <c r="I24" s="80">
        <v>1.1699999999963533</v>
      </c>
      <c r="J24" s="70" t="s">
        <v>135</v>
      </c>
      <c r="K24" s="71">
        <v>2.5000000000000001E-2</v>
      </c>
      <c r="L24" s="73">
        <v>4.4099999999890595E-2</v>
      </c>
      <c r="M24" s="72">
        <v>194696.45019</v>
      </c>
      <c r="N24" s="80">
        <v>98.59</v>
      </c>
      <c r="O24" s="72">
        <v>191.95123240999999</v>
      </c>
      <c r="P24" s="73">
        <v>4.7714392064809294E-4</v>
      </c>
      <c r="Q24" s="73">
        <f t="shared" si="0"/>
        <v>9.888042335667932E-2</v>
      </c>
      <c r="R24" s="73">
        <f>O24/'סכום נכסי הקרן'!$C$41</f>
        <v>1.0611217399055259E-3</v>
      </c>
    </row>
    <row r="25" spans="1:18">
      <c r="A25" s="93" t="s">
        <v>1866</v>
      </c>
      <c r="B25" s="54" t="s">
        <v>1867</v>
      </c>
      <c r="C25" s="70" t="s">
        <v>29</v>
      </c>
      <c r="D25" s="54" t="s">
        <v>1868</v>
      </c>
      <c r="E25" s="70" t="s">
        <v>336</v>
      </c>
      <c r="F25" s="54" t="s">
        <v>349</v>
      </c>
      <c r="G25" s="54" t="s">
        <v>133</v>
      </c>
      <c r="H25" s="79">
        <v>42598</v>
      </c>
      <c r="I25" s="80">
        <v>2.2400000000037572</v>
      </c>
      <c r="J25" s="70" t="s">
        <v>135</v>
      </c>
      <c r="K25" s="71">
        <v>3.1E-2</v>
      </c>
      <c r="L25" s="73">
        <v>4.7500000000011748E-2</v>
      </c>
      <c r="M25" s="72">
        <v>220483.71430600004</v>
      </c>
      <c r="N25" s="80">
        <v>96.57</v>
      </c>
      <c r="O25" s="72">
        <v>212.921122905</v>
      </c>
      <c r="P25" s="73">
        <v>3.1268475679562284E-4</v>
      </c>
      <c r="Q25" s="73">
        <f t="shared" si="0"/>
        <v>0.10968270695681724</v>
      </c>
      <c r="R25" s="73">
        <f>O25/'סכום נכסי הקרן'!$C$41</f>
        <v>1.1770449689898499E-3</v>
      </c>
    </row>
    <row r="26" spans="1:18">
      <c r="A26" s="93" t="s">
        <v>1869</v>
      </c>
      <c r="B26" s="54" t="s">
        <v>1870</v>
      </c>
      <c r="C26" s="70" t="s">
        <v>29</v>
      </c>
      <c r="D26" s="54" t="s">
        <v>1020</v>
      </c>
      <c r="E26" s="70" t="s">
        <v>936</v>
      </c>
      <c r="F26" s="54" t="s">
        <v>456</v>
      </c>
      <c r="G26" s="54" t="s">
        <v>315</v>
      </c>
      <c r="H26" s="79">
        <v>44007</v>
      </c>
      <c r="I26" s="80">
        <v>3.5200000000065499</v>
      </c>
      <c r="J26" s="70" t="s">
        <v>135</v>
      </c>
      <c r="K26" s="71">
        <v>3.3500000000000002E-2</v>
      </c>
      <c r="L26" s="73">
        <v>6.2400000000162194E-2</v>
      </c>
      <c r="M26" s="72">
        <v>141261.20207</v>
      </c>
      <c r="N26" s="80">
        <v>90.79</v>
      </c>
      <c r="O26" s="72">
        <v>128.251043783</v>
      </c>
      <c r="P26" s="73">
        <v>1.765765025875E-4</v>
      </c>
      <c r="Q26" s="73">
        <f t="shared" si="0"/>
        <v>6.6066351051666347E-2</v>
      </c>
      <c r="R26" s="73">
        <f>O26/'סכום נכסי הקרן'!$C$41</f>
        <v>7.0898201076945481E-4</v>
      </c>
    </row>
    <row r="27" spans="1:18">
      <c r="A27" s="93" t="s">
        <v>1871</v>
      </c>
      <c r="B27" s="54" t="s">
        <v>1872</v>
      </c>
      <c r="C27" s="70" t="s">
        <v>29</v>
      </c>
      <c r="D27" s="54" t="s">
        <v>1873</v>
      </c>
      <c r="E27" s="70" t="s">
        <v>336</v>
      </c>
      <c r="F27" s="54" t="s">
        <v>529</v>
      </c>
      <c r="G27" s="54" t="s">
        <v>315</v>
      </c>
      <c r="H27" s="79">
        <v>43310</v>
      </c>
      <c r="I27" s="80">
        <v>0.99000000000315835</v>
      </c>
      <c r="J27" s="70" t="s">
        <v>135</v>
      </c>
      <c r="K27" s="71">
        <v>3.5499999999999997E-2</v>
      </c>
      <c r="L27" s="73">
        <v>5.4600000000092713E-2</v>
      </c>
      <c r="M27" s="72">
        <v>151506.31994300001</v>
      </c>
      <c r="N27" s="80">
        <v>98.22</v>
      </c>
      <c r="O27" s="72">
        <v>148.80950744700002</v>
      </c>
      <c r="P27" s="73">
        <v>5.918215622773438E-4</v>
      </c>
      <c r="Q27" s="73">
        <f t="shared" si="0"/>
        <v>7.6656695094455246E-2</v>
      </c>
      <c r="R27" s="73">
        <f>O27/'סכום נכסי הקרן'!$C$41</f>
        <v>8.226308394799275E-4</v>
      </c>
    </row>
    <row r="28" spans="1:18">
      <c r="A28" s="93" t="s">
        <v>1874</v>
      </c>
      <c r="B28" s="54" t="s">
        <v>1875</v>
      </c>
      <c r="C28" s="70" t="s">
        <v>29</v>
      </c>
      <c r="D28" s="54" t="s">
        <v>1876</v>
      </c>
      <c r="E28" s="70" t="s">
        <v>132</v>
      </c>
      <c r="F28" s="54" t="s">
        <v>546</v>
      </c>
      <c r="G28" s="54" t="s">
        <v>133</v>
      </c>
      <c r="H28" s="79">
        <v>45122</v>
      </c>
      <c r="I28" s="80">
        <v>3.9100000000019195</v>
      </c>
      <c r="J28" s="70" t="s">
        <v>135</v>
      </c>
      <c r="K28" s="71">
        <v>7.3300000000000004E-2</v>
      </c>
      <c r="L28" s="73">
        <v>7.3599999999923199E-2</v>
      </c>
      <c r="M28" s="72">
        <v>1.515063</v>
      </c>
      <c r="N28" s="80">
        <v>5156460</v>
      </c>
      <c r="O28" s="72">
        <v>78.123628735000011</v>
      </c>
      <c r="P28" s="73">
        <v>3.0301260000000001E-4</v>
      </c>
      <c r="Q28" s="73">
        <f t="shared" si="0"/>
        <v>4.0244062965830683E-2</v>
      </c>
      <c r="R28" s="73">
        <f>O28/'סכום נכסי הקרן'!$C$41</f>
        <v>4.3187365775255017E-4</v>
      </c>
    </row>
    <row r="29" spans="1:18">
      <c r="A29" s="93" t="s">
        <v>1877</v>
      </c>
      <c r="B29" s="54">
        <v>9555</v>
      </c>
      <c r="C29" s="70" t="s">
        <v>29</v>
      </c>
      <c r="D29" s="54" t="s">
        <v>1878</v>
      </c>
      <c r="E29" s="70" t="s">
        <v>592</v>
      </c>
      <c r="F29" s="54" t="s">
        <v>649</v>
      </c>
      <c r="G29" s="117" t="s">
        <v>3305</v>
      </c>
      <c r="H29" s="79">
        <v>45046</v>
      </c>
      <c r="I29" s="80">
        <v>0</v>
      </c>
      <c r="J29" s="70" t="s">
        <v>135</v>
      </c>
      <c r="K29" s="71">
        <v>0</v>
      </c>
      <c r="L29" s="71">
        <v>0</v>
      </c>
      <c r="M29" s="72">
        <v>107561.16184599999</v>
      </c>
      <c r="N29" s="80">
        <v>59</v>
      </c>
      <c r="O29" s="72">
        <v>63.461085486999991</v>
      </c>
      <c r="P29" s="73">
        <v>1.8565934587288485E-4</v>
      </c>
      <c r="Q29" s="73">
        <f t="shared" si="0"/>
        <v>3.269090237579568E-2</v>
      </c>
      <c r="R29" s="73">
        <f>O29/'סכום נכסי הקרן'!$C$41</f>
        <v>3.5081794788596819E-4</v>
      </c>
    </row>
    <row r="30" spans="1:18">
      <c r="A30" s="93" t="s">
        <v>1879</v>
      </c>
      <c r="B30" s="54">
        <v>9556</v>
      </c>
      <c r="C30" s="70" t="s">
        <v>29</v>
      </c>
      <c r="D30" s="54" t="s">
        <v>1878</v>
      </c>
      <c r="E30" s="70" t="s">
        <v>592</v>
      </c>
      <c r="F30" s="54" t="s">
        <v>649</v>
      </c>
      <c r="G30" s="117" t="s">
        <v>3305</v>
      </c>
      <c r="H30" s="79">
        <v>45046</v>
      </c>
      <c r="I30" s="80">
        <v>0</v>
      </c>
      <c r="J30" s="70" t="s">
        <v>135</v>
      </c>
      <c r="K30" s="71">
        <v>0</v>
      </c>
      <c r="L30" s="71">
        <v>0</v>
      </c>
      <c r="M30" s="72">
        <v>236.885863</v>
      </c>
      <c r="N30" s="80">
        <v>29.41732</v>
      </c>
      <c r="O30" s="72">
        <v>6.9685478999999995E-2</v>
      </c>
      <c r="P30" s="73">
        <v>0</v>
      </c>
      <c r="Q30" s="73">
        <f t="shared" si="0"/>
        <v>3.5897293176087017E-5</v>
      </c>
      <c r="R30" s="73">
        <f>O30/'סכום נכסי הקרן'!$C$41</f>
        <v>3.8522689223837314E-7</v>
      </c>
    </row>
    <row r="31" spans="1:18">
      <c r="A31" s="93" t="s">
        <v>1860</v>
      </c>
      <c r="B31" s="54" t="s">
        <v>1861</v>
      </c>
      <c r="C31" s="70" t="s">
        <v>29</v>
      </c>
      <c r="D31" s="54" t="s">
        <v>387</v>
      </c>
      <c r="E31" s="70" t="s">
        <v>307</v>
      </c>
      <c r="F31" s="54" t="s">
        <v>649</v>
      </c>
      <c r="G31" s="117" t="s">
        <v>3305</v>
      </c>
      <c r="H31" s="79">
        <v>45141</v>
      </c>
      <c r="I31" s="80">
        <v>2.6900000000034612</v>
      </c>
      <c r="J31" s="70" t="s">
        <v>135</v>
      </c>
      <c r="K31" s="71">
        <v>7.0499999999999993E-2</v>
      </c>
      <c r="L31" s="73">
        <v>6.13E-2</v>
      </c>
      <c r="M31" s="72">
        <v>127137.43884800001</v>
      </c>
      <c r="N31" s="80">
        <v>100</v>
      </c>
      <c r="O31" s="72">
        <v>127.13738862399998</v>
      </c>
      <c r="P31" s="73">
        <v>3.0301264329397632E-4</v>
      </c>
      <c r="Q31" s="73">
        <f>IFERROR(O31/$O$9,0)</f>
        <v>6.5492670475549686E-2</v>
      </c>
      <c r="R31" s="73">
        <f>O31/'סכום נכסי הקרן'!$C$41</f>
        <v>7.0282563612608314E-4</v>
      </c>
    </row>
    <row r="32" spans="1:18">
      <c r="A32" s="134" t="s">
        <v>3305</v>
      </c>
      <c r="B32" s="117" t="s">
        <v>3305</v>
      </c>
      <c r="C32" s="117" t="s">
        <v>3305</v>
      </c>
      <c r="D32" s="117" t="s">
        <v>3305</v>
      </c>
      <c r="E32" s="117" t="s">
        <v>3305</v>
      </c>
      <c r="F32" s="117" t="s">
        <v>3305</v>
      </c>
      <c r="G32" s="117" t="s">
        <v>3305</v>
      </c>
      <c r="H32" s="117" t="s">
        <v>3305</v>
      </c>
      <c r="I32" s="117" t="s">
        <v>3305</v>
      </c>
      <c r="J32" s="117" t="s">
        <v>3305</v>
      </c>
      <c r="K32" s="117" t="s">
        <v>3305</v>
      </c>
      <c r="L32" s="117" t="s">
        <v>3305</v>
      </c>
      <c r="M32" s="117" t="s">
        <v>3305</v>
      </c>
      <c r="N32" s="117" t="s">
        <v>3305</v>
      </c>
      <c r="O32" s="117" t="s">
        <v>3305</v>
      </c>
      <c r="P32" s="117" t="s">
        <v>3305</v>
      </c>
      <c r="Q32" s="117" t="s">
        <v>3305</v>
      </c>
      <c r="R32" s="117" t="s">
        <v>3305</v>
      </c>
    </row>
    <row r="33" spans="1:18">
      <c r="A33" s="92" t="s">
        <v>51</v>
      </c>
      <c r="B33" s="116" t="s">
        <v>3305</v>
      </c>
      <c r="C33" s="116" t="s">
        <v>3305</v>
      </c>
      <c r="D33" s="116" t="s">
        <v>3305</v>
      </c>
      <c r="E33" s="116" t="s">
        <v>3305</v>
      </c>
      <c r="F33" s="116" t="s">
        <v>3305</v>
      </c>
      <c r="G33" s="116" t="s">
        <v>3305</v>
      </c>
      <c r="H33" s="116" t="s">
        <v>3305</v>
      </c>
      <c r="I33" s="78">
        <v>1.6799999997144697</v>
      </c>
      <c r="J33" s="116" t="s">
        <v>3305</v>
      </c>
      <c r="K33" s="116" t="s">
        <v>3305</v>
      </c>
      <c r="L33" s="67">
        <v>5.879999999298071E-2</v>
      </c>
      <c r="M33" s="116" t="s">
        <v>3305</v>
      </c>
      <c r="N33" s="116" t="s">
        <v>3305</v>
      </c>
      <c r="O33" s="66">
        <v>3.3621685720000003</v>
      </c>
      <c r="P33" s="116" t="s">
        <v>3305</v>
      </c>
      <c r="Q33" s="67">
        <f t="shared" si="0"/>
        <v>1.7319641432974845E-3</v>
      </c>
      <c r="R33" s="67">
        <f>O33/'סכום נכסי הקרן'!$C$41</f>
        <v>1.8586336332323826E-5</v>
      </c>
    </row>
    <row r="34" spans="1:18">
      <c r="A34" s="93" t="s">
        <v>1880</v>
      </c>
      <c r="B34" s="54" t="s">
        <v>1881</v>
      </c>
      <c r="C34" s="70" t="s">
        <v>29</v>
      </c>
      <c r="D34" s="54" t="s">
        <v>1882</v>
      </c>
      <c r="E34" s="70" t="s">
        <v>542</v>
      </c>
      <c r="F34" s="54" t="s">
        <v>320</v>
      </c>
      <c r="G34" s="54" t="s">
        <v>133</v>
      </c>
      <c r="H34" s="79">
        <v>38118</v>
      </c>
      <c r="I34" s="80">
        <v>1.6799999997144697</v>
      </c>
      <c r="J34" s="70" t="s">
        <v>134</v>
      </c>
      <c r="K34" s="71">
        <v>7.9699999999999993E-2</v>
      </c>
      <c r="L34" s="73">
        <v>5.879999999298071E-2</v>
      </c>
      <c r="M34" s="72">
        <v>860.94860200000005</v>
      </c>
      <c r="N34" s="80">
        <v>107.67</v>
      </c>
      <c r="O34" s="72">
        <v>3.3621685720000003</v>
      </c>
      <c r="P34" s="73">
        <v>2.1290198826718843E-5</v>
      </c>
      <c r="Q34" s="73">
        <f t="shared" si="0"/>
        <v>1.7319641432974845E-3</v>
      </c>
      <c r="R34" s="73">
        <f>O34/'סכום נכסי הקרן'!$C$41</f>
        <v>1.8586336332323826E-5</v>
      </c>
    </row>
    <row r="35" spans="1:18">
      <c r="A35" s="133" t="s">
        <v>3305</v>
      </c>
      <c r="B35" s="117" t="s">
        <v>3305</v>
      </c>
      <c r="C35" s="117" t="s">
        <v>3305</v>
      </c>
      <c r="D35" s="117" t="s">
        <v>3305</v>
      </c>
      <c r="E35" s="117" t="s">
        <v>3305</v>
      </c>
      <c r="F35" s="117" t="s">
        <v>3305</v>
      </c>
      <c r="G35" s="117" t="s">
        <v>3305</v>
      </c>
      <c r="H35" s="117" t="s">
        <v>3305</v>
      </c>
      <c r="I35" s="117" t="s">
        <v>3305</v>
      </c>
      <c r="J35" s="117" t="s">
        <v>3305</v>
      </c>
      <c r="K35" s="117" t="s">
        <v>3305</v>
      </c>
      <c r="L35" s="117" t="s">
        <v>3305</v>
      </c>
      <c r="M35" s="117" t="s">
        <v>3305</v>
      </c>
      <c r="N35" s="117" t="s">
        <v>3305</v>
      </c>
      <c r="O35" s="117" t="s">
        <v>3305</v>
      </c>
      <c r="P35" s="117" t="s">
        <v>3305</v>
      </c>
      <c r="Q35" s="117" t="s">
        <v>3305</v>
      </c>
      <c r="R35" s="117" t="s">
        <v>3305</v>
      </c>
    </row>
    <row r="36" spans="1:18">
      <c r="A36" s="91" t="s">
        <v>188</v>
      </c>
      <c r="B36" s="116" t="s">
        <v>3305</v>
      </c>
      <c r="C36" s="116" t="s">
        <v>3305</v>
      </c>
      <c r="D36" s="116" t="s">
        <v>3305</v>
      </c>
      <c r="E36" s="116" t="s">
        <v>3305</v>
      </c>
      <c r="F36" s="116" t="s">
        <v>3305</v>
      </c>
      <c r="G36" s="116" t="s">
        <v>3305</v>
      </c>
      <c r="H36" s="116" t="s">
        <v>3305</v>
      </c>
      <c r="I36" s="78">
        <v>12.449956052135049</v>
      </c>
      <c r="J36" s="116" t="s">
        <v>3305</v>
      </c>
      <c r="K36" s="116" t="s">
        <v>3305</v>
      </c>
      <c r="L36" s="67">
        <v>5.6888452544601883E-2</v>
      </c>
      <c r="M36" s="116" t="s">
        <v>3305</v>
      </c>
      <c r="N36" s="116" t="s">
        <v>3305</v>
      </c>
      <c r="O36" s="66">
        <v>136.37104000899998</v>
      </c>
      <c r="P36" s="116" t="s">
        <v>3305</v>
      </c>
      <c r="Q36" s="67">
        <f t="shared" si="0"/>
        <v>7.0249229454689768E-2</v>
      </c>
      <c r="R36" s="67">
        <f>O36/'סכום נכסי הקרן'!$C$41</f>
        <v>7.5386999828159194E-4</v>
      </c>
    </row>
    <row r="37" spans="1:18">
      <c r="A37" s="92" t="s">
        <v>72</v>
      </c>
      <c r="B37" s="116" t="s">
        <v>3305</v>
      </c>
      <c r="C37" s="116" t="s">
        <v>3305</v>
      </c>
      <c r="D37" s="116" t="s">
        <v>3305</v>
      </c>
      <c r="E37" s="116" t="s">
        <v>3305</v>
      </c>
      <c r="F37" s="116" t="s">
        <v>3305</v>
      </c>
      <c r="G37" s="116" t="s">
        <v>3305</v>
      </c>
      <c r="H37" s="116" t="s">
        <v>3305</v>
      </c>
      <c r="I37" s="78">
        <v>12.449956052135049</v>
      </c>
      <c r="J37" s="116" t="s">
        <v>3305</v>
      </c>
      <c r="K37" s="116" t="s">
        <v>3305</v>
      </c>
      <c r="L37" s="67">
        <v>5.6888452544601883E-2</v>
      </c>
      <c r="M37" s="116" t="s">
        <v>3305</v>
      </c>
      <c r="N37" s="116" t="s">
        <v>3305</v>
      </c>
      <c r="O37" s="66">
        <v>136.37104000899998</v>
      </c>
      <c r="P37" s="116" t="s">
        <v>3305</v>
      </c>
      <c r="Q37" s="67">
        <f t="shared" si="0"/>
        <v>7.0249229454689768E-2</v>
      </c>
      <c r="R37" s="67">
        <f>O37/'סכום נכסי הקרן'!$C$41</f>
        <v>7.5386999828159194E-4</v>
      </c>
    </row>
    <row r="38" spans="1:18">
      <c r="A38" s="93" t="s">
        <v>1885</v>
      </c>
      <c r="B38" s="54" t="s">
        <v>1886</v>
      </c>
      <c r="C38" s="70" t="s">
        <v>29</v>
      </c>
      <c r="D38" s="117" t="s">
        <v>3305</v>
      </c>
      <c r="E38" s="70" t="s">
        <v>3086</v>
      </c>
      <c r="F38" s="54" t="s">
        <v>812</v>
      </c>
      <c r="G38" s="54" t="s">
        <v>1887</v>
      </c>
      <c r="H38" s="79">
        <v>42408</v>
      </c>
      <c r="I38" s="80">
        <v>10.199999999993802</v>
      </c>
      <c r="J38" s="70" t="s">
        <v>142</v>
      </c>
      <c r="K38" s="71">
        <v>3.9510000000000003E-2</v>
      </c>
      <c r="L38" s="73">
        <v>5.3199999999993801E-2</v>
      </c>
      <c r="M38" s="72">
        <v>26923.928795</v>
      </c>
      <c r="N38" s="80">
        <v>87.48</v>
      </c>
      <c r="O38" s="72">
        <v>64.514167221999998</v>
      </c>
      <c r="P38" s="73">
        <v>6.8240105221938066E-5</v>
      </c>
      <c r="Q38" s="73">
        <f t="shared" si="0"/>
        <v>3.3233379579398994E-2</v>
      </c>
      <c r="R38" s="73">
        <f>O38/'סכום נכסי הקרן'!$C$41</f>
        <v>3.5663946780473127E-4</v>
      </c>
    </row>
    <row r="39" spans="1:18">
      <c r="A39" s="93" t="s">
        <v>1883</v>
      </c>
      <c r="B39" s="54" t="s">
        <v>1884</v>
      </c>
      <c r="C39" s="70" t="s">
        <v>29</v>
      </c>
      <c r="D39" s="117" t="s">
        <v>3305</v>
      </c>
      <c r="E39" s="70" t="s">
        <v>3086</v>
      </c>
      <c r="F39" s="54" t="s">
        <v>918</v>
      </c>
      <c r="G39" s="54" t="s">
        <v>841</v>
      </c>
      <c r="H39" s="79">
        <v>42206</v>
      </c>
      <c r="I39" s="80">
        <v>14.470000000057199</v>
      </c>
      <c r="J39" s="70" t="s">
        <v>142</v>
      </c>
      <c r="K39" s="71">
        <v>4.555E-2</v>
      </c>
      <c r="L39" s="73">
        <v>6.0200000000314509E-2</v>
      </c>
      <c r="M39" s="72">
        <v>31779.22725</v>
      </c>
      <c r="N39" s="80">
        <v>82.55</v>
      </c>
      <c r="O39" s="72">
        <v>71.856872787</v>
      </c>
      <c r="P39" s="73">
        <v>1.9077571152426175E-4</v>
      </c>
      <c r="Q39" s="73">
        <f>IFERROR(O39/$O$9,0)</f>
        <v>3.7015849875290781E-2</v>
      </c>
      <c r="R39" s="73">
        <f>O39/'סכום נכסי הקרן'!$C$41</f>
        <v>3.9723053047686072E-4</v>
      </c>
    </row>
    <row r="40" spans="1:18">
      <c r="A40" s="119" t="s">
        <v>3305</v>
      </c>
      <c r="B40" s="120" t="s">
        <v>3305</v>
      </c>
      <c r="C40" s="120" t="s">
        <v>3305</v>
      </c>
      <c r="D40" s="120" t="s">
        <v>3305</v>
      </c>
      <c r="E40" s="120" t="s">
        <v>3305</v>
      </c>
      <c r="F40" s="120" t="s">
        <v>3305</v>
      </c>
      <c r="G40" s="120" t="s">
        <v>3305</v>
      </c>
      <c r="H40" s="120" t="s">
        <v>3305</v>
      </c>
      <c r="I40" s="120" t="s">
        <v>3305</v>
      </c>
      <c r="J40" s="120" t="s">
        <v>3305</v>
      </c>
      <c r="K40" s="120" t="s">
        <v>3305</v>
      </c>
      <c r="L40" s="120" t="s">
        <v>3305</v>
      </c>
      <c r="M40" s="120" t="s">
        <v>3305</v>
      </c>
      <c r="N40" s="120" t="s">
        <v>3305</v>
      </c>
      <c r="O40" s="120" t="s">
        <v>3305</v>
      </c>
      <c r="P40" s="120" t="s">
        <v>3305</v>
      </c>
      <c r="Q40" s="120" t="s">
        <v>3305</v>
      </c>
      <c r="R40" s="120" t="s">
        <v>3305</v>
      </c>
    </row>
    <row r="41" spans="1:18">
      <c r="A41" s="119" t="s">
        <v>3305</v>
      </c>
      <c r="B41" s="120" t="s">
        <v>3305</v>
      </c>
      <c r="C41" s="120" t="s">
        <v>3305</v>
      </c>
      <c r="D41" s="120" t="s">
        <v>3305</v>
      </c>
      <c r="E41" s="120" t="s">
        <v>3305</v>
      </c>
      <c r="F41" s="120" t="s">
        <v>3305</v>
      </c>
      <c r="G41" s="120" t="s">
        <v>3305</v>
      </c>
      <c r="H41" s="120" t="s">
        <v>3305</v>
      </c>
      <c r="I41" s="120" t="s">
        <v>3305</v>
      </c>
      <c r="J41" s="120" t="s">
        <v>3305</v>
      </c>
      <c r="K41" s="120" t="s">
        <v>3305</v>
      </c>
      <c r="L41" s="120" t="s">
        <v>3305</v>
      </c>
      <c r="M41" s="120" t="s">
        <v>3305</v>
      </c>
      <c r="N41" s="120" t="s">
        <v>3305</v>
      </c>
      <c r="O41" s="120" t="s">
        <v>3305</v>
      </c>
      <c r="P41" s="120" t="s">
        <v>3305</v>
      </c>
      <c r="Q41" s="120" t="s">
        <v>3305</v>
      </c>
      <c r="R41" s="120" t="s">
        <v>3305</v>
      </c>
    </row>
    <row r="42" spans="1:18">
      <c r="A42" s="84" t="s">
        <v>212</v>
      </c>
      <c r="B42" s="120" t="s">
        <v>3305</v>
      </c>
      <c r="C42" s="120" t="s">
        <v>3305</v>
      </c>
      <c r="D42" s="120" t="s">
        <v>3305</v>
      </c>
      <c r="E42" s="120" t="s">
        <v>3305</v>
      </c>
      <c r="F42" s="120" t="s">
        <v>3305</v>
      </c>
      <c r="G42" s="120" t="s">
        <v>3305</v>
      </c>
      <c r="H42" s="120" t="s">
        <v>3305</v>
      </c>
      <c r="I42" s="120" t="s">
        <v>3305</v>
      </c>
      <c r="J42" s="120" t="s">
        <v>3305</v>
      </c>
      <c r="K42" s="120" t="s">
        <v>3305</v>
      </c>
      <c r="L42" s="120" t="s">
        <v>3305</v>
      </c>
      <c r="M42" s="120" t="s">
        <v>3305</v>
      </c>
      <c r="N42" s="120" t="s">
        <v>3305</v>
      </c>
      <c r="O42" s="120" t="s">
        <v>3305</v>
      </c>
      <c r="P42" s="120" t="s">
        <v>3305</v>
      </c>
      <c r="Q42" s="120" t="s">
        <v>3305</v>
      </c>
      <c r="R42" s="120" t="s">
        <v>3305</v>
      </c>
    </row>
    <row r="43" spans="1:18">
      <c r="A43" s="84" t="s">
        <v>115</v>
      </c>
      <c r="B43" s="120" t="s">
        <v>3305</v>
      </c>
      <c r="C43" s="120" t="s">
        <v>3305</v>
      </c>
      <c r="D43" s="120" t="s">
        <v>3305</v>
      </c>
      <c r="E43" s="120" t="s">
        <v>3305</v>
      </c>
      <c r="F43" s="120" t="s">
        <v>3305</v>
      </c>
      <c r="G43" s="120" t="s">
        <v>3305</v>
      </c>
      <c r="H43" s="120" t="s">
        <v>3305</v>
      </c>
      <c r="I43" s="120" t="s">
        <v>3305</v>
      </c>
      <c r="J43" s="120" t="s">
        <v>3305</v>
      </c>
      <c r="K43" s="120" t="s">
        <v>3305</v>
      </c>
      <c r="L43" s="120" t="s">
        <v>3305</v>
      </c>
      <c r="M43" s="120" t="s">
        <v>3305</v>
      </c>
      <c r="N43" s="120" t="s">
        <v>3305</v>
      </c>
      <c r="O43" s="120" t="s">
        <v>3305</v>
      </c>
      <c r="P43" s="120" t="s">
        <v>3305</v>
      </c>
      <c r="Q43" s="120" t="s">
        <v>3305</v>
      </c>
      <c r="R43" s="120" t="s">
        <v>3305</v>
      </c>
    </row>
    <row r="44" spans="1:18">
      <c r="A44" s="84" t="s">
        <v>195</v>
      </c>
      <c r="B44" s="120" t="s">
        <v>3305</v>
      </c>
      <c r="C44" s="120" t="s">
        <v>3305</v>
      </c>
      <c r="D44" s="120" t="s">
        <v>3305</v>
      </c>
      <c r="E44" s="120" t="s">
        <v>3305</v>
      </c>
      <c r="F44" s="120" t="s">
        <v>3305</v>
      </c>
      <c r="G44" s="120" t="s">
        <v>3305</v>
      </c>
      <c r="H44" s="120" t="s">
        <v>3305</v>
      </c>
      <c r="I44" s="120" t="s">
        <v>3305</v>
      </c>
      <c r="J44" s="120" t="s">
        <v>3305</v>
      </c>
      <c r="K44" s="120" t="s">
        <v>3305</v>
      </c>
      <c r="L44" s="120" t="s">
        <v>3305</v>
      </c>
      <c r="M44" s="120" t="s">
        <v>3305</v>
      </c>
      <c r="N44" s="120" t="s">
        <v>3305</v>
      </c>
      <c r="O44" s="120" t="s">
        <v>3305</v>
      </c>
      <c r="P44" s="120" t="s">
        <v>3305</v>
      </c>
      <c r="Q44" s="120" t="s">
        <v>3305</v>
      </c>
      <c r="R44" s="120" t="s">
        <v>3305</v>
      </c>
    </row>
    <row r="45" spans="1:18">
      <c r="A45" s="84" t="s">
        <v>203</v>
      </c>
      <c r="B45" s="120" t="s">
        <v>3305</v>
      </c>
      <c r="C45" s="120" t="s">
        <v>3305</v>
      </c>
      <c r="D45" s="120" t="s">
        <v>3305</v>
      </c>
      <c r="E45" s="120" t="s">
        <v>3305</v>
      </c>
      <c r="F45" s="120" t="s">
        <v>3305</v>
      </c>
      <c r="G45" s="120" t="s">
        <v>3305</v>
      </c>
      <c r="H45" s="120" t="s">
        <v>3305</v>
      </c>
      <c r="I45" s="120" t="s">
        <v>3305</v>
      </c>
      <c r="J45" s="120" t="s">
        <v>3305</v>
      </c>
      <c r="K45" s="120" t="s">
        <v>3305</v>
      </c>
      <c r="L45" s="120" t="s">
        <v>3305</v>
      </c>
      <c r="M45" s="120" t="s">
        <v>3305</v>
      </c>
      <c r="N45" s="120" t="s">
        <v>3305</v>
      </c>
      <c r="O45" s="120" t="s">
        <v>3305</v>
      </c>
      <c r="P45" s="120" t="s">
        <v>3305</v>
      </c>
      <c r="Q45" s="120" t="s">
        <v>3305</v>
      </c>
      <c r="R45" s="120" t="s">
        <v>3305</v>
      </c>
    </row>
    <row r="46" spans="1:18" hidden="1">
      <c r="B46" s="1"/>
      <c r="C46" s="1"/>
      <c r="D46" s="1"/>
    </row>
    <row r="47" spans="1:18" hidden="1">
      <c r="A47" s="1"/>
      <c r="B47" s="1"/>
      <c r="C47" s="1"/>
      <c r="D47" s="1"/>
    </row>
    <row r="48" spans="1:18" hidden="1">
      <c r="A48" s="1"/>
      <c r="B48" s="1"/>
      <c r="C48" s="1"/>
      <c r="D48" s="1"/>
    </row>
    <row r="49" s="1" customFormat="1" hidden="1"/>
    <row r="50" s="1" customFormat="1" hidden="1"/>
    <row r="51" s="1" customFormat="1" hidden="1"/>
    <row r="52" s="1" customFormat="1" hidden="1"/>
    <row r="53" s="1" customFormat="1" hidden="1"/>
    <row r="54" s="1" customFormat="1" hidden="1"/>
    <row r="55" s="1" customFormat="1" hidden="1"/>
    <row r="56" s="1" customFormat="1" hidden="1"/>
    <row r="57" s="1" customFormat="1" hidden="1"/>
    <row r="58" s="1" customFormat="1" hidden="1"/>
    <row r="59" s="1" customFormat="1" hidden="1"/>
    <row r="60" s="1" customFormat="1" hidden="1"/>
    <row r="61" s="1" customFormat="1" hidden="1"/>
    <row r="62" s="1" customFormat="1" hidden="1"/>
    <row r="63" s="1" customFormat="1" hidden="1"/>
    <row r="64" s="1" customFormat="1" hidden="1"/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  <row r="76" s="1" customFormat="1" hidden="1"/>
    <row r="77" s="1" customFormat="1" hidden="1"/>
    <row r="78" s="1" customFormat="1" hidden="1"/>
    <row r="79" s="1" customFormat="1" hidden="1"/>
    <row r="80" s="1" customFormat="1" hidden="1"/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pans="1:4" hidden="1">
      <c r="A513" s="1"/>
      <c r="B513" s="1"/>
      <c r="C513" s="1"/>
      <c r="D513" s="1"/>
    </row>
    <row r="514" spans="1:4" hidden="1">
      <c r="A514" s="1"/>
      <c r="B514" s="1"/>
      <c r="C514" s="1"/>
      <c r="D514" s="1"/>
    </row>
    <row r="515" spans="1:4" hidden="1">
      <c r="A515" s="1"/>
      <c r="B515" s="1"/>
      <c r="C515" s="1"/>
      <c r="D515" s="1"/>
    </row>
    <row r="516" spans="1:4" hidden="1">
      <c r="A516" s="1"/>
      <c r="B516" s="1"/>
      <c r="C516" s="1"/>
      <c r="D516" s="1"/>
    </row>
    <row r="517" spans="1:4" hidden="1">
      <c r="A517" s="1"/>
      <c r="B517" s="1"/>
      <c r="C517" s="1"/>
      <c r="D517" s="1"/>
    </row>
    <row r="518" spans="1:4" hidden="1">
      <c r="A518" s="1"/>
      <c r="B518" s="1"/>
      <c r="C518" s="1"/>
      <c r="D518" s="1"/>
    </row>
    <row r="519" spans="1:4" hidden="1">
      <c r="A519" s="1"/>
      <c r="B519" s="1"/>
      <c r="C519" s="1"/>
      <c r="D519" s="1"/>
    </row>
    <row r="520" spans="1:4" hidden="1">
      <c r="A520" s="1"/>
      <c r="B520" s="1"/>
      <c r="C520" s="1"/>
      <c r="D520" s="1"/>
    </row>
    <row r="521" spans="1:4" hidden="1">
      <c r="A521" s="1"/>
      <c r="B521" s="1"/>
      <c r="C521" s="1"/>
      <c r="D521" s="1"/>
    </row>
    <row r="522" spans="1:4" hidden="1">
      <c r="A522" s="1"/>
      <c r="B522" s="1"/>
      <c r="C522" s="1"/>
      <c r="D522" s="1"/>
    </row>
    <row r="523" spans="1:4" hidden="1">
      <c r="A523" s="1"/>
      <c r="B523" s="1"/>
      <c r="C523" s="1"/>
      <c r="D523" s="1"/>
    </row>
    <row r="524" spans="1:4" hidden="1">
      <c r="A524" s="1"/>
      <c r="B524" s="1"/>
      <c r="C524" s="1"/>
      <c r="D524" s="1"/>
    </row>
    <row r="525" spans="1:4" hidden="1">
      <c r="A525" s="1"/>
      <c r="B525" s="1"/>
      <c r="C525" s="1"/>
      <c r="D525" s="1"/>
    </row>
    <row r="526" spans="1:4" hidden="1">
      <c r="A526" s="1"/>
      <c r="B526" s="1"/>
      <c r="C526" s="1"/>
      <c r="D526" s="1"/>
    </row>
    <row r="527" spans="1:4" hidden="1">
      <c r="B527" s="1"/>
      <c r="C527" s="1"/>
      <c r="D527" s="1"/>
    </row>
    <row r="528" spans="1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5" spans="1:4" hidden="1">
      <c r="A535" s="31"/>
    </row>
    <row r="536" spans="1:4" hidden="1">
      <c r="A536" s="31"/>
    </row>
    <row r="537" spans="1:4" hidden="1">
      <c r="A537" s="3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A1:A4 C1:XFD4 A5:AY1048576 BA5:XFD1048576 AZ5:AZ9999 AZ10001:AZ1048576" xr:uid="{00000000-0002-0000-0E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.140625" style="2" bestFit="1" customWidth="1"/>
    <col min="2" max="2" width="43" style="2" customWidth="1"/>
    <col min="3" max="3" width="13.140625" style="2" customWidth="1"/>
    <col min="4" max="4" width="13.85546875" style="2" customWidth="1"/>
    <col min="5" max="5" width="44" style="1" bestFit="1" customWidth="1"/>
    <col min="6" max="6" width="12" style="1" bestFit="1" customWidth="1"/>
    <col min="7" max="7" width="14.28515625" style="1" customWidth="1"/>
    <col min="8" max="8" width="10.140625" style="1" bestFit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148</v>
      </c>
      <c r="B1" s="36" t="s" vm="1">
        <v>220</v>
      </c>
    </row>
    <row r="2" spans="1:27">
      <c r="A2" s="36" t="s">
        <v>147</v>
      </c>
      <c r="B2" s="36" t="s">
        <v>221</v>
      </c>
    </row>
    <row r="3" spans="1:27">
      <c r="A3" s="36" t="s">
        <v>149</v>
      </c>
      <c r="B3" s="36" t="s">
        <v>222</v>
      </c>
    </row>
    <row r="4" spans="1:27">
      <c r="A4" s="36" t="s">
        <v>150</v>
      </c>
      <c r="B4" s="36">
        <v>12152</v>
      </c>
    </row>
    <row r="5" spans="1:27" ht="18.75">
      <c r="A5" s="145" t="s">
        <v>95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7"/>
    </row>
    <row r="6" spans="1:27" s="3" customFormat="1">
      <c r="A6" s="37" t="s">
        <v>119</v>
      </c>
      <c r="B6" s="38" t="s">
        <v>48</v>
      </c>
      <c r="C6" s="38" t="s">
        <v>121</v>
      </c>
      <c r="D6" s="38" t="s">
        <v>120</v>
      </c>
      <c r="E6" s="38" t="s">
        <v>70</v>
      </c>
      <c r="F6" s="38" t="s">
        <v>106</v>
      </c>
      <c r="G6" s="38" t="s">
        <v>197</v>
      </c>
      <c r="H6" s="38" t="s">
        <v>196</v>
      </c>
      <c r="I6" s="38" t="s">
        <v>114</v>
      </c>
      <c r="J6" s="38" t="s">
        <v>63</v>
      </c>
      <c r="K6" s="38" t="s">
        <v>151</v>
      </c>
      <c r="L6" s="40" t="s">
        <v>153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13" t="s">
        <v>3305</v>
      </c>
      <c r="G7" s="26" t="s">
        <v>204</v>
      </c>
      <c r="H7" s="113" t="s">
        <v>3305</v>
      </c>
      <c r="I7" s="26" t="s">
        <v>200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59" t="s">
        <v>31</v>
      </c>
      <c r="B9" s="115" t="s">
        <v>3305</v>
      </c>
      <c r="C9" s="115" t="s">
        <v>3305</v>
      </c>
      <c r="D9" s="115" t="s">
        <v>3305</v>
      </c>
      <c r="E9" s="115" t="s">
        <v>3305</v>
      </c>
      <c r="F9" s="115" t="s">
        <v>3305</v>
      </c>
      <c r="G9" s="115" t="s">
        <v>3305</v>
      </c>
      <c r="H9" s="115" t="s">
        <v>3305</v>
      </c>
      <c r="I9" s="61">
        <v>1886.0822525869999</v>
      </c>
      <c r="J9" s="115" t="s">
        <v>3305</v>
      </c>
      <c r="K9" s="62">
        <f>IFERROR(I9/$I$9,0)</f>
        <v>1</v>
      </c>
      <c r="L9" s="62">
        <f>I9/'סכום נכסי הקרן'!$C$41</f>
        <v>1.0426413294368548E-2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8" t="s">
        <v>189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116" t="s">
        <v>3305</v>
      </c>
      <c r="H10" s="116" t="s">
        <v>3305</v>
      </c>
      <c r="I10" s="66">
        <v>700.93155586600005</v>
      </c>
      <c r="J10" s="116" t="s">
        <v>3305</v>
      </c>
      <c r="K10" s="67">
        <f t="shared" ref="K10:K49" si="0">IFERROR(I10/$I$9,0)</f>
        <v>0.37163360977740179</v>
      </c>
      <c r="L10" s="67">
        <f>I10/'סכום נכסי הקרן'!$C$41</f>
        <v>3.8748056096172753E-3</v>
      </c>
    </row>
    <row r="11" spans="1:27">
      <c r="A11" s="69" t="s">
        <v>1888</v>
      </c>
      <c r="B11" s="54">
        <v>9114</v>
      </c>
      <c r="C11" s="70" t="s">
        <v>29</v>
      </c>
      <c r="D11" s="54" t="s">
        <v>1889</v>
      </c>
      <c r="E11" s="70" t="s">
        <v>1294</v>
      </c>
      <c r="F11" s="70" t="s">
        <v>134</v>
      </c>
      <c r="G11" s="72">
        <v>291.76</v>
      </c>
      <c r="H11" s="72">
        <v>782.57029999999997</v>
      </c>
      <c r="I11" s="72">
        <v>8.281270000000001</v>
      </c>
      <c r="J11" s="73">
        <v>3.5074255936133889E-5</v>
      </c>
      <c r="K11" s="73">
        <f t="shared" si="0"/>
        <v>4.390725796099928E-3</v>
      </c>
      <c r="L11" s="73">
        <f>I11/'סכום נכסי הקרן'!$C$41</f>
        <v>4.5779521812383216E-5</v>
      </c>
    </row>
    <row r="12" spans="1:27">
      <c r="A12" s="69" t="s">
        <v>1890</v>
      </c>
      <c r="B12" s="54">
        <v>8423</v>
      </c>
      <c r="C12" s="70" t="s">
        <v>29</v>
      </c>
      <c r="D12" s="54" t="s">
        <v>1891</v>
      </c>
      <c r="E12" s="70" t="s">
        <v>567</v>
      </c>
      <c r="F12" s="70" t="s">
        <v>134</v>
      </c>
      <c r="G12" s="72">
        <v>250267.17</v>
      </c>
      <c r="H12" s="72">
        <v>0</v>
      </c>
      <c r="I12" s="72">
        <v>0</v>
      </c>
      <c r="J12" s="73">
        <v>5.0910979120324557E-5</v>
      </c>
      <c r="K12" s="73">
        <f t="shared" ref="K12:K33" si="1">IFERROR(I12/$I$9,0)</f>
        <v>0</v>
      </c>
      <c r="L12" s="73">
        <f>I12/'סכום נכסי הקרן'!$C$41</f>
        <v>0</v>
      </c>
    </row>
    <row r="13" spans="1:27">
      <c r="A13" s="69" t="s">
        <v>1892</v>
      </c>
      <c r="B13" s="54">
        <v>8460</v>
      </c>
      <c r="C13" s="70" t="s">
        <v>29</v>
      </c>
      <c r="D13" s="54" t="s">
        <v>1893</v>
      </c>
      <c r="E13" s="70" t="s">
        <v>1294</v>
      </c>
      <c r="F13" s="70" t="s">
        <v>134</v>
      </c>
      <c r="G13" s="72">
        <v>1082.76</v>
      </c>
      <c r="H13" s="72">
        <v>276.87139999999999</v>
      </c>
      <c r="I13" s="72">
        <v>10.873209999999998</v>
      </c>
      <c r="J13" s="73">
        <v>9.4715040524672827E-5</v>
      </c>
      <c r="K13" s="73">
        <f t="shared" si="1"/>
        <v>5.7649712705190974E-3</v>
      </c>
      <c r="L13" s="73">
        <f>I13/'סכום נכסי הקרן'!$C$41</f>
        <v>6.0107973096593063E-5</v>
      </c>
    </row>
    <row r="14" spans="1:27">
      <c r="A14" s="69" t="s">
        <v>1894</v>
      </c>
      <c r="B14" s="54">
        <v>8525</v>
      </c>
      <c r="C14" s="70" t="s">
        <v>29</v>
      </c>
      <c r="D14" s="54" t="s">
        <v>1895</v>
      </c>
      <c r="E14" s="70" t="s">
        <v>1294</v>
      </c>
      <c r="F14" s="70" t="s">
        <v>134</v>
      </c>
      <c r="G14" s="72">
        <v>418.65</v>
      </c>
      <c r="H14" s="72">
        <v>580.07950000000005</v>
      </c>
      <c r="I14" s="72">
        <v>8.8081700000000005</v>
      </c>
      <c r="J14" s="73">
        <v>4.1778964494857813E-5</v>
      </c>
      <c r="K14" s="73">
        <f t="shared" si="1"/>
        <v>4.6700879497267329E-3</v>
      </c>
      <c r="L14" s="73">
        <f>I14/'סכום נכסי הקרן'!$C$41</f>
        <v>4.8692267084901166E-5</v>
      </c>
    </row>
    <row r="15" spans="1:27">
      <c r="A15" s="69" t="s">
        <v>1896</v>
      </c>
      <c r="B15" s="54">
        <v>9326</v>
      </c>
      <c r="C15" s="70" t="s">
        <v>29</v>
      </c>
      <c r="D15" s="54" t="s">
        <v>1897</v>
      </c>
      <c r="E15" s="70" t="s">
        <v>1458</v>
      </c>
      <c r="F15" s="70" t="s">
        <v>134</v>
      </c>
      <c r="G15" s="72">
        <v>492.35324900000001</v>
      </c>
      <c r="H15" s="72">
        <v>100</v>
      </c>
      <c r="I15" s="72">
        <v>1.785765233</v>
      </c>
      <c r="J15" s="73">
        <v>2.4617662449999998E-7</v>
      </c>
      <c r="K15" s="73">
        <f t="shared" si="1"/>
        <v>9.4681195931439234E-4</v>
      </c>
      <c r="L15" s="73">
        <f>I15/'סכום נכסי הקרן'!$C$41</f>
        <v>9.8718527998627139E-6</v>
      </c>
    </row>
    <row r="16" spans="1:27">
      <c r="A16" s="69" t="s">
        <v>1898</v>
      </c>
      <c r="B16" s="54">
        <v>8561</v>
      </c>
      <c r="C16" s="70" t="s">
        <v>29</v>
      </c>
      <c r="D16" s="54" t="s">
        <v>1899</v>
      </c>
      <c r="E16" s="70" t="s">
        <v>605</v>
      </c>
      <c r="F16" s="70" t="s">
        <v>135</v>
      </c>
      <c r="G16" s="72">
        <v>79072.3</v>
      </c>
      <c r="H16" s="72">
        <v>101.422769</v>
      </c>
      <c r="I16" s="72">
        <v>80.197339999999997</v>
      </c>
      <c r="J16" s="73">
        <v>1.218240517053544E-4</v>
      </c>
      <c r="K16" s="73">
        <f t="shared" si="1"/>
        <v>4.2520595212642093E-2</v>
      </c>
      <c r="L16" s="73">
        <f>I16/'סכום נכסי הקרן'!$C$41</f>
        <v>4.4333729920955511E-4</v>
      </c>
    </row>
    <row r="17" spans="1:12">
      <c r="A17" s="69" t="s">
        <v>1900</v>
      </c>
      <c r="B17" s="54">
        <v>9398</v>
      </c>
      <c r="C17" s="70" t="s">
        <v>29</v>
      </c>
      <c r="D17" s="54" t="s">
        <v>1901</v>
      </c>
      <c r="E17" s="70" t="s">
        <v>1458</v>
      </c>
      <c r="F17" s="70" t="s">
        <v>134</v>
      </c>
      <c r="G17" s="72">
        <v>492.35324900000001</v>
      </c>
      <c r="H17" s="72">
        <v>100</v>
      </c>
      <c r="I17" s="72">
        <v>1.785765233</v>
      </c>
      <c r="J17" s="73">
        <v>2.4617662449999998E-7</v>
      </c>
      <c r="K17" s="73">
        <f t="shared" si="1"/>
        <v>9.4681195931439234E-4</v>
      </c>
      <c r="L17" s="73">
        <f>I17/'סכום נכסי הקרן'!$C$41</f>
        <v>9.8718527998627139E-6</v>
      </c>
    </row>
    <row r="18" spans="1:12">
      <c r="A18" s="69" t="s">
        <v>1902</v>
      </c>
      <c r="B18" s="54">
        <v>9113</v>
      </c>
      <c r="C18" s="70" t="s">
        <v>29</v>
      </c>
      <c r="D18" s="54" t="s">
        <v>1903</v>
      </c>
      <c r="E18" s="70" t="s">
        <v>3195</v>
      </c>
      <c r="F18" s="70" t="s">
        <v>135</v>
      </c>
      <c r="G18" s="72">
        <v>4807.3901779999997</v>
      </c>
      <c r="H18" s="72">
        <v>2251.7957999999999</v>
      </c>
      <c r="I18" s="72">
        <v>108.25261013900001</v>
      </c>
      <c r="J18" s="73">
        <v>1.9177724702924172E-4</v>
      </c>
      <c r="K18" s="73">
        <f t="shared" si="1"/>
        <v>5.7395487386893068E-2</v>
      </c>
      <c r="L18" s="73">
        <f>I18/'סכום נכסי הקרן'!$C$41</f>
        <v>5.9842907272746417E-4</v>
      </c>
    </row>
    <row r="19" spans="1:12">
      <c r="A19" s="69" t="s">
        <v>1904</v>
      </c>
      <c r="B19" s="54">
        <v>9266</v>
      </c>
      <c r="C19" s="70" t="s">
        <v>29</v>
      </c>
      <c r="D19" s="54" t="s">
        <v>1903</v>
      </c>
      <c r="E19" s="70" t="s">
        <v>3195</v>
      </c>
      <c r="F19" s="70" t="s">
        <v>135</v>
      </c>
      <c r="G19" s="72">
        <v>122470.46412900001</v>
      </c>
      <c r="H19" s="72">
        <v>94.647599999999997</v>
      </c>
      <c r="I19" s="72">
        <v>115.91535500599998</v>
      </c>
      <c r="J19" s="73">
        <v>2.3371777277267228E-4</v>
      </c>
      <c r="K19" s="73">
        <f t="shared" si="1"/>
        <v>6.145827142321468E-2</v>
      </c>
      <c r="L19" s="73">
        <f>I19/'סכום נכסי הקרן'!$C$41</f>
        <v>6.4078933821591611E-4</v>
      </c>
    </row>
    <row r="20" spans="1:12">
      <c r="A20" s="69" t="s">
        <v>1905</v>
      </c>
      <c r="B20" s="54">
        <v>8652</v>
      </c>
      <c r="C20" s="70" t="s">
        <v>29</v>
      </c>
      <c r="D20" s="54" t="s">
        <v>1906</v>
      </c>
      <c r="E20" s="70" t="s">
        <v>1294</v>
      </c>
      <c r="F20" s="70" t="s">
        <v>134</v>
      </c>
      <c r="G20" s="72">
        <v>1430.6</v>
      </c>
      <c r="H20" s="72">
        <v>871.16980000000001</v>
      </c>
      <c r="I20" s="72">
        <v>45.203150000000001</v>
      </c>
      <c r="J20" s="73">
        <v>7.6743829605594667E-6</v>
      </c>
      <c r="K20" s="73">
        <f t="shared" si="1"/>
        <v>2.3966690709272185E-2</v>
      </c>
      <c r="L20" s="73">
        <f>I20/'סכום נכסי הקרן'!$C$41</f>
        <v>2.4988662263317467E-4</v>
      </c>
    </row>
    <row r="21" spans="1:12">
      <c r="A21" s="69" t="s">
        <v>1907</v>
      </c>
      <c r="B21" s="54">
        <v>9152</v>
      </c>
      <c r="C21" s="70" t="s">
        <v>29</v>
      </c>
      <c r="D21" s="54" t="s">
        <v>1908</v>
      </c>
      <c r="E21" s="70" t="s">
        <v>1458</v>
      </c>
      <c r="F21" s="70" t="s">
        <v>134</v>
      </c>
      <c r="G21" s="72">
        <v>492.35324900000001</v>
      </c>
      <c r="H21" s="72">
        <v>100</v>
      </c>
      <c r="I21" s="72">
        <v>1.785765233</v>
      </c>
      <c r="J21" s="73">
        <v>2.4617662449999998E-7</v>
      </c>
      <c r="K21" s="73">
        <f t="shared" si="1"/>
        <v>9.4681195931439234E-4</v>
      </c>
      <c r="L21" s="73">
        <f>I21/'סכום נכסי הקרן'!$C$41</f>
        <v>9.8718527998627139E-6</v>
      </c>
    </row>
    <row r="22" spans="1:12">
      <c r="A22" s="69" t="s">
        <v>1909</v>
      </c>
      <c r="B22" s="54">
        <v>9262</v>
      </c>
      <c r="C22" s="70" t="s">
        <v>29</v>
      </c>
      <c r="D22" s="54" t="s">
        <v>1910</v>
      </c>
      <c r="E22" s="70" t="s">
        <v>1458</v>
      </c>
      <c r="F22" s="70" t="s">
        <v>134</v>
      </c>
      <c r="G22" s="72">
        <v>492.35324900000001</v>
      </c>
      <c r="H22" s="72">
        <v>100</v>
      </c>
      <c r="I22" s="72">
        <v>1.785765233</v>
      </c>
      <c r="J22" s="73">
        <v>2.4617662449999998E-7</v>
      </c>
      <c r="K22" s="73">
        <f t="shared" si="1"/>
        <v>9.4681195931439234E-4</v>
      </c>
      <c r="L22" s="73">
        <f>I22/'סכום נכסי הקרן'!$C$41</f>
        <v>9.8718527998627139E-6</v>
      </c>
    </row>
    <row r="23" spans="1:12">
      <c r="A23" s="69" t="s">
        <v>1911</v>
      </c>
      <c r="B23" s="54">
        <v>8838</v>
      </c>
      <c r="C23" s="70" t="s">
        <v>29</v>
      </c>
      <c r="D23" s="54" t="s">
        <v>1912</v>
      </c>
      <c r="E23" s="70" t="s">
        <v>455</v>
      </c>
      <c r="F23" s="70" t="s">
        <v>134</v>
      </c>
      <c r="G23" s="72">
        <v>352.86051700000002</v>
      </c>
      <c r="H23" s="72">
        <v>1196.0574999999999</v>
      </c>
      <c r="I23" s="72">
        <v>15.307444058</v>
      </c>
      <c r="J23" s="73">
        <v>1.4952453059280869E-5</v>
      </c>
      <c r="K23" s="73">
        <f t="shared" si="1"/>
        <v>8.1160002629810588E-3</v>
      </c>
      <c r="L23" s="73">
        <f>I23/'סכום נכסי הקרן'!$C$41</f>
        <v>8.4620773039044344E-5</v>
      </c>
    </row>
    <row r="24" spans="1:12">
      <c r="A24" s="69" t="s">
        <v>1913</v>
      </c>
      <c r="B24" s="54" t="s">
        <v>1914</v>
      </c>
      <c r="C24" s="70" t="s">
        <v>29</v>
      </c>
      <c r="D24" s="54" t="s">
        <v>1915</v>
      </c>
      <c r="E24" s="70" t="s">
        <v>1140</v>
      </c>
      <c r="F24" s="70" t="s">
        <v>135</v>
      </c>
      <c r="G24" s="72">
        <v>21071</v>
      </c>
      <c r="H24" s="72">
        <v>9.9999999999999995E-7</v>
      </c>
      <c r="I24" s="72">
        <v>2.0000000000000002E-5</v>
      </c>
      <c r="J24" s="73">
        <v>3.6520257319967291E-5</v>
      </c>
      <c r="K24" s="73">
        <f t="shared" si="1"/>
        <v>1.0603991407356427E-8</v>
      </c>
      <c r="L24" s="73">
        <f>I24/'סכום נכסי הקרן'!$C$41</f>
        <v>1.1056159698303091E-10</v>
      </c>
    </row>
    <row r="25" spans="1:12">
      <c r="A25" s="69" t="s">
        <v>1916</v>
      </c>
      <c r="B25" s="54">
        <v>8726</v>
      </c>
      <c r="C25" s="70" t="s">
        <v>29</v>
      </c>
      <c r="D25" s="54" t="s">
        <v>1917</v>
      </c>
      <c r="E25" s="70" t="s">
        <v>3194</v>
      </c>
      <c r="F25" s="70" t="s">
        <v>134</v>
      </c>
      <c r="G25" s="72">
        <v>1452.24</v>
      </c>
      <c r="H25" s="72">
        <v>371.23939999999999</v>
      </c>
      <c r="I25" s="72">
        <v>19.554209999999998</v>
      </c>
      <c r="J25" s="73">
        <v>4.8570156648788688E-7</v>
      </c>
      <c r="K25" s="73">
        <f t="shared" si="1"/>
        <v>1.0367633740882154E-2</v>
      </c>
      <c r="L25" s="73">
        <f>I25/'סכום נכסי הקרן'!$C$41</f>
        <v>1.0809723426707761E-4</v>
      </c>
    </row>
    <row r="26" spans="1:12">
      <c r="A26" s="69" t="s">
        <v>1918</v>
      </c>
      <c r="B26" s="54">
        <v>8631</v>
      </c>
      <c r="C26" s="70" t="s">
        <v>29</v>
      </c>
      <c r="D26" s="54" t="s">
        <v>1919</v>
      </c>
      <c r="E26" s="70" t="s">
        <v>1294</v>
      </c>
      <c r="F26" s="70" t="s">
        <v>134</v>
      </c>
      <c r="G26" s="72">
        <v>1074.5</v>
      </c>
      <c r="H26" s="72">
        <v>362.90620000000001</v>
      </c>
      <c r="I26" s="72">
        <v>14.143229999999999</v>
      </c>
      <c r="J26" s="73">
        <v>2.1128733299031924E-5</v>
      </c>
      <c r="K26" s="73">
        <f t="shared" si="1"/>
        <v>7.4987344696132814E-3</v>
      </c>
      <c r="L26" s="73">
        <f>I26/'סכום נכסי הקרן'!$C$41</f>
        <v>7.8184904764915598E-5</v>
      </c>
    </row>
    <row r="27" spans="1:12">
      <c r="A27" s="69" t="s">
        <v>1920</v>
      </c>
      <c r="B27" s="54">
        <v>8603</v>
      </c>
      <c r="C27" s="70" t="s">
        <v>29</v>
      </c>
      <c r="D27" s="54" t="s">
        <v>1921</v>
      </c>
      <c r="E27" s="70" t="s">
        <v>1294</v>
      </c>
      <c r="F27" s="70" t="s">
        <v>134</v>
      </c>
      <c r="G27" s="72">
        <v>6.5</v>
      </c>
      <c r="H27" s="72">
        <v>0</v>
      </c>
      <c r="I27" s="72">
        <v>0</v>
      </c>
      <c r="J27" s="73">
        <v>8.0989022997019985E-5</v>
      </c>
      <c r="K27" s="73">
        <f t="shared" si="1"/>
        <v>0</v>
      </c>
      <c r="L27" s="73">
        <f>I27/'סכום נכסי הקרן'!$C$41</f>
        <v>0</v>
      </c>
    </row>
    <row r="28" spans="1:12">
      <c r="A28" s="69" t="s">
        <v>1922</v>
      </c>
      <c r="B28" s="54">
        <v>9151</v>
      </c>
      <c r="C28" s="70" t="s">
        <v>29</v>
      </c>
      <c r="D28" s="54" t="s">
        <v>1923</v>
      </c>
      <c r="E28" s="70" t="s">
        <v>3192</v>
      </c>
      <c r="F28" s="70" t="s">
        <v>134</v>
      </c>
      <c r="G28" s="72">
        <v>3886</v>
      </c>
      <c r="H28" s="72">
        <v>101.625</v>
      </c>
      <c r="I28" s="72">
        <v>14.32357</v>
      </c>
      <c r="J28" s="73">
        <v>4.8574999999999997E-7</v>
      </c>
      <c r="K28" s="73">
        <f t="shared" si="1"/>
        <v>7.5943506601334147E-3</v>
      </c>
      <c r="L28" s="73">
        <f>I28/'סכום נכסי הקרן'!$C$41</f>
        <v>7.9181838684911599E-5</v>
      </c>
    </row>
    <row r="29" spans="1:12">
      <c r="A29" s="69" t="s">
        <v>1924</v>
      </c>
      <c r="B29" s="54">
        <v>8824</v>
      </c>
      <c r="C29" s="70" t="s">
        <v>29</v>
      </c>
      <c r="D29" s="54" t="s">
        <v>1925</v>
      </c>
      <c r="E29" s="70" t="s">
        <v>1458</v>
      </c>
      <c r="F29" s="70" t="s">
        <v>135</v>
      </c>
      <c r="G29" s="72">
        <v>49.240566999999999</v>
      </c>
      <c r="H29" s="72">
        <v>3904.375</v>
      </c>
      <c r="I29" s="72">
        <v>1.922536392</v>
      </c>
      <c r="J29" s="73">
        <v>5.9088674254777872E-5</v>
      </c>
      <c r="K29" s="73">
        <f t="shared" si="1"/>
        <v>1.0193279690549014E-3</v>
      </c>
      <c r="L29" s="73">
        <f>I29/'סכום נכסי הקרן'!$C$41</f>
        <v>1.0627934687875716E-5</v>
      </c>
    </row>
    <row r="30" spans="1:12">
      <c r="A30" s="69" t="s">
        <v>1926</v>
      </c>
      <c r="B30" s="54">
        <v>9068</v>
      </c>
      <c r="C30" s="70" t="s">
        <v>29</v>
      </c>
      <c r="D30" s="54" t="s">
        <v>1927</v>
      </c>
      <c r="E30" s="70" t="s">
        <v>656</v>
      </c>
      <c r="F30" s="70" t="s">
        <v>135</v>
      </c>
      <c r="G30" s="72">
        <v>141251.03</v>
      </c>
      <c r="H30" s="72">
        <v>94.443299999999994</v>
      </c>
      <c r="I30" s="72">
        <v>133.40213</v>
      </c>
      <c r="J30" s="73">
        <v>3.0868482464523246E-4</v>
      </c>
      <c r="K30" s="73">
        <f t="shared" si="1"/>
        <v>7.0729752012152244E-2</v>
      </c>
      <c r="L30" s="73">
        <f>I30/'סכום נכסי הקרן'!$C$41</f>
        <v>7.3745762668689483E-4</v>
      </c>
    </row>
    <row r="31" spans="1:12">
      <c r="A31" s="69" t="s">
        <v>1928</v>
      </c>
      <c r="B31" s="54">
        <v>8803</v>
      </c>
      <c r="C31" s="70" t="s">
        <v>29</v>
      </c>
      <c r="D31" s="54" t="s">
        <v>1929</v>
      </c>
      <c r="E31" s="70" t="s">
        <v>656</v>
      </c>
      <c r="F31" s="70" t="s">
        <v>136</v>
      </c>
      <c r="G31" s="72">
        <v>8502.56</v>
      </c>
      <c r="H31" s="72">
        <v>135.25479999999999</v>
      </c>
      <c r="I31" s="72">
        <v>46.133919999999996</v>
      </c>
      <c r="J31" s="73">
        <v>5.6248371463193014E-4</v>
      </c>
      <c r="K31" s="73">
        <f t="shared" si="1"/>
        <v>2.4460184563383437E-2</v>
      </c>
      <c r="L31" s="73">
        <f>I31/'סכום נכסי הקרן'!$C$41</f>
        <v>2.5503199351436943E-4</v>
      </c>
    </row>
    <row r="32" spans="1:12">
      <c r="A32" s="69" t="s">
        <v>1930</v>
      </c>
      <c r="B32" s="54">
        <v>9527</v>
      </c>
      <c r="C32" s="70" t="s">
        <v>29</v>
      </c>
      <c r="D32" s="54" t="s">
        <v>1931</v>
      </c>
      <c r="E32" s="70" t="s">
        <v>656</v>
      </c>
      <c r="F32" s="70" t="s">
        <v>135</v>
      </c>
      <c r="G32" s="72">
        <v>44342.416231000003</v>
      </c>
      <c r="H32" s="72">
        <v>100</v>
      </c>
      <c r="I32" s="72">
        <v>44.342416231000001</v>
      </c>
      <c r="J32" s="73">
        <v>3.8118919210304662E-4</v>
      </c>
      <c r="K32" s="73">
        <f t="shared" si="1"/>
        <v>2.3510330034747309E-2</v>
      </c>
      <c r="L32" s="73">
        <f>I32/'סכום נכסי הקרן'!$C$41</f>
        <v>2.4512841762928153E-4</v>
      </c>
    </row>
    <row r="33" spans="1:12">
      <c r="A33" s="69" t="s">
        <v>1932</v>
      </c>
      <c r="B33" s="54">
        <v>9552</v>
      </c>
      <c r="C33" s="70" t="s">
        <v>29</v>
      </c>
      <c r="D33" s="54" t="s">
        <v>1931</v>
      </c>
      <c r="E33" s="70" t="s">
        <v>656</v>
      </c>
      <c r="F33" s="70" t="s">
        <v>135</v>
      </c>
      <c r="G33" s="72">
        <v>27127.913108000001</v>
      </c>
      <c r="H33" s="72">
        <v>100</v>
      </c>
      <c r="I33" s="72">
        <v>27.127913108000001</v>
      </c>
      <c r="J33" s="73">
        <v>7.1852310281528812E-5</v>
      </c>
      <c r="K33" s="73">
        <f t="shared" si="1"/>
        <v>1.4383207874837189E-2</v>
      </c>
      <c r="L33" s="73">
        <f>I33/'סכום נכסי הקרן'!$C$41</f>
        <v>1.4996526980186887E-4</v>
      </c>
    </row>
    <row r="34" spans="1:12">
      <c r="A34" s="118" t="s">
        <v>3305</v>
      </c>
      <c r="B34" s="117" t="s">
        <v>3305</v>
      </c>
      <c r="C34" s="117" t="s">
        <v>3305</v>
      </c>
      <c r="D34" s="117" t="s">
        <v>3305</v>
      </c>
      <c r="E34" s="117" t="s">
        <v>3305</v>
      </c>
      <c r="F34" s="117" t="s">
        <v>3305</v>
      </c>
      <c r="G34" s="117" t="s">
        <v>3305</v>
      </c>
      <c r="H34" s="117" t="s">
        <v>3305</v>
      </c>
      <c r="I34" s="117" t="s">
        <v>3305</v>
      </c>
      <c r="J34" s="117" t="s">
        <v>3305</v>
      </c>
      <c r="K34" s="117" t="s">
        <v>3305</v>
      </c>
      <c r="L34" s="117" t="s">
        <v>3305</v>
      </c>
    </row>
    <row r="35" spans="1:12">
      <c r="A35" s="63" t="s">
        <v>188</v>
      </c>
      <c r="B35" s="116" t="s">
        <v>3305</v>
      </c>
      <c r="C35" s="116" t="s">
        <v>3305</v>
      </c>
      <c r="D35" s="116" t="s">
        <v>3305</v>
      </c>
      <c r="E35" s="116" t="s">
        <v>3305</v>
      </c>
      <c r="F35" s="116" t="s">
        <v>3305</v>
      </c>
      <c r="G35" s="116" t="s">
        <v>3305</v>
      </c>
      <c r="H35" s="116" t="s">
        <v>3305</v>
      </c>
      <c r="I35" s="66">
        <v>1185.1506967209998</v>
      </c>
      <c r="J35" s="116" t="s">
        <v>3305</v>
      </c>
      <c r="K35" s="67">
        <f t="shared" si="0"/>
        <v>0.62836639022259821</v>
      </c>
      <c r="L35" s="67">
        <f>I35/'סכום נכסי הקרן'!$C$41</f>
        <v>6.5516076847512731E-3</v>
      </c>
    </row>
    <row r="36" spans="1:12">
      <c r="A36" s="68" t="s">
        <v>68</v>
      </c>
      <c r="B36" s="116" t="s">
        <v>3305</v>
      </c>
      <c r="C36" s="116" t="s">
        <v>3305</v>
      </c>
      <c r="D36" s="116" t="s">
        <v>3305</v>
      </c>
      <c r="E36" s="116" t="s">
        <v>3305</v>
      </c>
      <c r="F36" s="116" t="s">
        <v>3305</v>
      </c>
      <c r="G36" s="116" t="s">
        <v>3305</v>
      </c>
      <c r="H36" s="116" t="s">
        <v>3305</v>
      </c>
      <c r="I36" s="66">
        <v>1185.1506967209998</v>
      </c>
      <c r="J36" s="116" t="s">
        <v>3305</v>
      </c>
      <c r="K36" s="67">
        <f t="shared" si="0"/>
        <v>0.62836639022259821</v>
      </c>
      <c r="L36" s="67">
        <f>I36/'סכום נכסי הקרן'!$C$41</f>
        <v>6.5516076847512731E-3</v>
      </c>
    </row>
    <row r="37" spans="1:12">
      <c r="A37" s="69" t="s">
        <v>1933</v>
      </c>
      <c r="B37" s="54">
        <v>9035</v>
      </c>
      <c r="C37" s="70" t="s">
        <v>29</v>
      </c>
      <c r="D37" s="117" t="s">
        <v>3305</v>
      </c>
      <c r="E37" s="70" t="s">
        <v>3187</v>
      </c>
      <c r="F37" s="70" t="s">
        <v>136</v>
      </c>
      <c r="G37" s="72">
        <v>10196</v>
      </c>
      <c r="H37" s="72">
        <v>170.38409999999999</v>
      </c>
      <c r="I37" s="72">
        <v>69.690950000000001</v>
      </c>
      <c r="J37" s="73">
        <v>1.3906241649337521E-4</v>
      </c>
      <c r="K37" s="73">
        <f t="shared" si="0"/>
        <v>3.6950111748525319E-2</v>
      </c>
      <c r="L37" s="73">
        <f>I37/'סכום נכסי הקרן'!$C$41</f>
        <v>3.8525713636322785E-4</v>
      </c>
    </row>
    <row r="38" spans="1:12">
      <c r="A38" s="69" t="s">
        <v>1934</v>
      </c>
      <c r="B38" s="54">
        <v>8459</v>
      </c>
      <c r="C38" s="70" t="s">
        <v>29</v>
      </c>
      <c r="D38" s="117" t="s">
        <v>3305</v>
      </c>
      <c r="E38" s="70" t="s">
        <v>3187</v>
      </c>
      <c r="F38" s="70" t="s">
        <v>134</v>
      </c>
      <c r="G38" s="72">
        <v>44333.26</v>
      </c>
      <c r="H38" s="72">
        <v>218.5812</v>
      </c>
      <c r="I38" s="72">
        <v>351.47141999999997</v>
      </c>
      <c r="J38" s="73">
        <v>9.4973717229221639E-5</v>
      </c>
      <c r="K38" s="73">
        <f t="shared" si="0"/>
        <v>0.18634999588056808</v>
      </c>
      <c r="L38" s="73">
        <f>I38/'סכום נכסי הקרן'!$C$41</f>
        <v>1.9429620744546791E-3</v>
      </c>
    </row>
    <row r="39" spans="1:12">
      <c r="A39" s="69" t="s">
        <v>1935</v>
      </c>
      <c r="B39" s="54">
        <v>8564</v>
      </c>
      <c r="C39" s="70" t="s">
        <v>29</v>
      </c>
      <c r="D39" s="117" t="s">
        <v>3305</v>
      </c>
      <c r="E39" s="70" t="s">
        <v>3084</v>
      </c>
      <c r="F39" s="70" t="s">
        <v>134</v>
      </c>
      <c r="G39" s="72">
        <v>54.13</v>
      </c>
      <c r="H39" s="72">
        <v>17429.450400000002</v>
      </c>
      <c r="I39" s="72">
        <v>34.219149999999999</v>
      </c>
      <c r="J39" s="73">
        <v>8.5113182906833796E-6</v>
      </c>
      <c r="K39" s="73">
        <f t="shared" si="0"/>
        <v>1.8142978628352034E-2</v>
      </c>
      <c r="L39" s="73">
        <f>I39/'סכום נכסי הקרן'!$C$41</f>
        <v>1.8916619357009409E-4</v>
      </c>
    </row>
    <row r="40" spans="1:12">
      <c r="A40" s="69" t="s">
        <v>1936</v>
      </c>
      <c r="B40" s="54">
        <v>8568</v>
      </c>
      <c r="C40" s="70" t="s">
        <v>29</v>
      </c>
      <c r="D40" s="117" t="s">
        <v>3305</v>
      </c>
      <c r="E40" s="70" t="s">
        <v>3187</v>
      </c>
      <c r="F40" s="70" t="s">
        <v>134</v>
      </c>
      <c r="G40" s="72">
        <v>42687.77</v>
      </c>
      <c r="H40" s="72">
        <v>96.480900000000005</v>
      </c>
      <c r="I40" s="72">
        <v>149.37995999999998</v>
      </c>
      <c r="J40" s="73">
        <v>1.7807596443498067E-4</v>
      </c>
      <c r="K40" s="73">
        <f t="shared" si="0"/>
        <v>7.9201190613562331E-2</v>
      </c>
      <c r="L40" s="73">
        <f>I40/'סכום נכסי הקרן'!$C$41</f>
        <v>8.2578434674306371E-4</v>
      </c>
    </row>
    <row r="41" spans="1:12">
      <c r="A41" s="69" t="s">
        <v>1937</v>
      </c>
      <c r="B41" s="54">
        <v>8932</v>
      </c>
      <c r="C41" s="70" t="s">
        <v>29</v>
      </c>
      <c r="D41" s="117" t="s">
        <v>3305</v>
      </c>
      <c r="E41" s="70" t="s">
        <v>3187</v>
      </c>
      <c r="F41" s="70" t="s">
        <v>134</v>
      </c>
      <c r="G41" s="72">
        <v>4329.9399999999996</v>
      </c>
      <c r="H41" s="72">
        <v>100</v>
      </c>
      <c r="I41" s="72">
        <v>15.704690000000001</v>
      </c>
      <c r="J41" s="73">
        <v>1.0683798860296651E-4</v>
      </c>
      <c r="K41" s="73">
        <f t="shared" si="0"/>
        <v>8.3266198907598205E-3</v>
      </c>
      <c r="L41" s="73">
        <f>I41/'סכום נכסי הקרן'!$C$41</f>
        <v>8.6816780326171779E-5</v>
      </c>
    </row>
    <row r="42" spans="1:12">
      <c r="A42" s="69" t="s">
        <v>1938</v>
      </c>
      <c r="B42" s="54">
        <v>8783</v>
      </c>
      <c r="C42" s="70" t="s">
        <v>29</v>
      </c>
      <c r="D42" s="117" t="s">
        <v>3305</v>
      </c>
      <c r="E42" s="70" t="s">
        <v>3183</v>
      </c>
      <c r="F42" s="70" t="s">
        <v>134</v>
      </c>
      <c r="G42" s="72">
        <v>69541.94</v>
      </c>
      <c r="H42" s="72">
        <v>85.438999999999993</v>
      </c>
      <c r="I42" s="72">
        <v>215.50162</v>
      </c>
      <c r="J42" s="73">
        <v>2.3792385788238735E-4</v>
      </c>
      <c r="K42" s="73">
        <f t="shared" si="0"/>
        <v>0.1142588663375695</v>
      </c>
      <c r="L42" s="73">
        <f>I42/'סכום נכסי הקרן'!$C$41</f>
        <v>1.1913101629815136E-3</v>
      </c>
    </row>
    <row r="43" spans="1:12">
      <c r="A43" s="69" t="s">
        <v>1939</v>
      </c>
      <c r="B43" s="54">
        <v>9116</v>
      </c>
      <c r="C43" s="70" t="s">
        <v>29</v>
      </c>
      <c r="D43" s="117" t="s">
        <v>3305</v>
      </c>
      <c r="E43" s="70" t="s">
        <v>3187</v>
      </c>
      <c r="F43" s="70" t="s">
        <v>136</v>
      </c>
      <c r="G43" s="72">
        <v>38872.622328999998</v>
      </c>
      <c r="H43" s="72">
        <v>90.532200000000003</v>
      </c>
      <c r="I43" s="72">
        <v>141.17719076500001</v>
      </c>
      <c r="J43" s="73">
        <v>5.1829537253305085E-4</v>
      </c>
      <c r="K43" s="73">
        <f t="shared" si="0"/>
        <v>7.4852085889338962E-2</v>
      </c>
      <c r="L43" s="73">
        <f>I43/'סכום נכסי הקרן'!$C$41</f>
        <v>7.8043878342782006E-4</v>
      </c>
    </row>
    <row r="44" spans="1:12">
      <c r="A44" s="69" t="s">
        <v>1940</v>
      </c>
      <c r="B44" s="54">
        <v>9291</v>
      </c>
      <c r="C44" s="70" t="s">
        <v>29</v>
      </c>
      <c r="D44" s="117" t="s">
        <v>3305</v>
      </c>
      <c r="E44" s="70" t="s">
        <v>3187</v>
      </c>
      <c r="F44" s="70" t="s">
        <v>136</v>
      </c>
      <c r="G44" s="72">
        <v>14148.962055</v>
      </c>
      <c r="H44" s="72">
        <v>65.203800000000001</v>
      </c>
      <c r="I44" s="72">
        <v>37.009661268000002</v>
      </c>
      <c r="J44" s="73">
        <v>5.1889536405627862E-4</v>
      </c>
      <c r="K44" s="73">
        <f t="shared" si="0"/>
        <v>1.9622506503752198E-2</v>
      </c>
      <c r="L44" s="73">
        <f>I44/'סכום נכסי הקרן'!$C$41</f>
        <v>2.0459236267955522E-4</v>
      </c>
    </row>
    <row r="45" spans="1:12">
      <c r="A45" s="69" t="s">
        <v>1941</v>
      </c>
      <c r="B45" s="54">
        <v>9300</v>
      </c>
      <c r="C45" s="70" t="s">
        <v>29</v>
      </c>
      <c r="D45" s="117" t="s">
        <v>3305</v>
      </c>
      <c r="E45" s="70" t="s">
        <v>3187</v>
      </c>
      <c r="F45" s="70" t="s">
        <v>136</v>
      </c>
      <c r="G45" s="72">
        <v>6661.2680620000001</v>
      </c>
      <c r="H45" s="72">
        <v>107.37439999999999</v>
      </c>
      <c r="I45" s="72">
        <v>28.692955432999998</v>
      </c>
      <c r="J45" s="73">
        <v>5.1829663040885816E-4</v>
      </c>
      <c r="K45" s="73">
        <f t="shared" si="0"/>
        <v>1.5212992643159643E-2</v>
      </c>
      <c r="L45" s="73">
        <f>I45/'סכום נכסי הקרן'!$C$41</f>
        <v>1.5861694874177063E-4</v>
      </c>
    </row>
    <row r="46" spans="1:12">
      <c r="A46" s="69" t="s">
        <v>1942</v>
      </c>
      <c r="B46" s="54">
        <v>9720</v>
      </c>
      <c r="C46" s="70" t="s">
        <v>29</v>
      </c>
      <c r="D46" s="117" t="s">
        <v>3305</v>
      </c>
      <c r="E46" s="70" t="s">
        <v>3084</v>
      </c>
      <c r="F46" s="70" t="s">
        <v>134</v>
      </c>
      <c r="G46" s="72">
        <v>37.050792999999999</v>
      </c>
      <c r="H46" s="72">
        <v>100.6147</v>
      </c>
      <c r="I46" s="72">
        <v>0.135209255</v>
      </c>
      <c r="J46" s="73">
        <v>1.0374222044149688E-5</v>
      </c>
      <c r="K46" s="73">
        <f t="shared" si="0"/>
        <v>7.1687888910753199E-5</v>
      </c>
      <c r="L46" s="73">
        <f>I46/'סכום נכסי הקרן'!$C$41</f>
        <v>7.474475579842928E-7</v>
      </c>
    </row>
    <row r="47" spans="1:12">
      <c r="A47" s="69" t="s">
        <v>1943</v>
      </c>
      <c r="B47" s="54">
        <v>8773</v>
      </c>
      <c r="C47" s="70" t="s">
        <v>29</v>
      </c>
      <c r="D47" s="117" t="s">
        <v>3305</v>
      </c>
      <c r="E47" s="70" t="s">
        <v>834</v>
      </c>
      <c r="F47" s="70" t="s">
        <v>134</v>
      </c>
      <c r="G47" s="72">
        <v>423.21</v>
      </c>
      <c r="H47" s="72">
        <v>2472.2510000000002</v>
      </c>
      <c r="I47" s="72">
        <v>37.948610000000002</v>
      </c>
      <c r="J47" s="73">
        <v>2.0965373609455741E-7</v>
      </c>
      <c r="K47" s="73">
        <f t="shared" si="0"/>
        <v>2.012033671805601E-2</v>
      </c>
      <c r="L47" s="73">
        <f>I47/'סכום נכסי הקרן'!$C$41</f>
        <v>2.0978294624431082E-4</v>
      </c>
    </row>
    <row r="48" spans="1:12">
      <c r="A48" s="69" t="s">
        <v>1944</v>
      </c>
      <c r="B48" s="54">
        <v>8432</v>
      </c>
      <c r="C48" s="70" t="s">
        <v>29</v>
      </c>
      <c r="D48" s="117" t="s">
        <v>3305</v>
      </c>
      <c r="E48" s="70" t="s">
        <v>3190</v>
      </c>
      <c r="F48" s="70" t="s">
        <v>134</v>
      </c>
      <c r="G48" s="72">
        <v>565.58000000000004</v>
      </c>
      <c r="H48" s="72">
        <v>3687.6464000000001</v>
      </c>
      <c r="I48" s="72">
        <v>75.646860000000004</v>
      </c>
      <c r="J48" s="73">
        <v>1.3798098845596205E-5</v>
      </c>
      <c r="K48" s="73">
        <f t="shared" si="0"/>
        <v>4.0107932671674729E-2</v>
      </c>
      <c r="L48" s="73">
        <f>I48/'סכום נכסי הקרן'!$C$41</f>
        <v>4.1818188241758806E-4</v>
      </c>
    </row>
    <row r="49" spans="1:12">
      <c r="A49" s="69" t="s">
        <v>1945</v>
      </c>
      <c r="B49" s="54">
        <v>8372</v>
      </c>
      <c r="C49" s="70" t="s">
        <v>29</v>
      </c>
      <c r="D49" s="117" t="s">
        <v>3305</v>
      </c>
      <c r="E49" s="70" t="s">
        <v>3190</v>
      </c>
      <c r="F49" s="70" t="s">
        <v>134</v>
      </c>
      <c r="G49" s="72">
        <v>184.94</v>
      </c>
      <c r="H49" s="72">
        <v>4259.5958000000001</v>
      </c>
      <c r="I49" s="72">
        <v>28.572419999999997</v>
      </c>
      <c r="J49" s="73">
        <v>9.7930057604113055E-6</v>
      </c>
      <c r="K49" s="73">
        <f t="shared" si="0"/>
        <v>1.5149084808368945E-2</v>
      </c>
      <c r="L49" s="73">
        <f>I49/'סכום נכסי הקרן'!$C$41</f>
        <v>1.5795061924349458E-4</v>
      </c>
    </row>
    <row r="50" spans="1:12">
      <c r="A50" s="119" t="s">
        <v>3305</v>
      </c>
      <c r="B50" s="120" t="s">
        <v>3305</v>
      </c>
      <c r="C50" s="120" t="s">
        <v>3305</v>
      </c>
      <c r="D50" s="120" t="s">
        <v>3305</v>
      </c>
      <c r="E50" s="120" t="s">
        <v>3305</v>
      </c>
      <c r="F50" s="120" t="s">
        <v>3305</v>
      </c>
      <c r="G50" s="120" t="s">
        <v>3305</v>
      </c>
      <c r="H50" s="120" t="s">
        <v>3305</v>
      </c>
      <c r="I50" s="120" t="s">
        <v>3305</v>
      </c>
      <c r="J50" s="120" t="s">
        <v>3305</v>
      </c>
      <c r="K50" s="120" t="s">
        <v>3305</v>
      </c>
      <c r="L50" s="120" t="s">
        <v>3305</v>
      </c>
    </row>
    <row r="51" spans="1:12">
      <c r="A51" s="119" t="s">
        <v>3305</v>
      </c>
      <c r="B51" s="120" t="s">
        <v>3305</v>
      </c>
      <c r="C51" s="120" t="s">
        <v>3305</v>
      </c>
      <c r="D51" s="120" t="s">
        <v>3305</v>
      </c>
      <c r="E51" s="120" t="s">
        <v>3305</v>
      </c>
      <c r="F51" s="120" t="s">
        <v>3305</v>
      </c>
      <c r="G51" s="120" t="s">
        <v>3305</v>
      </c>
      <c r="H51" s="120" t="s">
        <v>3305</v>
      </c>
      <c r="I51" s="120" t="s">
        <v>3305</v>
      </c>
      <c r="J51" s="120" t="s">
        <v>3305</v>
      </c>
      <c r="K51" s="120" t="s">
        <v>3305</v>
      </c>
      <c r="L51" s="120" t="s">
        <v>3305</v>
      </c>
    </row>
    <row r="52" spans="1:12">
      <c r="A52" s="119" t="s">
        <v>3305</v>
      </c>
      <c r="B52" s="120" t="s">
        <v>3305</v>
      </c>
      <c r="C52" s="120" t="s">
        <v>3305</v>
      </c>
      <c r="D52" s="120" t="s">
        <v>3305</v>
      </c>
      <c r="E52" s="120" t="s">
        <v>3305</v>
      </c>
      <c r="F52" s="120" t="s">
        <v>3305</v>
      </c>
      <c r="G52" s="120" t="s">
        <v>3305</v>
      </c>
      <c r="H52" s="120" t="s">
        <v>3305</v>
      </c>
      <c r="I52" s="120" t="s">
        <v>3305</v>
      </c>
      <c r="J52" s="120" t="s">
        <v>3305</v>
      </c>
      <c r="K52" s="120" t="s">
        <v>3305</v>
      </c>
      <c r="L52" s="120" t="s">
        <v>3305</v>
      </c>
    </row>
    <row r="53" spans="1:12">
      <c r="A53" s="84" t="s">
        <v>212</v>
      </c>
      <c r="B53" s="120" t="s">
        <v>3305</v>
      </c>
      <c r="C53" s="120" t="s">
        <v>3305</v>
      </c>
      <c r="D53" s="120" t="s">
        <v>3305</v>
      </c>
      <c r="E53" s="120" t="s">
        <v>3305</v>
      </c>
      <c r="F53" s="120" t="s">
        <v>3305</v>
      </c>
      <c r="G53" s="120" t="s">
        <v>3305</v>
      </c>
      <c r="H53" s="120" t="s">
        <v>3305</v>
      </c>
      <c r="I53" s="120" t="s">
        <v>3305</v>
      </c>
      <c r="J53" s="120" t="s">
        <v>3305</v>
      </c>
      <c r="K53" s="120" t="s">
        <v>3305</v>
      </c>
      <c r="L53" s="120" t="s">
        <v>3305</v>
      </c>
    </row>
    <row r="54" spans="1:12">
      <c r="A54" s="84" t="s">
        <v>115</v>
      </c>
      <c r="B54" s="120" t="s">
        <v>3305</v>
      </c>
      <c r="C54" s="120" t="s">
        <v>3305</v>
      </c>
      <c r="D54" s="120" t="s">
        <v>3305</v>
      </c>
      <c r="E54" s="120" t="s">
        <v>3305</v>
      </c>
      <c r="F54" s="120" t="s">
        <v>3305</v>
      </c>
      <c r="G54" s="120" t="s">
        <v>3305</v>
      </c>
      <c r="H54" s="120" t="s">
        <v>3305</v>
      </c>
      <c r="I54" s="120" t="s">
        <v>3305</v>
      </c>
      <c r="J54" s="120" t="s">
        <v>3305</v>
      </c>
      <c r="K54" s="120" t="s">
        <v>3305</v>
      </c>
      <c r="L54" s="120" t="s">
        <v>3305</v>
      </c>
    </row>
    <row r="55" spans="1:12">
      <c r="A55" s="84" t="s">
        <v>195</v>
      </c>
      <c r="B55" s="120" t="s">
        <v>3305</v>
      </c>
      <c r="C55" s="120" t="s">
        <v>3305</v>
      </c>
      <c r="D55" s="120" t="s">
        <v>3305</v>
      </c>
      <c r="E55" s="120" t="s">
        <v>3305</v>
      </c>
      <c r="F55" s="120" t="s">
        <v>3305</v>
      </c>
      <c r="G55" s="120" t="s">
        <v>3305</v>
      </c>
      <c r="H55" s="120" t="s">
        <v>3305</v>
      </c>
      <c r="I55" s="120" t="s">
        <v>3305</v>
      </c>
      <c r="J55" s="120" t="s">
        <v>3305</v>
      </c>
      <c r="K55" s="120" t="s">
        <v>3305</v>
      </c>
      <c r="L55" s="120" t="s">
        <v>3305</v>
      </c>
    </row>
    <row r="56" spans="1:12">
      <c r="A56" s="84" t="s">
        <v>203</v>
      </c>
      <c r="B56" s="120" t="s">
        <v>3305</v>
      </c>
      <c r="C56" s="120" t="s">
        <v>3305</v>
      </c>
      <c r="D56" s="120" t="s">
        <v>3305</v>
      </c>
      <c r="E56" s="120" t="s">
        <v>3305</v>
      </c>
      <c r="F56" s="120" t="s">
        <v>3305</v>
      </c>
      <c r="G56" s="120" t="s">
        <v>3305</v>
      </c>
      <c r="H56" s="120" t="s">
        <v>3305</v>
      </c>
      <c r="I56" s="120" t="s">
        <v>3305</v>
      </c>
      <c r="J56" s="120" t="s">
        <v>3305</v>
      </c>
      <c r="K56" s="120" t="s">
        <v>3305</v>
      </c>
      <c r="L56" s="120" t="s">
        <v>3305</v>
      </c>
    </row>
    <row r="57" spans="1:12" hidden="1">
      <c r="B57" s="1"/>
      <c r="C57" s="1"/>
      <c r="D57" s="1"/>
    </row>
    <row r="58" spans="1:12" hidden="1">
      <c r="B58" s="1"/>
      <c r="C58" s="1"/>
      <c r="D58" s="1"/>
    </row>
    <row r="59" spans="1:12" hidden="1">
      <c r="B59" s="1"/>
      <c r="C59" s="1"/>
      <c r="D59" s="1"/>
    </row>
    <row r="60" spans="1:12" hidden="1">
      <c r="B60" s="1"/>
      <c r="C60" s="1"/>
      <c r="D60" s="1"/>
    </row>
    <row r="61" spans="1:12" hidden="1">
      <c r="B61" s="1"/>
      <c r="C61" s="1"/>
      <c r="D61" s="1"/>
    </row>
    <row r="62" spans="1:12" hidden="1">
      <c r="B62" s="1"/>
      <c r="C62" s="1"/>
      <c r="D62" s="1"/>
    </row>
    <row r="63" spans="1:12" hidden="1">
      <c r="A63" s="1"/>
      <c r="B63" s="1"/>
      <c r="C63" s="1"/>
      <c r="D63" s="1"/>
    </row>
    <row r="64" spans="1:12" hidden="1">
      <c r="A64" s="1"/>
      <c r="B64" s="1"/>
      <c r="C64" s="1"/>
      <c r="D64" s="1"/>
    </row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  <row r="76" s="1" customFormat="1" hidden="1"/>
    <row r="77" s="1" customFormat="1" hidden="1"/>
    <row r="78" s="1" customFormat="1" hidden="1"/>
    <row r="79" s="1" customFormat="1" hidden="1"/>
    <row r="80" s="1" customFormat="1" hidden="1"/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pans="1:4" hidden="1">
      <c r="A385" s="1"/>
      <c r="B385" s="1"/>
      <c r="C385" s="1"/>
      <c r="D385" s="1"/>
    </row>
    <row r="386" spans="1:4" hidden="1">
      <c r="A386" s="1"/>
      <c r="B386" s="1"/>
      <c r="C386" s="1"/>
      <c r="D386" s="1"/>
    </row>
    <row r="387" spans="1:4" hidden="1">
      <c r="A387" s="1"/>
      <c r="B387" s="1"/>
      <c r="C387" s="1"/>
      <c r="D387" s="1"/>
    </row>
    <row r="388" spans="1:4" hidden="1">
      <c r="A388" s="1"/>
      <c r="B388" s="1"/>
      <c r="C388" s="1"/>
      <c r="D388" s="1"/>
    </row>
    <row r="389" spans="1:4" hidden="1">
      <c r="A389" s="1"/>
      <c r="B389" s="1"/>
      <c r="C389" s="1"/>
      <c r="D389" s="1"/>
    </row>
    <row r="390" spans="1:4" hidden="1">
      <c r="A390" s="1"/>
      <c r="B390" s="1"/>
      <c r="C390" s="1"/>
      <c r="D390" s="1"/>
    </row>
    <row r="391" spans="1:4" hidden="1">
      <c r="A391" s="1"/>
      <c r="B391" s="1"/>
      <c r="C391" s="1"/>
      <c r="D391" s="1"/>
    </row>
    <row r="392" spans="1:4" hidden="1">
      <c r="A392" s="1"/>
      <c r="B392" s="1"/>
      <c r="C392" s="1"/>
      <c r="D392" s="1"/>
    </row>
    <row r="393" spans="1:4" hidden="1">
      <c r="A393" s="1"/>
      <c r="B393" s="1"/>
      <c r="C393" s="1"/>
      <c r="D393" s="1"/>
    </row>
    <row r="394" spans="1:4" hidden="1">
      <c r="A394" s="1"/>
      <c r="B394" s="1"/>
      <c r="C394" s="1"/>
      <c r="D394" s="1"/>
    </row>
    <row r="395" spans="1:4" hidden="1">
      <c r="A395" s="1"/>
      <c r="B395" s="1"/>
      <c r="C395" s="1"/>
      <c r="D395" s="1"/>
    </row>
    <row r="396" spans="1:4" hidden="1">
      <c r="A396" s="1"/>
      <c r="B396" s="1"/>
      <c r="C396" s="1"/>
      <c r="D396" s="1"/>
    </row>
    <row r="397" spans="1:4" hidden="1">
      <c r="A397" s="1"/>
      <c r="B397" s="1"/>
      <c r="C397" s="1"/>
      <c r="D397" s="1"/>
    </row>
    <row r="398" spans="1:4" hidden="1">
      <c r="A398" s="1"/>
      <c r="B398" s="1"/>
      <c r="C398" s="1"/>
      <c r="D398" s="1"/>
    </row>
    <row r="399" spans="1:4" hidden="1"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1"/>
      <c r="B401" s="1"/>
      <c r="C401" s="1"/>
      <c r="D401" s="1"/>
    </row>
    <row r="402" spans="1:4" hidden="1">
      <c r="A402" s="3"/>
      <c r="B402" s="1"/>
      <c r="C402" s="1"/>
      <c r="D402" s="1"/>
    </row>
    <row r="10000" spans="52:52" hidden="1">
      <c r="AZ10000"/>
    </row>
  </sheetData>
  <sheetProtection sheet="1" objects="1" scenarios="1"/>
  <mergeCells count="1">
    <mergeCell ref="A5:L5"/>
  </mergeCells>
  <phoneticPr fontId="4" type="noConversion"/>
  <dataValidations count="1">
    <dataValidation allowBlank="1" showInputMessage="1" showErrorMessage="1" sqref="A1:A1048576 B5:B1048576 C1:AY1048576 BA1:XFD1048576 AZ1:AZ9999 AZ10001:AZ1048576" xr:uid="{00000000-0002-0000-0F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53.7109375" style="2" bestFit="1" customWidth="1"/>
    <col min="2" max="2" width="46.85546875" style="2" customWidth="1"/>
    <col min="3" max="3" width="12.28515625" style="1" bestFit="1" customWidth="1"/>
    <col min="4" max="4" width="15.85546875" style="1" customWidth="1"/>
    <col min="5" max="5" width="14.5703125" style="1" customWidth="1"/>
    <col min="6" max="6" width="13.140625" style="1" bestFit="1" customWidth="1"/>
    <col min="7" max="7" width="11.140625" style="1" customWidth="1"/>
    <col min="8" max="8" width="23.7109375" style="1" customWidth="1"/>
    <col min="9" max="9" width="28" style="1" customWidth="1"/>
    <col min="10" max="10" width="26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220</v>
      </c>
    </row>
    <row r="2" spans="1:10">
      <c r="A2" s="36" t="s">
        <v>147</v>
      </c>
      <c r="B2" s="36" t="s">
        <v>221</v>
      </c>
    </row>
    <row r="3" spans="1:10">
      <c r="A3" s="36" t="s">
        <v>149</v>
      </c>
      <c r="B3" s="36" t="s">
        <v>222</v>
      </c>
    </row>
    <row r="4" spans="1:10">
      <c r="A4" s="36" t="s">
        <v>150</v>
      </c>
      <c r="B4" s="36">
        <v>12152</v>
      </c>
    </row>
    <row r="5" spans="1:10" ht="18.75">
      <c r="A5" s="145" t="s">
        <v>101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0" s="3" customFormat="1">
      <c r="A6" s="37" t="s">
        <v>119</v>
      </c>
      <c r="B6" s="38" t="s">
        <v>48</v>
      </c>
      <c r="C6" s="38" t="s">
        <v>106</v>
      </c>
      <c r="D6" s="38" t="s">
        <v>107</v>
      </c>
      <c r="E6" s="38" t="s">
        <v>197</v>
      </c>
      <c r="F6" s="38" t="s">
        <v>196</v>
      </c>
      <c r="G6" s="38" t="s">
        <v>114</v>
      </c>
      <c r="H6" s="38" t="s">
        <v>63</v>
      </c>
      <c r="I6" s="38" t="s">
        <v>151</v>
      </c>
      <c r="J6" s="40" t="s">
        <v>153</v>
      </c>
    </row>
    <row r="7" spans="1:10" s="3" customFormat="1">
      <c r="A7" s="112" t="s">
        <v>3305</v>
      </c>
      <c r="B7" s="113" t="s">
        <v>3305</v>
      </c>
      <c r="C7" s="113" t="s">
        <v>3305</v>
      </c>
      <c r="D7" s="26" t="s">
        <v>21</v>
      </c>
      <c r="E7" s="26" t="s">
        <v>204</v>
      </c>
      <c r="F7" s="113" t="s">
        <v>3305</v>
      </c>
      <c r="G7" s="26" t="s">
        <v>200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4" t="s">
        <v>3305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9" t="s">
        <v>1946</v>
      </c>
      <c r="B9" s="115" t="s">
        <v>3305</v>
      </c>
      <c r="C9" s="115" t="s">
        <v>3305</v>
      </c>
      <c r="D9" s="115" t="s">
        <v>3305</v>
      </c>
      <c r="E9" s="115" t="s">
        <v>3305</v>
      </c>
      <c r="F9" s="115" t="s">
        <v>3305</v>
      </c>
      <c r="G9" s="61">
        <v>11008.888362711999</v>
      </c>
      <c r="H9" s="115" t="s">
        <v>3305</v>
      </c>
      <c r="I9" s="62">
        <f>IFERROR(G9/$G$9,0)</f>
        <v>1</v>
      </c>
      <c r="J9" s="62">
        <f>G9/'סכום נכסי הקרן'!$C$41</f>
        <v>6.0858013919467151E-2</v>
      </c>
    </row>
    <row r="10" spans="1:10">
      <c r="A10" s="63" t="s">
        <v>1947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66">
        <v>532.36602064500005</v>
      </c>
      <c r="H10" s="116" t="s">
        <v>3305</v>
      </c>
      <c r="I10" s="67">
        <f t="shared" ref="I10:I68" si="0">IFERROR(G10/$G$9,0)</f>
        <v>4.8357836241501646E-2</v>
      </c>
      <c r="J10" s="67">
        <f>G10/'סכום נכסי הקרן'!$C$41</f>
        <v>2.94296187110062E-3</v>
      </c>
    </row>
    <row r="11" spans="1:10">
      <c r="A11" s="68" t="s">
        <v>183</v>
      </c>
      <c r="B11" s="116" t="s">
        <v>3305</v>
      </c>
      <c r="C11" s="116" t="s">
        <v>3305</v>
      </c>
      <c r="D11" s="116" t="s">
        <v>3305</v>
      </c>
      <c r="E11" s="116" t="s">
        <v>3305</v>
      </c>
      <c r="F11" s="116" t="s">
        <v>3305</v>
      </c>
      <c r="G11" s="66">
        <v>119.01620530599999</v>
      </c>
      <c r="H11" s="116" t="s">
        <v>3305</v>
      </c>
      <c r="I11" s="67">
        <f t="shared" si="0"/>
        <v>1.081091944842656E-2</v>
      </c>
      <c r="J11" s="67">
        <f>G11/'סכום נכסי הקרן'!$C$41</f>
        <v>6.5793108627458172E-4</v>
      </c>
    </row>
    <row r="12" spans="1:10">
      <c r="A12" s="69" t="s">
        <v>1948</v>
      </c>
      <c r="B12" s="54">
        <v>5224</v>
      </c>
      <c r="C12" s="70" t="s">
        <v>134</v>
      </c>
      <c r="D12" s="79">
        <v>40801</v>
      </c>
      <c r="E12" s="72">
        <v>6717.3171350000011</v>
      </c>
      <c r="F12" s="80">
        <v>120.56959999999999</v>
      </c>
      <c r="G12" s="72">
        <v>29.375226817000001</v>
      </c>
      <c r="H12" s="73">
        <v>1E-4</v>
      </c>
      <c r="I12" s="73">
        <f t="shared" si="0"/>
        <v>2.6683190753842398E-3</v>
      </c>
      <c r="J12" s="73">
        <f>G12/'סכום נכסי הקרן'!$C$41</f>
        <v>1.6238859943131379E-4</v>
      </c>
    </row>
    <row r="13" spans="1:10">
      <c r="A13" s="69" t="s">
        <v>1949</v>
      </c>
      <c r="B13" s="54">
        <v>7034</v>
      </c>
      <c r="C13" s="70" t="s">
        <v>134</v>
      </c>
      <c r="D13" s="79">
        <v>43850</v>
      </c>
      <c r="E13" s="72">
        <v>8833.4143980000008</v>
      </c>
      <c r="F13" s="80">
        <v>66</v>
      </c>
      <c r="G13" s="72">
        <v>21.145604055</v>
      </c>
      <c r="H13" s="73">
        <v>1E-4</v>
      </c>
      <c r="I13" s="73">
        <f t="shared" si="0"/>
        <v>1.9207755913505202E-3</v>
      </c>
      <c r="J13" s="73">
        <f>G13/'סכום נכסי הקרן'!$C$41</f>
        <v>1.168945876745827E-4</v>
      </c>
    </row>
    <row r="14" spans="1:10">
      <c r="A14" s="69" t="s">
        <v>1950</v>
      </c>
      <c r="B14" s="54">
        <v>83021</v>
      </c>
      <c r="C14" s="70" t="s">
        <v>134</v>
      </c>
      <c r="D14" s="79">
        <v>44255</v>
      </c>
      <c r="E14" s="72">
        <v>2471.4699999999998</v>
      </c>
      <c r="F14" s="80">
        <v>100</v>
      </c>
      <c r="G14" s="72">
        <v>8.9640400000000007</v>
      </c>
      <c r="H14" s="73">
        <v>0</v>
      </c>
      <c r="I14" s="73">
        <f t="shared" si="0"/>
        <v>8.1425478255933031E-4</v>
      </c>
      <c r="J14" s="73">
        <f>G14/'סכום נכסי הקרן'!$C$41</f>
        <v>4.9553928890988418E-5</v>
      </c>
    </row>
    <row r="15" spans="1:10">
      <c r="A15" s="69" t="s">
        <v>1951</v>
      </c>
      <c r="B15" s="54">
        <v>8401</v>
      </c>
      <c r="C15" s="70" t="s">
        <v>134</v>
      </c>
      <c r="D15" s="79">
        <v>44621</v>
      </c>
      <c r="E15" s="72">
        <v>1405.9384779999998</v>
      </c>
      <c r="F15" s="80">
        <v>81.944800000000001</v>
      </c>
      <c r="G15" s="72">
        <v>4.1786430350000003</v>
      </c>
      <c r="H15" s="73">
        <v>0</v>
      </c>
      <c r="I15" s="73">
        <f t="shared" si="0"/>
        <v>3.7956993452249044E-4</v>
      </c>
      <c r="J15" s="73">
        <f>G15/'סכום נכסי הקרן'!$C$41</f>
        <v>2.3099872358580955E-5</v>
      </c>
    </row>
    <row r="16" spans="1:10">
      <c r="A16" s="69" t="s">
        <v>1952</v>
      </c>
      <c r="B16" s="54">
        <v>8507</v>
      </c>
      <c r="C16" s="70" t="s">
        <v>134</v>
      </c>
      <c r="D16" s="79">
        <v>44621</v>
      </c>
      <c r="E16" s="72">
        <v>1199.734101</v>
      </c>
      <c r="F16" s="80">
        <v>100.4772</v>
      </c>
      <c r="G16" s="72">
        <v>4.3722006449999995</v>
      </c>
      <c r="H16" s="73">
        <v>0</v>
      </c>
      <c r="I16" s="73">
        <f t="shared" si="0"/>
        <v>3.9715187409920506E-4</v>
      </c>
      <c r="J16" s="73">
        <f>G16/'סכום נכסי הקרן'!$C$41</f>
        <v>2.4169874282071884E-5</v>
      </c>
    </row>
    <row r="17" spans="1:10">
      <c r="A17" s="69" t="s">
        <v>1953</v>
      </c>
      <c r="B17" s="54">
        <v>8269</v>
      </c>
      <c r="C17" s="70" t="s">
        <v>134</v>
      </c>
      <c r="D17" s="79">
        <v>44255</v>
      </c>
      <c r="E17" s="117" t="s">
        <v>3305</v>
      </c>
      <c r="F17" s="80">
        <v>100.76260000000001</v>
      </c>
      <c r="G17" s="72">
        <v>1.9999999998617569E-5</v>
      </c>
      <c r="H17" s="73">
        <v>2.9999999999999997E-4</v>
      </c>
      <c r="I17" s="73">
        <f t="shared" si="0"/>
        <v>1.8167138533586366E-9</v>
      </c>
      <c r="J17" s="73">
        <f>G17/'סכום נכסי הקרן'!$C$41</f>
        <v>1.1056159697538872E-10</v>
      </c>
    </row>
    <row r="18" spans="1:10">
      <c r="A18" s="69" t="s">
        <v>1954</v>
      </c>
      <c r="B18" s="54">
        <v>7992</v>
      </c>
      <c r="C18" s="70" t="s">
        <v>134</v>
      </c>
      <c r="D18" s="79">
        <v>44196</v>
      </c>
      <c r="E18" s="72">
        <v>8750.9500000000007</v>
      </c>
      <c r="F18" s="80">
        <v>113.8103</v>
      </c>
      <c r="G18" s="72">
        <v>36.12303</v>
      </c>
      <c r="H18" s="73">
        <v>1E-4</v>
      </c>
      <c r="I18" s="73">
        <f t="shared" si="0"/>
        <v>3.2812604515412873E-3</v>
      </c>
      <c r="J18" s="73">
        <f>G18/'סכום נכסי הקרן'!$C$41</f>
        <v>1.9969099423329672E-4</v>
      </c>
    </row>
    <row r="19" spans="1:10">
      <c r="A19" s="69" t="s">
        <v>3174</v>
      </c>
      <c r="B19" s="54">
        <v>9867</v>
      </c>
      <c r="C19" s="70" t="s">
        <v>134</v>
      </c>
      <c r="D19" s="79">
        <v>45222</v>
      </c>
      <c r="E19" s="72">
        <v>1466.816421</v>
      </c>
      <c r="F19" s="80">
        <v>102</v>
      </c>
      <c r="G19" s="72">
        <v>5.4265460270000005</v>
      </c>
      <c r="H19" s="73">
        <v>0</v>
      </c>
      <c r="I19" s="73">
        <f t="shared" si="0"/>
        <v>4.9292406719103025E-4</v>
      </c>
      <c r="J19" s="73">
        <f>G19/'סכום נכסי הקרן'!$C$41</f>
        <v>2.9998379742352079E-5</v>
      </c>
    </row>
    <row r="20" spans="1:10">
      <c r="A20" s="69" t="s">
        <v>1955</v>
      </c>
      <c r="B20" s="54">
        <v>8402</v>
      </c>
      <c r="C20" s="70" t="s">
        <v>134</v>
      </c>
      <c r="D20" s="79">
        <v>44560</v>
      </c>
      <c r="E20" s="72">
        <v>768.12060100000008</v>
      </c>
      <c r="F20" s="80">
        <v>99.982100000000003</v>
      </c>
      <c r="G20" s="72">
        <v>2.785474727</v>
      </c>
      <c r="H20" s="73">
        <v>0</v>
      </c>
      <c r="I20" s="73">
        <f t="shared" si="0"/>
        <v>2.5302052625355247E-4</v>
      </c>
      <c r="J20" s="73">
        <f>G20/'סכום נכסי הקרן'!$C$41</f>
        <v>1.5398326708649599E-5</v>
      </c>
    </row>
    <row r="21" spans="1:10">
      <c r="A21" s="69" t="s">
        <v>1956</v>
      </c>
      <c r="B21" s="54">
        <v>8291</v>
      </c>
      <c r="C21" s="70" t="s">
        <v>134</v>
      </c>
      <c r="D21" s="79">
        <v>44279</v>
      </c>
      <c r="E21" s="72">
        <v>1821.74</v>
      </c>
      <c r="F21" s="80">
        <v>100.5746</v>
      </c>
      <c r="G21" s="72">
        <v>6.6454199999999997</v>
      </c>
      <c r="H21" s="73">
        <v>1E-4</v>
      </c>
      <c r="I21" s="73">
        <f t="shared" si="0"/>
        <v>6.036413288110522E-4</v>
      </c>
      <c r="J21" s="73">
        <f>G21/'סכום נכסי הקרן'!$C$41</f>
        <v>3.6736412391148657E-5</v>
      </c>
    </row>
    <row r="22" spans="1:10">
      <c r="A22" s="118" t="s">
        <v>3305</v>
      </c>
      <c r="B22" s="117" t="s">
        <v>3305</v>
      </c>
      <c r="C22" s="117" t="s">
        <v>3305</v>
      </c>
      <c r="D22" s="117" t="s">
        <v>3305</v>
      </c>
      <c r="E22" s="117" t="s">
        <v>3305</v>
      </c>
      <c r="F22" s="117" t="s">
        <v>3305</v>
      </c>
      <c r="G22" s="117" t="s">
        <v>3305</v>
      </c>
      <c r="H22" s="117" t="s">
        <v>3305</v>
      </c>
      <c r="I22" s="117" t="s">
        <v>3305</v>
      </c>
      <c r="J22" s="117" t="s">
        <v>3305</v>
      </c>
    </row>
    <row r="23" spans="1:10">
      <c r="A23" s="74" t="s">
        <v>185</v>
      </c>
      <c r="B23" s="117" t="s">
        <v>3305</v>
      </c>
      <c r="C23" s="117" t="s">
        <v>3305</v>
      </c>
      <c r="D23" s="117" t="s">
        <v>3305</v>
      </c>
      <c r="E23" s="117" t="s">
        <v>3305</v>
      </c>
      <c r="F23" s="117" t="s">
        <v>3305</v>
      </c>
      <c r="G23" s="72">
        <v>13.707915581000002</v>
      </c>
      <c r="H23" s="117" t="s">
        <v>3305</v>
      </c>
      <c r="I23" s="73">
        <f t="shared" si="0"/>
        <v>1.2451680069197383E-3</v>
      </c>
      <c r="J23" s="73">
        <f>G23/'סכום נכסי הקרן'!$C$41</f>
        <v>7.5778451897196602E-5</v>
      </c>
    </row>
    <row r="24" spans="1:10">
      <c r="A24" s="69" t="s">
        <v>1957</v>
      </c>
      <c r="B24" s="54">
        <v>992880</v>
      </c>
      <c r="C24" s="70" t="s">
        <v>135</v>
      </c>
      <c r="D24" s="79">
        <v>45158</v>
      </c>
      <c r="E24" s="72">
        <v>8.3273530000000004</v>
      </c>
      <c r="F24" s="80">
        <v>164613.12</v>
      </c>
      <c r="G24" s="72">
        <v>13.707915581000002</v>
      </c>
      <c r="H24" s="73">
        <v>6.3133836239575443E-9</v>
      </c>
      <c r="I24" s="73">
        <f t="shared" si="0"/>
        <v>1.2451680069197383E-3</v>
      </c>
      <c r="J24" s="73">
        <f>G24/'סכום נכסי הקרן'!$C$41</f>
        <v>7.5778451897196602E-5</v>
      </c>
    </row>
    <row r="25" spans="1:10">
      <c r="A25" s="118" t="s">
        <v>3305</v>
      </c>
      <c r="B25" s="117" t="s">
        <v>3305</v>
      </c>
      <c r="C25" s="117" t="s">
        <v>3305</v>
      </c>
      <c r="D25" s="117" t="s">
        <v>3305</v>
      </c>
      <c r="E25" s="117" t="s">
        <v>3305</v>
      </c>
      <c r="F25" s="117" t="s">
        <v>3305</v>
      </c>
      <c r="G25" s="117" t="s">
        <v>3305</v>
      </c>
      <c r="H25" s="117" t="s">
        <v>3305</v>
      </c>
      <c r="I25" s="117" t="s">
        <v>3305</v>
      </c>
      <c r="J25" s="117" t="s">
        <v>3305</v>
      </c>
    </row>
    <row r="26" spans="1:10">
      <c r="A26" s="68" t="s">
        <v>186</v>
      </c>
      <c r="B26" s="117" t="s">
        <v>3305</v>
      </c>
      <c r="C26" s="117" t="s">
        <v>3305</v>
      </c>
      <c r="D26" s="117" t="s">
        <v>3305</v>
      </c>
      <c r="E26" s="117" t="s">
        <v>3305</v>
      </c>
      <c r="F26" s="117" t="s">
        <v>3305</v>
      </c>
      <c r="G26" s="72">
        <v>109.73029</v>
      </c>
      <c r="H26" s="117" t="s">
        <v>3305</v>
      </c>
      <c r="I26" s="73">
        <f t="shared" si="0"/>
        <v>9.967426899491998E-3</v>
      </c>
      <c r="J26" s="73">
        <f>G26/'סכום נכסי הקרן'!$C$41</f>
        <v>6.0659780499055529E-4</v>
      </c>
    </row>
    <row r="27" spans="1:10">
      <c r="A27" s="69" t="s">
        <v>1958</v>
      </c>
      <c r="B27" s="54">
        <v>8510</v>
      </c>
      <c r="C27" s="70" t="s">
        <v>135</v>
      </c>
      <c r="D27" s="79">
        <v>44655</v>
      </c>
      <c r="E27" s="72">
        <v>115863.03999999999</v>
      </c>
      <c r="F27" s="80">
        <v>94.706891999999996</v>
      </c>
      <c r="G27" s="72">
        <v>109.73029</v>
      </c>
      <c r="H27" s="73">
        <v>1E-4</v>
      </c>
      <c r="I27" s="73">
        <f t="shared" si="0"/>
        <v>9.967426899491998E-3</v>
      </c>
      <c r="J27" s="73">
        <f>G27/'סכום נכסי הקרן'!$C$41</f>
        <v>6.0659780499055529E-4</v>
      </c>
    </row>
    <row r="28" spans="1:10">
      <c r="A28" s="118" t="s">
        <v>3305</v>
      </c>
      <c r="B28" s="117" t="s">
        <v>3305</v>
      </c>
      <c r="C28" s="117" t="s">
        <v>3305</v>
      </c>
      <c r="D28" s="117" t="s">
        <v>3305</v>
      </c>
      <c r="E28" s="117" t="s">
        <v>3305</v>
      </c>
      <c r="F28" s="117" t="s">
        <v>3305</v>
      </c>
      <c r="G28" s="117" t="s">
        <v>3305</v>
      </c>
      <c r="H28" s="117" t="s">
        <v>3305</v>
      </c>
      <c r="I28" s="117" t="s">
        <v>3305</v>
      </c>
      <c r="J28" s="117" t="s">
        <v>3305</v>
      </c>
    </row>
    <row r="29" spans="1:10">
      <c r="A29" s="68" t="s">
        <v>187</v>
      </c>
      <c r="B29" s="116" t="s">
        <v>3305</v>
      </c>
      <c r="C29" s="116" t="s">
        <v>3305</v>
      </c>
      <c r="D29" s="116" t="s">
        <v>3305</v>
      </c>
      <c r="E29" s="116" t="s">
        <v>3305</v>
      </c>
      <c r="F29" s="116" t="s">
        <v>3305</v>
      </c>
      <c r="G29" s="66">
        <v>289.911609758</v>
      </c>
      <c r="H29" s="116" t="s">
        <v>3305</v>
      </c>
      <c r="I29" s="67">
        <f t="shared" si="0"/>
        <v>2.6334321886663344E-2</v>
      </c>
      <c r="J29" s="67">
        <f>G29/'סכום נכסי הקרן'!$C$41</f>
        <v>1.6026545279382862E-3</v>
      </c>
    </row>
    <row r="30" spans="1:10">
      <c r="A30" s="69" t="s">
        <v>1959</v>
      </c>
      <c r="B30" s="54">
        <v>91381</v>
      </c>
      <c r="C30" s="70" t="s">
        <v>134</v>
      </c>
      <c r="D30" s="79">
        <v>44742</v>
      </c>
      <c r="E30" s="72">
        <v>4391.46</v>
      </c>
      <c r="F30" s="80">
        <v>100</v>
      </c>
      <c r="G30" s="72">
        <v>15.92784</v>
      </c>
      <c r="H30" s="73">
        <v>0</v>
      </c>
      <c r="I30" s="73">
        <f t="shared" si="0"/>
        <v>1.4468163792039975E-3</v>
      </c>
      <c r="J30" s="73">
        <f>G30/'סכום נכסי הקרן'!$C$41</f>
        <v>8.8050371344509937E-5</v>
      </c>
    </row>
    <row r="31" spans="1:10">
      <c r="A31" s="69" t="s">
        <v>1960</v>
      </c>
      <c r="B31" s="54">
        <v>5272</v>
      </c>
      <c r="C31" s="70" t="s">
        <v>134</v>
      </c>
      <c r="D31" s="79">
        <v>42403</v>
      </c>
      <c r="E31" s="72">
        <v>9470.2432840000001</v>
      </c>
      <c r="F31" s="80">
        <v>113.42319999999999</v>
      </c>
      <c r="G31" s="72">
        <v>38.959249948</v>
      </c>
      <c r="H31" s="73">
        <v>0</v>
      </c>
      <c r="I31" s="73">
        <f t="shared" si="0"/>
        <v>3.5388904550942807E-3</v>
      </c>
      <c r="J31" s="73">
        <f>G31/'סכום נכסי הקרן'!$C$41</f>
        <v>2.1536984457559718E-4</v>
      </c>
    </row>
    <row r="32" spans="1:10">
      <c r="A32" s="69" t="s">
        <v>1961</v>
      </c>
      <c r="B32" s="54">
        <v>7038</v>
      </c>
      <c r="C32" s="70" t="s">
        <v>134</v>
      </c>
      <c r="D32" s="79">
        <v>43556</v>
      </c>
      <c r="E32" s="72">
        <v>14117.643762</v>
      </c>
      <c r="F32" s="80">
        <v>117.4562</v>
      </c>
      <c r="G32" s="72">
        <v>60.143087709</v>
      </c>
      <c r="H32" s="73">
        <v>0</v>
      </c>
      <c r="I32" s="73">
        <f t="shared" si="0"/>
        <v>5.4631390316128127E-3</v>
      </c>
      <c r="J32" s="73">
        <f>G32/'סכום נכסי הקרן'!$C$41</f>
        <v>3.3247579122987686E-4</v>
      </c>
    </row>
    <row r="33" spans="1:10">
      <c r="A33" s="69" t="s">
        <v>1962</v>
      </c>
      <c r="B33" s="54">
        <v>9290</v>
      </c>
      <c r="C33" s="70" t="s">
        <v>134</v>
      </c>
      <c r="D33" s="79">
        <v>44853</v>
      </c>
      <c r="E33" s="72">
        <v>1289.0185240000001</v>
      </c>
      <c r="F33" s="80">
        <v>111.11109999999999</v>
      </c>
      <c r="G33" s="72">
        <v>5.1947441440000004</v>
      </c>
      <c r="H33" s="73">
        <v>0</v>
      </c>
      <c r="I33" s="73">
        <f t="shared" si="0"/>
        <v>4.7186818258553894E-4</v>
      </c>
      <c r="J33" s="73">
        <f>G33/'סכום נכסי הקרן'!$C$41</f>
        <v>2.8716960423944392E-5</v>
      </c>
    </row>
    <row r="34" spans="1:10">
      <c r="A34" s="69" t="s">
        <v>1964</v>
      </c>
      <c r="B34" s="54">
        <v>6662</v>
      </c>
      <c r="C34" s="70" t="s">
        <v>134</v>
      </c>
      <c r="D34" s="79">
        <v>43556</v>
      </c>
      <c r="E34" s="72">
        <v>7611.1953059999996</v>
      </c>
      <c r="F34" s="80">
        <v>133.20480000000001</v>
      </c>
      <c r="G34" s="72">
        <v>36.772257855000007</v>
      </c>
      <c r="H34" s="73">
        <v>1E-4</v>
      </c>
      <c r="I34" s="73">
        <f t="shared" si="0"/>
        <v>3.3402335134536049E-3</v>
      </c>
      <c r="J34" s="73">
        <f>G34/'סכום נכסי הקרן'!$C$41</f>
        <v>2.0327997765603014E-4</v>
      </c>
    </row>
    <row r="35" spans="1:10">
      <c r="A35" s="69" t="s">
        <v>1965</v>
      </c>
      <c r="B35" s="54">
        <v>8283</v>
      </c>
      <c r="C35" s="70" t="s">
        <v>135</v>
      </c>
      <c r="D35" s="79">
        <v>44317</v>
      </c>
      <c r="E35" s="72">
        <v>82777.710000000006</v>
      </c>
      <c r="F35" s="80">
        <v>107.82</v>
      </c>
      <c r="G35" s="72">
        <v>89.250929999999997</v>
      </c>
      <c r="H35" s="73">
        <v>1E-4</v>
      </c>
      <c r="I35" s="73">
        <f t="shared" si="0"/>
        <v>8.107170048367477E-3</v>
      </c>
      <c r="J35" s="73">
        <f>G35/'סכום נכסי הקרן'!$C$41</f>
        <v>4.9338626765103508E-4</v>
      </c>
    </row>
    <row r="36" spans="1:10">
      <c r="A36" s="69" t="s">
        <v>1966</v>
      </c>
      <c r="B36" s="54">
        <v>85741</v>
      </c>
      <c r="C36" s="70" t="s">
        <v>134</v>
      </c>
      <c r="D36" s="79">
        <v>44404</v>
      </c>
      <c r="E36" s="72">
        <v>2430.79</v>
      </c>
      <c r="F36" s="80">
        <v>100</v>
      </c>
      <c r="G36" s="72">
        <v>8.8164899999999999</v>
      </c>
      <c r="H36" s="73">
        <v>0</v>
      </c>
      <c r="I36" s="73">
        <f t="shared" si="0"/>
        <v>8.0085197610525044E-4</v>
      </c>
      <c r="J36" s="73">
        <f>G36/'סכום נכסי הקרן'!$C$41</f>
        <v>4.8738260709246102E-5</v>
      </c>
    </row>
    <row r="37" spans="1:10">
      <c r="A37" s="69" t="s">
        <v>1967</v>
      </c>
      <c r="B37" s="54">
        <v>5289</v>
      </c>
      <c r="C37" s="70" t="s">
        <v>134</v>
      </c>
      <c r="D37" s="79">
        <v>42736</v>
      </c>
      <c r="E37" s="72">
        <v>6835.8555800000004</v>
      </c>
      <c r="F37" s="80">
        <v>112.22150000000001</v>
      </c>
      <c r="G37" s="72">
        <v>27.823803897999998</v>
      </c>
      <c r="H37" s="73">
        <v>0</v>
      </c>
      <c r="I37" s="73">
        <f t="shared" si="0"/>
        <v>2.5273944999062289E-3</v>
      </c>
      <c r="J37" s="73">
        <f>G37/'סכום נכסי הקרן'!$C$41</f>
        <v>1.53812209655278E-4</v>
      </c>
    </row>
    <row r="38" spans="1:10">
      <c r="A38" s="69" t="s">
        <v>1968</v>
      </c>
      <c r="B38" s="54">
        <v>8405</v>
      </c>
      <c r="C38" s="70" t="s">
        <v>134</v>
      </c>
      <c r="D38" s="79">
        <v>44581</v>
      </c>
      <c r="E38" s="72">
        <v>1144.0584349999999</v>
      </c>
      <c r="F38" s="80">
        <v>108.9652</v>
      </c>
      <c r="G38" s="72">
        <v>4.5215109199999999</v>
      </c>
      <c r="H38" s="73">
        <v>0</v>
      </c>
      <c r="I38" s="73">
        <f t="shared" si="0"/>
        <v>4.1071457635220691E-4</v>
      </c>
      <c r="J38" s="73">
        <f>G38/'סכום נכסי הקרן'!$C$41</f>
        <v>2.4995273404570661E-5</v>
      </c>
    </row>
    <row r="39" spans="1:10">
      <c r="A39" s="69" t="s">
        <v>1969</v>
      </c>
      <c r="B39" s="54">
        <v>5230</v>
      </c>
      <c r="C39" s="70" t="s">
        <v>134</v>
      </c>
      <c r="D39" s="79">
        <v>40372</v>
      </c>
      <c r="E39" s="72">
        <v>3695.7588520000004</v>
      </c>
      <c r="F39" s="80">
        <v>18.6633</v>
      </c>
      <c r="G39" s="72">
        <v>2.5017252839999999</v>
      </c>
      <c r="H39" s="73">
        <v>0</v>
      </c>
      <c r="I39" s="73">
        <f t="shared" si="0"/>
        <v>2.2724594905272608E-4</v>
      </c>
      <c r="J39" s="73">
        <f>G39/'סכום נכסי הקרן'!$C$41</f>
        <v>1.3829737130593326E-5</v>
      </c>
    </row>
    <row r="40" spans="1:10">
      <c r="A40" s="118" t="s">
        <v>3305</v>
      </c>
      <c r="B40" s="117" t="s">
        <v>3305</v>
      </c>
      <c r="C40" s="117" t="s">
        <v>3305</v>
      </c>
      <c r="D40" s="117" t="s">
        <v>3305</v>
      </c>
      <c r="E40" s="117" t="s">
        <v>3305</v>
      </c>
      <c r="F40" s="117" t="s">
        <v>3305</v>
      </c>
      <c r="G40" s="117" t="s">
        <v>3305</v>
      </c>
      <c r="H40" s="117" t="s">
        <v>3305</v>
      </c>
      <c r="I40" s="117" t="s">
        <v>3305</v>
      </c>
      <c r="J40" s="117" t="s">
        <v>3305</v>
      </c>
    </row>
    <row r="41" spans="1:10">
      <c r="A41" s="63" t="s">
        <v>1970</v>
      </c>
      <c r="B41" s="116" t="s">
        <v>3305</v>
      </c>
      <c r="C41" s="116" t="s">
        <v>3305</v>
      </c>
      <c r="D41" s="116" t="s">
        <v>3305</v>
      </c>
      <c r="E41" s="116" t="s">
        <v>3305</v>
      </c>
      <c r="F41" s="116" t="s">
        <v>3305</v>
      </c>
      <c r="G41" s="66">
        <v>10476.522342066999</v>
      </c>
      <c r="H41" s="116" t="s">
        <v>3305</v>
      </c>
      <c r="I41" s="67">
        <f t="shared" si="0"/>
        <v>0.95164216375849831</v>
      </c>
      <c r="J41" s="67">
        <f>G41/'סכום נכסי הקרן'!$C$41</f>
        <v>5.7915052048366528E-2</v>
      </c>
    </row>
    <row r="42" spans="1:10">
      <c r="A42" s="68" t="s">
        <v>183</v>
      </c>
      <c r="B42" s="116" t="s">
        <v>3305</v>
      </c>
      <c r="C42" s="116" t="s">
        <v>3305</v>
      </c>
      <c r="D42" s="116" t="s">
        <v>3305</v>
      </c>
      <c r="E42" s="116" t="s">
        <v>3305</v>
      </c>
      <c r="F42" s="116" t="s">
        <v>3305</v>
      </c>
      <c r="G42" s="66">
        <v>430.04890072499995</v>
      </c>
      <c r="H42" s="116" t="s">
        <v>3305</v>
      </c>
      <c r="I42" s="67">
        <f t="shared" si="0"/>
        <v>3.906378978113817E-2</v>
      </c>
      <c r="J42" s="67">
        <f>G42/'סכום נכסי הקרן'!$C$41</f>
        <v>2.3773446622476456E-3</v>
      </c>
    </row>
    <row r="43" spans="1:10">
      <c r="A43" s="69" t="s">
        <v>1971</v>
      </c>
      <c r="B43" s="54">
        <v>8888</v>
      </c>
      <c r="C43" s="70" t="s">
        <v>134</v>
      </c>
      <c r="D43" s="79">
        <v>44476</v>
      </c>
      <c r="E43" s="72">
        <v>791.26229300000011</v>
      </c>
      <c r="F43" s="80">
        <v>89.915700000000001</v>
      </c>
      <c r="G43" s="72">
        <v>2.5804981630000001</v>
      </c>
      <c r="H43" s="73">
        <v>1E-4</v>
      </c>
      <c r="I43" s="73">
        <f t="shared" si="0"/>
        <v>2.3440133808063285E-4</v>
      </c>
      <c r="J43" s="73">
        <f>G43/'סכום נכסי הקרן'!$C$41</f>
        <v>1.426519989565288E-5</v>
      </c>
    </row>
    <row r="44" spans="1:10">
      <c r="A44" s="69" t="s">
        <v>1972</v>
      </c>
      <c r="B44" s="54">
        <v>84032</v>
      </c>
      <c r="C44" s="70" t="s">
        <v>134</v>
      </c>
      <c r="D44" s="79">
        <v>44314</v>
      </c>
      <c r="E44" s="72">
        <v>3740.77</v>
      </c>
      <c r="F44" s="80">
        <v>100</v>
      </c>
      <c r="G44" s="72">
        <v>13.567770000000001</v>
      </c>
      <c r="H44" s="73">
        <v>0</v>
      </c>
      <c r="I44" s="73">
        <f t="shared" si="0"/>
        <v>1.2324377859943736E-3</v>
      </c>
      <c r="J44" s="73">
        <f>G44/'סכום נכסי הקרן'!$C$41</f>
        <v>7.5003715934922864E-5</v>
      </c>
    </row>
    <row r="45" spans="1:10">
      <c r="A45" s="69" t="s">
        <v>1973</v>
      </c>
      <c r="B45" s="54">
        <v>84034</v>
      </c>
      <c r="C45" s="70" t="s">
        <v>134</v>
      </c>
      <c r="D45" s="79">
        <v>44314</v>
      </c>
      <c r="E45" s="72">
        <v>2152.5500000000002</v>
      </c>
      <c r="F45" s="80">
        <v>100</v>
      </c>
      <c r="G45" s="72">
        <v>7.8072900000000001</v>
      </c>
      <c r="H45" s="73">
        <v>0</v>
      </c>
      <c r="I45" s="73">
        <f t="shared" si="0"/>
        <v>7.0918059505843721E-4</v>
      </c>
      <c r="J45" s="73">
        <f>G45/'סכום נכסי הקרן'!$C$41</f>
        <v>4.3159322525482366E-5</v>
      </c>
    </row>
    <row r="46" spans="1:10">
      <c r="A46" s="69" t="s">
        <v>1974</v>
      </c>
      <c r="B46" s="54">
        <v>9239</v>
      </c>
      <c r="C46" s="70" t="s">
        <v>134</v>
      </c>
      <c r="D46" s="79">
        <v>44742</v>
      </c>
      <c r="E46" s="72">
        <v>1790.7287060000003</v>
      </c>
      <c r="F46" s="80">
        <v>106.13509999999999</v>
      </c>
      <c r="G46" s="72">
        <v>6.893446108</v>
      </c>
      <c r="H46" s="73">
        <v>0</v>
      </c>
      <c r="I46" s="73">
        <f t="shared" si="0"/>
        <v>6.2617095213252072E-4</v>
      </c>
      <c r="J46" s="73">
        <f>G46/'סכום נכסי הקרן'!$C$41</f>
        <v>3.8107520520846945E-5</v>
      </c>
    </row>
    <row r="47" spans="1:10">
      <c r="A47" s="69" t="s">
        <v>1975</v>
      </c>
      <c r="B47" s="54">
        <v>97211</v>
      </c>
      <c r="C47" s="70" t="s">
        <v>134</v>
      </c>
      <c r="D47" s="79">
        <v>45166</v>
      </c>
      <c r="E47" s="72">
        <v>1241.99</v>
      </c>
      <c r="F47" s="80">
        <v>100</v>
      </c>
      <c r="G47" s="72">
        <v>4.5046899999999992</v>
      </c>
      <c r="H47" s="73">
        <v>0</v>
      </c>
      <c r="I47" s="73">
        <f t="shared" si="0"/>
        <v>4.0918663643258938E-4</v>
      </c>
      <c r="J47" s="73">
        <f>G47/'סכום נכסי הקרן'!$C$41</f>
        <v>2.4902286015674469E-5</v>
      </c>
    </row>
    <row r="48" spans="1:10">
      <c r="A48" s="69" t="s">
        <v>1976</v>
      </c>
      <c r="B48" s="54">
        <v>9616</v>
      </c>
      <c r="C48" s="70" t="s">
        <v>134</v>
      </c>
      <c r="D48" s="79">
        <v>45093</v>
      </c>
      <c r="E48" s="72">
        <v>392.45853899999997</v>
      </c>
      <c r="F48" s="80">
        <v>98.447900000000004</v>
      </c>
      <c r="G48" s="72">
        <v>1.4013537890000001</v>
      </c>
      <c r="H48" s="73">
        <v>1E-4</v>
      </c>
      <c r="I48" s="73">
        <f t="shared" si="0"/>
        <v>1.2729294210544448E-4</v>
      </c>
      <c r="J48" s="73">
        <f>G48/'סכום נכסי הקרן'!$C$41</f>
        <v>7.7467956425030657E-6</v>
      </c>
    </row>
    <row r="49" spans="1:10">
      <c r="A49" s="69" t="s">
        <v>1977</v>
      </c>
      <c r="B49" s="54">
        <v>8287</v>
      </c>
      <c r="C49" s="70" t="s">
        <v>134</v>
      </c>
      <c r="D49" s="79">
        <v>43800</v>
      </c>
      <c r="E49" s="72">
        <v>10751.59</v>
      </c>
      <c r="F49" s="80">
        <v>123.3766</v>
      </c>
      <c r="G49" s="72">
        <v>48.111969999999999</v>
      </c>
      <c r="H49" s="73">
        <v>1E-4</v>
      </c>
      <c r="I49" s="73">
        <f t="shared" si="0"/>
        <v>4.3702841208708371E-3</v>
      </c>
      <c r="J49" s="73">
        <f>G49/'סכום נכסי הקרן'!$C$41</f>
        <v>2.6596681185998367E-4</v>
      </c>
    </row>
    <row r="50" spans="1:10">
      <c r="A50" s="69" t="s">
        <v>1978</v>
      </c>
      <c r="B50" s="54">
        <v>1181106</v>
      </c>
      <c r="C50" s="70" t="s">
        <v>134</v>
      </c>
      <c r="D50" s="79">
        <v>44287</v>
      </c>
      <c r="E50" s="72">
        <v>7489.07</v>
      </c>
      <c r="F50" s="80">
        <v>107.2026</v>
      </c>
      <c r="G50" s="72">
        <v>29.119259999999997</v>
      </c>
      <c r="H50" s="73">
        <v>0</v>
      </c>
      <c r="I50" s="73">
        <f t="shared" si="0"/>
        <v>2.6450681522604317E-3</v>
      </c>
      <c r="J50" s="73">
        <f>G50/'סכום נכסי הקרן'!$C$41</f>
        <v>1.6097359442820459E-4</v>
      </c>
    </row>
    <row r="51" spans="1:10">
      <c r="A51" s="69" t="s">
        <v>1979</v>
      </c>
      <c r="B51" s="54">
        <v>8315</v>
      </c>
      <c r="C51" s="70" t="s">
        <v>134</v>
      </c>
      <c r="D51" s="79">
        <v>44337</v>
      </c>
      <c r="E51" s="72">
        <v>54697.43</v>
      </c>
      <c r="F51" s="80">
        <v>95.038200000000003</v>
      </c>
      <c r="G51" s="72">
        <v>188.54397</v>
      </c>
      <c r="H51" s="73">
        <v>0</v>
      </c>
      <c r="I51" s="73">
        <f t="shared" si="0"/>
        <v>1.7126522114495571E-2</v>
      </c>
      <c r="J51" s="73">
        <f>G51/'סכום נכסי הקרן'!$C$41</f>
        <v>1.0422861212360335E-3</v>
      </c>
    </row>
    <row r="52" spans="1:10">
      <c r="A52" s="69" t="s">
        <v>1980</v>
      </c>
      <c r="B52" s="54">
        <v>8338</v>
      </c>
      <c r="C52" s="70" t="s">
        <v>134</v>
      </c>
      <c r="D52" s="79">
        <v>44561</v>
      </c>
      <c r="E52" s="72">
        <v>1242.4737319999999</v>
      </c>
      <c r="F52" s="80">
        <v>80.141499999999994</v>
      </c>
      <c r="G52" s="72">
        <v>3.611538403</v>
      </c>
      <c r="H52" s="73">
        <v>1E-4</v>
      </c>
      <c r="I52" s="73">
        <f t="shared" si="0"/>
        <v>3.280565924560171E-4</v>
      </c>
      <c r="J52" s="73">
        <f>G52/'סכום נכסי הקרן'!$C$41</f>
        <v>1.9964872670061252E-5</v>
      </c>
    </row>
    <row r="53" spans="1:10">
      <c r="A53" s="69" t="s">
        <v>1981</v>
      </c>
      <c r="B53" s="54">
        <v>84031</v>
      </c>
      <c r="C53" s="70" t="s">
        <v>134</v>
      </c>
      <c r="D53" s="79">
        <v>44314</v>
      </c>
      <c r="E53" s="72">
        <v>2251.38</v>
      </c>
      <c r="F53" s="80">
        <v>100</v>
      </c>
      <c r="G53" s="72">
        <v>8.1657499999999992</v>
      </c>
      <c r="H53" s="73">
        <v>0</v>
      </c>
      <c r="I53" s="73">
        <f t="shared" si="0"/>
        <v>7.4174155745443458E-4</v>
      </c>
      <c r="J53" s="73">
        <f>G53/'סכום נכסי הקרן'!$C$41</f>
        <v>4.5140918028209222E-5</v>
      </c>
    </row>
    <row r="54" spans="1:10">
      <c r="A54" s="69" t="s">
        <v>1982</v>
      </c>
      <c r="B54" s="54">
        <v>84033</v>
      </c>
      <c r="C54" s="70" t="s">
        <v>134</v>
      </c>
      <c r="D54" s="79">
        <v>44314</v>
      </c>
      <c r="E54" s="72">
        <v>2205.67</v>
      </c>
      <c r="F54" s="80">
        <v>100</v>
      </c>
      <c r="G54" s="72">
        <v>7.9999599999999997</v>
      </c>
      <c r="H54" s="73">
        <v>0</v>
      </c>
      <c r="I54" s="73">
        <f t="shared" si="0"/>
        <v>7.2668190796597732E-4</v>
      </c>
      <c r="J54" s="73">
        <f>G54/'סכום נכסי הקרן'!$C$41</f>
        <v>4.4224417670018392E-5</v>
      </c>
    </row>
    <row r="55" spans="1:10">
      <c r="A55" s="69" t="s">
        <v>1983</v>
      </c>
      <c r="B55" s="54">
        <v>84036</v>
      </c>
      <c r="C55" s="70" t="s">
        <v>134</v>
      </c>
      <c r="D55" s="79">
        <v>44314</v>
      </c>
      <c r="E55" s="72">
        <v>3366.44</v>
      </c>
      <c r="F55" s="80">
        <v>100</v>
      </c>
      <c r="G55" s="72">
        <v>12.210100000000001</v>
      </c>
      <c r="H55" s="73">
        <v>0</v>
      </c>
      <c r="I55" s="73">
        <f t="shared" si="0"/>
        <v>1.1091128911213781E-3</v>
      </c>
      <c r="J55" s="73">
        <f>G55/'סכום נכסי הקרן'!$C$41</f>
        <v>6.7498407766125278E-5</v>
      </c>
    </row>
    <row r="56" spans="1:10">
      <c r="A56" s="69" t="s">
        <v>1985</v>
      </c>
      <c r="B56" s="54">
        <v>84035</v>
      </c>
      <c r="C56" s="70" t="s">
        <v>134</v>
      </c>
      <c r="D56" s="79">
        <v>44314</v>
      </c>
      <c r="E56" s="72">
        <v>935.19</v>
      </c>
      <c r="F56" s="80">
        <v>100</v>
      </c>
      <c r="G56" s="72">
        <v>3.39194</v>
      </c>
      <c r="H56" s="73">
        <v>0</v>
      </c>
      <c r="I56" s="73">
        <f t="shared" si="0"/>
        <v>3.0810921940936171E-4</v>
      </c>
      <c r="J56" s="73">
        <f>G56/'סכום נכסי הקרן'!$C$41</f>
        <v>1.8750915163531089E-5</v>
      </c>
    </row>
    <row r="57" spans="1:10">
      <c r="A57" s="69" t="s">
        <v>1986</v>
      </c>
      <c r="B57" s="54">
        <v>8316</v>
      </c>
      <c r="C57" s="70" t="s">
        <v>134</v>
      </c>
      <c r="D57" s="79">
        <v>44378</v>
      </c>
      <c r="E57" s="72">
        <v>26923.06</v>
      </c>
      <c r="F57" s="80">
        <v>94.356899999999996</v>
      </c>
      <c r="G57" s="72">
        <v>92.139440000000008</v>
      </c>
      <c r="H57" s="73">
        <v>1E-4</v>
      </c>
      <c r="I57" s="73">
        <f t="shared" si="0"/>
        <v>8.3695498550138622E-3</v>
      </c>
      <c r="J57" s="73">
        <f>G57/'סכום נכסי הקרן'!$C$41</f>
        <v>5.0935418157610783E-4</v>
      </c>
    </row>
    <row r="58" spans="1:10">
      <c r="A58" s="118" t="s">
        <v>3305</v>
      </c>
      <c r="B58" s="117" t="s">
        <v>3305</v>
      </c>
      <c r="C58" s="117" t="s">
        <v>3305</v>
      </c>
      <c r="D58" s="117" t="s">
        <v>3305</v>
      </c>
      <c r="E58" s="117" t="s">
        <v>3305</v>
      </c>
      <c r="F58" s="117" t="s">
        <v>3305</v>
      </c>
      <c r="G58" s="117" t="s">
        <v>3305</v>
      </c>
      <c r="H58" s="117" t="s">
        <v>3305</v>
      </c>
      <c r="I58" s="117" t="s">
        <v>3305</v>
      </c>
      <c r="J58" s="117" t="s">
        <v>3305</v>
      </c>
    </row>
    <row r="59" spans="1:10">
      <c r="A59" s="68" t="s">
        <v>1987</v>
      </c>
      <c r="B59" s="117" t="s">
        <v>3305</v>
      </c>
      <c r="C59" s="117" t="s">
        <v>3305</v>
      </c>
      <c r="D59" s="117" t="s">
        <v>3305</v>
      </c>
      <c r="E59" s="117" t="s">
        <v>3305</v>
      </c>
      <c r="F59" s="117" t="s">
        <v>3305</v>
      </c>
      <c r="G59" s="72">
        <v>23.569841874000002</v>
      </c>
      <c r="H59" s="117" t="s">
        <v>3305</v>
      </c>
      <c r="I59" s="73">
        <f t="shared" si="0"/>
        <v>2.1409829128464027E-3</v>
      </c>
      <c r="J59" s="73">
        <f>G59/'סכום נכסי הקרן'!$C$41</f>
        <v>1.302959679113477E-4</v>
      </c>
    </row>
    <row r="60" spans="1:10">
      <c r="A60" s="69" t="s">
        <v>1988</v>
      </c>
      <c r="B60" s="54" t="s">
        <v>1989</v>
      </c>
      <c r="C60" s="70" t="s">
        <v>134</v>
      </c>
      <c r="D60" s="79">
        <v>44616</v>
      </c>
      <c r="E60" s="72">
        <v>3.57918</v>
      </c>
      <c r="F60" s="80">
        <v>100927.1</v>
      </c>
      <c r="G60" s="72">
        <v>13.102039068</v>
      </c>
      <c r="H60" s="73">
        <v>4.6461131446808507E-6</v>
      </c>
      <c r="I60" s="73">
        <f t="shared" si="0"/>
        <v>1.1901327941863478E-3</v>
      </c>
      <c r="J60" s="73">
        <f>G60/'סכום נכסי הקרן'!$C$41</f>
        <v>7.2429118154607091E-5</v>
      </c>
    </row>
    <row r="61" spans="1:10">
      <c r="A61" s="69" t="s">
        <v>1990</v>
      </c>
      <c r="B61" s="54">
        <v>9628</v>
      </c>
      <c r="C61" s="70" t="s">
        <v>134</v>
      </c>
      <c r="D61" s="79">
        <v>45103</v>
      </c>
      <c r="E61" s="72">
        <v>1.2082360000000001</v>
      </c>
      <c r="F61" s="80">
        <v>130547.18</v>
      </c>
      <c r="G61" s="72">
        <v>5.720928058000001</v>
      </c>
      <c r="H61" s="73">
        <v>3.8858440128426427E-5</v>
      </c>
      <c r="I61" s="73">
        <f t="shared" si="0"/>
        <v>5.1966446288775621E-4</v>
      </c>
      <c r="J61" s="73">
        <f>G61/'סכום נכסי הקרן'!$C$41</f>
        <v>3.1625747115875489E-5</v>
      </c>
    </row>
    <row r="62" spans="1:10">
      <c r="A62" s="69" t="s">
        <v>1991</v>
      </c>
      <c r="B62" s="54">
        <v>9768</v>
      </c>
      <c r="C62" s="70" t="s">
        <v>134</v>
      </c>
      <c r="D62" s="79">
        <v>45103</v>
      </c>
      <c r="E62" s="72">
        <v>1.0016339999999999</v>
      </c>
      <c r="F62" s="80">
        <v>130662.52</v>
      </c>
      <c r="G62" s="72">
        <v>4.7468747479999998</v>
      </c>
      <c r="H62" s="73">
        <v>3.2242347102120687E-5</v>
      </c>
      <c r="I62" s="73">
        <f t="shared" si="0"/>
        <v>4.3118565577229855E-4</v>
      </c>
      <c r="J62" s="73">
        <f>G62/'סכום נכסי הקרן'!$C$41</f>
        <v>2.6241102640865115E-5</v>
      </c>
    </row>
    <row r="63" spans="1:10">
      <c r="A63" s="118" t="s">
        <v>3305</v>
      </c>
      <c r="B63" s="117" t="s">
        <v>3305</v>
      </c>
      <c r="C63" s="117" t="s">
        <v>3305</v>
      </c>
      <c r="D63" s="117" t="s">
        <v>3305</v>
      </c>
      <c r="E63" s="117" t="s">
        <v>3305</v>
      </c>
      <c r="F63" s="117" t="s">
        <v>3305</v>
      </c>
      <c r="G63" s="117" t="s">
        <v>3305</v>
      </c>
      <c r="H63" s="117" t="s">
        <v>3305</v>
      </c>
      <c r="I63" s="117" t="s">
        <v>3305</v>
      </c>
      <c r="J63" s="117" t="s">
        <v>3305</v>
      </c>
    </row>
    <row r="64" spans="1:10">
      <c r="A64" s="68" t="s">
        <v>186</v>
      </c>
      <c r="B64" s="116" t="s">
        <v>3305</v>
      </c>
      <c r="C64" s="116" t="s">
        <v>3305</v>
      </c>
      <c r="D64" s="116" t="s">
        <v>3305</v>
      </c>
      <c r="E64" s="116" t="s">
        <v>3305</v>
      </c>
      <c r="F64" s="116" t="s">
        <v>3305</v>
      </c>
      <c r="G64" s="66">
        <v>666.47484000000009</v>
      </c>
      <c r="H64" s="116" t="s">
        <v>3305</v>
      </c>
      <c r="I64" s="67">
        <f t="shared" si="0"/>
        <v>6.0539703741333648E-2</v>
      </c>
      <c r="J64" s="67">
        <f>G64/'סכום נכסי הקרן'!$C$41</f>
        <v>3.6843261329705004E-3</v>
      </c>
    </row>
    <row r="65" spans="1:10">
      <c r="A65" s="69" t="s">
        <v>1992</v>
      </c>
      <c r="B65" s="54">
        <v>8404</v>
      </c>
      <c r="C65" s="70" t="s">
        <v>134</v>
      </c>
      <c r="D65" s="79">
        <v>44469</v>
      </c>
      <c r="E65" s="72">
        <v>47587.14</v>
      </c>
      <c r="F65" s="80">
        <v>109.3446</v>
      </c>
      <c r="G65" s="72">
        <v>188.72720999999999</v>
      </c>
      <c r="H65" s="73">
        <v>1E-4</v>
      </c>
      <c r="I65" s="73">
        <f t="shared" si="0"/>
        <v>1.7143166846821191E-2</v>
      </c>
      <c r="J65" s="73">
        <f>G65/'סכום נכסי הקרן'!$C$41</f>
        <v>1.0432990865875918E-3</v>
      </c>
    </row>
    <row r="66" spans="1:10">
      <c r="A66" s="69" t="s">
        <v>1993</v>
      </c>
      <c r="B66" s="54">
        <v>9526</v>
      </c>
      <c r="C66" s="70" t="s">
        <v>134</v>
      </c>
      <c r="D66" s="79">
        <v>44645</v>
      </c>
      <c r="E66" s="72">
        <v>13166.29</v>
      </c>
      <c r="F66" s="80">
        <v>86.201099999999997</v>
      </c>
      <c r="G66" s="72">
        <v>41.1646</v>
      </c>
      <c r="H66" s="73">
        <v>0</v>
      </c>
      <c r="I66" s="73">
        <f t="shared" si="0"/>
        <v>3.739214954656807E-3</v>
      </c>
      <c r="J66" s="73">
        <f>G66/'סכום נכסי הקרן'!$C$41</f>
        <v>2.2756119575838369E-4</v>
      </c>
    </row>
    <row r="67" spans="1:10">
      <c r="A67" s="69" t="s">
        <v>1994</v>
      </c>
      <c r="B67" s="54">
        <v>9489</v>
      </c>
      <c r="C67" s="70" t="s">
        <v>134</v>
      </c>
      <c r="D67" s="79">
        <v>44665</v>
      </c>
      <c r="E67" s="72">
        <v>48663.79</v>
      </c>
      <c r="F67" s="80">
        <v>104.8327</v>
      </c>
      <c r="G67" s="72">
        <v>185.03348</v>
      </c>
      <c r="H67" s="73">
        <v>1E-4</v>
      </c>
      <c r="I67" s="73">
        <f t="shared" si="0"/>
        <v>1.6807644323719683E-2</v>
      </c>
      <c r="J67" s="73">
        <f>G67/'סכום נכסי הקרן'!$C$41</f>
        <v>1.0228798522063853E-3</v>
      </c>
    </row>
    <row r="68" spans="1:10">
      <c r="A68" s="69" t="s">
        <v>1995</v>
      </c>
      <c r="B68" s="54">
        <v>9783</v>
      </c>
      <c r="C68" s="70" t="s">
        <v>136</v>
      </c>
      <c r="D68" s="79">
        <v>44643</v>
      </c>
      <c r="E68" s="72">
        <v>57769.38</v>
      </c>
      <c r="F68" s="80">
        <v>108.5446</v>
      </c>
      <c r="G68" s="72">
        <v>251.54954999999998</v>
      </c>
      <c r="H68" s="73">
        <v>2.9999999999999997E-4</v>
      </c>
      <c r="I68" s="73">
        <f t="shared" si="0"/>
        <v>2.2849677616135957E-2</v>
      </c>
      <c r="J68" s="73">
        <f>G68/'סכום נכסי הקרן'!$C$41</f>
        <v>1.3905859984181389E-3</v>
      </c>
    </row>
    <row r="69" spans="1:10">
      <c r="A69" s="118" t="s">
        <v>3305</v>
      </c>
      <c r="B69" s="117" t="s">
        <v>3305</v>
      </c>
      <c r="C69" s="117" t="s">
        <v>3305</v>
      </c>
      <c r="D69" s="117" t="s">
        <v>3305</v>
      </c>
      <c r="E69" s="117" t="s">
        <v>3305</v>
      </c>
      <c r="F69" s="117" t="s">
        <v>3305</v>
      </c>
      <c r="G69" s="117" t="s">
        <v>3305</v>
      </c>
      <c r="H69" s="117" t="s">
        <v>3305</v>
      </c>
      <c r="I69" s="117" t="s">
        <v>3305</v>
      </c>
      <c r="J69" s="117" t="s">
        <v>3305</v>
      </c>
    </row>
    <row r="70" spans="1:10">
      <c r="A70" s="68" t="s">
        <v>187</v>
      </c>
      <c r="B70" s="116" t="s">
        <v>3305</v>
      </c>
      <c r="C70" s="116" t="s">
        <v>3305</v>
      </c>
      <c r="D70" s="116" t="s">
        <v>3305</v>
      </c>
      <c r="E70" s="116" t="s">
        <v>3305</v>
      </c>
      <c r="F70" s="116" t="s">
        <v>3305</v>
      </c>
      <c r="G70" s="66">
        <v>9356.4287594680009</v>
      </c>
      <c r="H70" s="116" t="s">
        <v>3305</v>
      </c>
      <c r="I70" s="67">
        <f t="shared" ref="I70:I129" si="1">IFERROR(G70/$G$9,0)</f>
        <v>0.84989768732318027</v>
      </c>
      <c r="J70" s="67">
        <f>G70/'סכום נכסי הקרן'!$C$41</f>
        <v>5.1723085285237044E-2</v>
      </c>
    </row>
    <row r="71" spans="1:10">
      <c r="A71" s="69" t="s">
        <v>1996</v>
      </c>
      <c r="B71" s="54">
        <v>7055</v>
      </c>
      <c r="C71" s="70" t="s">
        <v>134</v>
      </c>
      <c r="D71" s="79">
        <v>43914</v>
      </c>
      <c r="E71" s="72">
        <v>14840.141089000001</v>
      </c>
      <c r="F71" s="80">
        <v>113.4684</v>
      </c>
      <c r="G71" s="72">
        <v>61.074583848000003</v>
      </c>
      <c r="H71" s="73">
        <v>1E-4</v>
      </c>
      <c r="I71" s="73">
        <f t="shared" si="1"/>
        <v>5.5477521286222313E-3</v>
      </c>
      <c r="J71" s="73">
        <f>G71/'סכום נכסי הקרן'!$C$41</f>
        <v>3.3762517626544525E-4</v>
      </c>
    </row>
    <row r="72" spans="1:10">
      <c r="A72" s="69" t="s">
        <v>1997</v>
      </c>
      <c r="B72" s="54">
        <v>5271</v>
      </c>
      <c r="C72" s="70" t="s">
        <v>134</v>
      </c>
      <c r="D72" s="79">
        <v>42352</v>
      </c>
      <c r="E72" s="72">
        <v>9556.1978249999993</v>
      </c>
      <c r="F72" s="80">
        <v>84.997500000000002</v>
      </c>
      <c r="G72" s="72">
        <v>29.460413562999996</v>
      </c>
      <c r="H72" s="73">
        <v>1E-4</v>
      </c>
      <c r="I72" s="73">
        <f t="shared" si="1"/>
        <v>2.6760570724638113E-3</v>
      </c>
      <c r="J72" s="73">
        <f>G72/'סכום נכסי הקרן'!$C$41</f>
        <v>1.6285951856529114E-4</v>
      </c>
    </row>
    <row r="73" spans="1:10">
      <c r="A73" s="69" t="s">
        <v>1998</v>
      </c>
      <c r="B73" s="54">
        <v>5238</v>
      </c>
      <c r="C73" s="70" t="s">
        <v>136</v>
      </c>
      <c r="D73" s="79">
        <v>43221</v>
      </c>
      <c r="E73" s="72">
        <v>26284.865669999999</v>
      </c>
      <c r="F73" s="80">
        <v>89.927700000000002</v>
      </c>
      <c r="G73" s="72">
        <v>94.823694141999994</v>
      </c>
      <c r="H73" s="73">
        <v>0</v>
      </c>
      <c r="I73" s="73">
        <f t="shared" si="1"/>
        <v>8.6133759393160498E-3</v>
      </c>
      <c r="J73" s="73">
        <f>G73/'סכום נכסי הקרן'!$C$41</f>
        <v>5.2419295280849956E-4</v>
      </c>
    </row>
    <row r="74" spans="1:10">
      <c r="A74" s="69" t="s">
        <v>1999</v>
      </c>
      <c r="B74" s="54">
        <v>7070</v>
      </c>
      <c r="C74" s="70" t="s">
        <v>136</v>
      </c>
      <c r="D74" s="79">
        <v>44075</v>
      </c>
      <c r="E74" s="72">
        <v>63732.708597999997</v>
      </c>
      <c r="F74" s="80">
        <v>101.8006</v>
      </c>
      <c r="G74" s="72">
        <v>260.27373024899998</v>
      </c>
      <c r="H74" s="73">
        <v>0</v>
      </c>
      <c r="I74" s="73">
        <f t="shared" si="1"/>
        <v>2.3642144572068539E-2</v>
      </c>
      <c r="J74" s="73">
        <f>G74/'סכום נכסי הקרן'!$C$41</f>
        <v>1.4388139634530018E-3</v>
      </c>
    </row>
    <row r="75" spans="1:10">
      <c r="A75" s="69" t="s">
        <v>2000</v>
      </c>
      <c r="B75" s="54">
        <v>5339</v>
      </c>
      <c r="C75" s="70" t="s">
        <v>134</v>
      </c>
      <c r="D75" s="79">
        <v>42916</v>
      </c>
      <c r="E75" s="72">
        <v>37539.691809000004</v>
      </c>
      <c r="F75" s="80">
        <v>77.599299999999999</v>
      </c>
      <c r="G75" s="72">
        <v>105.65646155399997</v>
      </c>
      <c r="H75" s="73">
        <v>0</v>
      </c>
      <c r="I75" s="73">
        <f t="shared" si="1"/>
        <v>9.5973778707636823E-3</v>
      </c>
      <c r="J75" s="73">
        <f>G75/'סכום נכסי הקרן'!$C$41</f>
        <v>5.840773560493222E-4</v>
      </c>
    </row>
    <row r="76" spans="1:10">
      <c r="A76" s="69" t="s">
        <v>2001</v>
      </c>
      <c r="B76" s="54">
        <v>8417</v>
      </c>
      <c r="C76" s="70" t="s">
        <v>136</v>
      </c>
      <c r="D76" s="79">
        <v>44713</v>
      </c>
      <c r="E76" s="72">
        <v>13724.02</v>
      </c>
      <c r="F76" s="80">
        <v>104.3721</v>
      </c>
      <c r="G76" s="72">
        <v>57.462360000000004</v>
      </c>
      <c r="H76" s="73">
        <v>0</v>
      </c>
      <c r="I76" s="73">
        <f t="shared" si="1"/>
        <v>5.219633273294849E-3</v>
      </c>
      <c r="J76" s="73">
        <f>G76/'סכום נכסי הקרן'!$C$41</f>
        <v>3.1765651440069178E-4</v>
      </c>
    </row>
    <row r="77" spans="1:10">
      <c r="A77" s="69" t="s">
        <v>2002</v>
      </c>
      <c r="B77" s="54">
        <v>60831</v>
      </c>
      <c r="C77" s="70" t="s">
        <v>134</v>
      </c>
      <c r="D77" s="79">
        <v>42555</v>
      </c>
      <c r="E77" s="72">
        <v>1485.98</v>
      </c>
      <c r="F77" s="80">
        <v>100</v>
      </c>
      <c r="G77" s="72">
        <v>5.38964</v>
      </c>
      <c r="H77" s="73">
        <v>0</v>
      </c>
      <c r="I77" s="73">
        <f t="shared" si="1"/>
        <v>4.8957168266463202E-4</v>
      </c>
      <c r="J77" s="73">
        <f>G77/'סכום נכסי הקרן'!$C$41</f>
        <v>2.9794360278181132E-5</v>
      </c>
    </row>
    <row r="78" spans="1:10">
      <c r="A78" s="69" t="s">
        <v>2003</v>
      </c>
      <c r="B78" s="54">
        <v>9282</v>
      </c>
      <c r="C78" s="70" t="s">
        <v>134</v>
      </c>
      <c r="D78" s="79">
        <v>44848</v>
      </c>
      <c r="E78" s="72">
        <v>11618.99</v>
      </c>
      <c r="F78" s="80">
        <v>108.30459999999999</v>
      </c>
      <c r="G78" s="72">
        <v>45.64181</v>
      </c>
      <c r="H78" s="73">
        <v>1E-4</v>
      </c>
      <c r="I78" s="73">
        <f t="shared" si="1"/>
        <v>4.1459054262547096E-3</v>
      </c>
      <c r="J78" s="73">
        <f>G78/'סכום נכסי הקרן'!$C$41</f>
        <v>2.5231157013980344E-4</v>
      </c>
    </row>
    <row r="79" spans="1:10">
      <c r="A79" s="69" t="s">
        <v>2004</v>
      </c>
      <c r="B79" s="54">
        <v>8400</v>
      </c>
      <c r="C79" s="70" t="s">
        <v>134</v>
      </c>
      <c r="D79" s="79">
        <v>44544</v>
      </c>
      <c r="E79" s="72">
        <v>5519.7009520000001</v>
      </c>
      <c r="F79" s="80">
        <v>115.3809</v>
      </c>
      <c r="G79" s="72">
        <v>23.099204650000001</v>
      </c>
      <c r="H79" s="73">
        <v>0</v>
      </c>
      <c r="I79" s="73">
        <f t="shared" si="1"/>
        <v>2.0982322546060951E-3</v>
      </c>
      <c r="J79" s="73">
        <f>G79/'סכום נכסי הקרן'!$C$41</f>
        <v>1.2769424775709267E-4</v>
      </c>
    </row>
    <row r="80" spans="1:10">
      <c r="A80" s="69" t="s">
        <v>2005</v>
      </c>
      <c r="B80" s="54">
        <v>87255</v>
      </c>
      <c r="C80" s="70" t="s">
        <v>134</v>
      </c>
      <c r="D80" s="79">
        <v>44469</v>
      </c>
      <c r="E80" s="72">
        <v>724.61</v>
      </c>
      <c r="F80" s="80">
        <v>100</v>
      </c>
      <c r="G80" s="72">
        <v>2.6281699999999999</v>
      </c>
      <c r="H80" s="73">
        <v>0</v>
      </c>
      <c r="I80" s="73">
        <f t="shared" si="1"/>
        <v>2.3873164241557991E-4</v>
      </c>
      <c r="J80" s="73">
        <f>G80/'סכום נכסי הקרן'!$C$41</f>
        <v>1.4528733617144615E-5</v>
      </c>
    </row>
    <row r="81" spans="1:10">
      <c r="A81" s="69" t="s">
        <v>2006</v>
      </c>
      <c r="B81" s="54">
        <v>87254</v>
      </c>
      <c r="C81" s="70" t="s">
        <v>134</v>
      </c>
      <c r="D81" s="79">
        <v>44469</v>
      </c>
      <c r="E81" s="72">
        <v>2250.02</v>
      </c>
      <c r="F81" s="80">
        <v>100</v>
      </c>
      <c r="G81" s="72">
        <v>8.1608199999999993</v>
      </c>
      <c r="H81" s="73">
        <v>0</v>
      </c>
      <c r="I81" s="73">
        <f t="shared" si="1"/>
        <v>7.4129373748955073E-4</v>
      </c>
      <c r="J81" s="73">
        <f>G81/'סכום נכסי הקרן'!$C$41</f>
        <v>4.5113664594552907E-5</v>
      </c>
    </row>
    <row r="82" spans="1:10">
      <c r="A82" s="69" t="s">
        <v>2007</v>
      </c>
      <c r="B82" s="54">
        <v>8843</v>
      </c>
      <c r="C82" s="70" t="s">
        <v>134</v>
      </c>
      <c r="D82" s="79">
        <v>44562</v>
      </c>
      <c r="E82" s="72">
        <v>2658.9087939999999</v>
      </c>
      <c r="F82" s="80">
        <v>109.55670000000001</v>
      </c>
      <c r="G82" s="72">
        <v>10.565497161</v>
      </c>
      <c r="H82" s="73">
        <v>0</v>
      </c>
      <c r="I82" s="73">
        <f t="shared" si="1"/>
        <v>9.5972425306683985E-4</v>
      </c>
      <c r="J82" s="73">
        <f>G82/'סכום נכסי הקרן'!$C$41</f>
        <v>5.8406911951991952E-5</v>
      </c>
    </row>
    <row r="83" spans="1:10">
      <c r="A83" s="69" t="s">
        <v>2008</v>
      </c>
      <c r="B83" s="54">
        <v>5291</v>
      </c>
      <c r="C83" s="70" t="s">
        <v>134</v>
      </c>
      <c r="D83" s="79">
        <v>42787</v>
      </c>
      <c r="E83" s="72">
        <v>21722.086635</v>
      </c>
      <c r="F83" s="80">
        <v>63.939500000000002</v>
      </c>
      <c r="G83" s="72">
        <v>50.375379727999999</v>
      </c>
      <c r="H83" s="73">
        <v>0</v>
      </c>
      <c r="I83" s="73">
        <f t="shared" si="1"/>
        <v>4.5758825113192637E-3</v>
      </c>
      <c r="J83" s="73">
        <f>G83/'סכום נכסי הקרן'!$C$41</f>
        <v>2.78479121567714E-4</v>
      </c>
    </row>
    <row r="84" spans="1:10">
      <c r="A84" s="69" t="s">
        <v>2009</v>
      </c>
      <c r="B84" s="54">
        <v>7045</v>
      </c>
      <c r="C84" s="70" t="s">
        <v>136</v>
      </c>
      <c r="D84" s="79">
        <v>43909</v>
      </c>
      <c r="E84" s="72">
        <v>48090.801028000002</v>
      </c>
      <c r="F84" s="80">
        <v>97.9345</v>
      </c>
      <c r="G84" s="72">
        <v>188.93627296700001</v>
      </c>
      <c r="H84" s="73">
        <v>0</v>
      </c>
      <c r="I84" s="73">
        <f t="shared" si="1"/>
        <v>1.7162157226241165E-2</v>
      </c>
      <c r="J84" s="73">
        <f>G84/'סכום נכסי הקרן'!$C$41</f>
        <v>1.0444548033626685E-3</v>
      </c>
    </row>
    <row r="85" spans="1:10">
      <c r="A85" s="69" t="s">
        <v>2010</v>
      </c>
      <c r="B85" s="54">
        <v>879510</v>
      </c>
      <c r="C85" s="70" t="s">
        <v>136</v>
      </c>
      <c r="D85" s="79">
        <v>44895</v>
      </c>
      <c r="E85" s="72">
        <v>1787.86</v>
      </c>
      <c r="F85" s="80">
        <v>100</v>
      </c>
      <c r="G85" s="72">
        <v>7.1721899999999996</v>
      </c>
      <c r="H85" s="73">
        <v>0</v>
      </c>
      <c r="I85" s="73">
        <f t="shared" si="1"/>
        <v>6.5149084664104602E-4</v>
      </c>
      <c r="J85" s="73">
        <f>G85/'סכום נכסי הקרן'!$C$41</f>
        <v>3.9648439013286218E-5</v>
      </c>
    </row>
    <row r="86" spans="1:10">
      <c r="A86" s="69" t="s">
        <v>2011</v>
      </c>
      <c r="B86" s="54">
        <v>9817</v>
      </c>
      <c r="C86" s="70" t="s">
        <v>136</v>
      </c>
      <c r="D86" s="79">
        <v>44776</v>
      </c>
      <c r="E86" s="72">
        <v>2627.8235379999996</v>
      </c>
      <c r="F86" s="80">
        <v>100</v>
      </c>
      <c r="G86" s="72">
        <v>10.541776902999999</v>
      </c>
      <c r="H86" s="73">
        <v>0</v>
      </c>
      <c r="I86" s="73">
        <f t="shared" si="1"/>
        <v>9.5756960700099886E-4</v>
      </c>
      <c r="J86" s="73">
        <f>G86/'סכום נכסי הקרן'!$C$41</f>
        <v>5.8275784471725474E-5</v>
      </c>
    </row>
    <row r="87" spans="1:10">
      <c r="A87" s="69" t="s">
        <v>2012</v>
      </c>
      <c r="B87" s="54">
        <v>7086</v>
      </c>
      <c r="C87" s="70" t="s">
        <v>134</v>
      </c>
      <c r="D87" s="79">
        <v>44160</v>
      </c>
      <c r="E87" s="72">
        <v>32978.352180000002</v>
      </c>
      <c r="F87" s="80">
        <v>101.47490000000001</v>
      </c>
      <c r="G87" s="72">
        <v>121.37664788400001</v>
      </c>
      <c r="H87" s="73">
        <v>0</v>
      </c>
      <c r="I87" s="73">
        <f t="shared" si="1"/>
        <v>1.1025331885016891E-2</v>
      </c>
      <c r="J87" s="73">
        <f>G87/'סכום נכסי הקרן'!$C$41</f>
        <v>6.7097980132510289E-4</v>
      </c>
    </row>
    <row r="88" spans="1:10">
      <c r="A88" s="69" t="s">
        <v>2013</v>
      </c>
      <c r="B88" s="54">
        <v>87952</v>
      </c>
      <c r="C88" s="70" t="s">
        <v>136</v>
      </c>
      <c r="D88" s="79">
        <v>44819</v>
      </c>
      <c r="E88" s="72">
        <v>1186.56</v>
      </c>
      <c r="F88" s="80">
        <v>100</v>
      </c>
      <c r="G88" s="72">
        <v>4.7600200000000008</v>
      </c>
      <c r="H88" s="73">
        <v>0</v>
      </c>
      <c r="I88" s="73">
        <f t="shared" si="1"/>
        <v>4.3237971384309573E-4</v>
      </c>
      <c r="J88" s="73">
        <f>G88/'סכום נכסי הקרן'!$C$41</f>
        <v>2.631377064355834E-5</v>
      </c>
    </row>
    <row r="89" spans="1:10">
      <c r="A89" s="69" t="s">
        <v>2014</v>
      </c>
      <c r="B89" s="54">
        <v>8318</v>
      </c>
      <c r="C89" s="70" t="s">
        <v>136</v>
      </c>
      <c r="D89" s="79">
        <v>44256</v>
      </c>
      <c r="E89" s="72">
        <v>8534.75</v>
      </c>
      <c r="F89" s="80">
        <v>102.571</v>
      </c>
      <c r="G89" s="72">
        <v>35.118269999999995</v>
      </c>
      <c r="H89" s="73">
        <v>0</v>
      </c>
      <c r="I89" s="73">
        <f t="shared" si="1"/>
        <v>3.1899923809699474E-3</v>
      </c>
      <c r="J89" s="73">
        <f>G89/'סכום נכסי הקרן'!$C$41</f>
        <v>1.9413660072406318E-4</v>
      </c>
    </row>
    <row r="90" spans="1:10">
      <c r="A90" s="69" t="s">
        <v>2015</v>
      </c>
      <c r="B90" s="54">
        <v>9391</v>
      </c>
      <c r="C90" s="70" t="s">
        <v>136</v>
      </c>
      <c r="D90" s="79">
        <v>44608</v>
      </c>
      <c r="E90" s="72">
        <v>7375.9780900000005</v>
      </c>
      <c r="F90" s="80">
        <v>96.610600000000005</v>
      </c>
      <c r="G90" s="72">
        <v>28.586568085</v>
      </c>
      <c r="H90" s="73">
        <v>0</v>
      </c>
      <c r="I90" s="73">
        <f t="shared" si="1"/>
        <v>2.5966807131794552E-3</v>
      </c>
      <c r="J90" s="73">
        <f>G90/'סכום נכסי הקרן'!$C$41</f>
        <v>1.5802883098708716E-4</v>
      </c>
    </row>
    <row r="91" spans="1:10">
      <c r="A91" s="69" t="s">
        <v>2016</v>
      </c>
      <c r="B91" s="54">
        <v>8314</v>
      </c>
      <c r="C91" s="70" t="s">
        <v>134</v>
      </c>
      <c r="D91" s="79">
        <v>44264</v>
      </c>
      <c r="E91" s="72">
        <v>8702.2146859999993</v>
      </c>
      <c r="F91" s="80">
        <v>101.6375</v>
      </c>
      <c r="G91" s="72">
        <v>32.079775678000004</v>
      </c>
      <c r="H91" s="73">
        <v>0</v>
      </c>
      <c r="I91" s="73">
        <f t="shared" si="1"/>
        <v>2.9139886445444223E-3</v>
      </c>
      <c r="J91" s="73">
        <f>G91/'סכום נכסי הקרן'!$C$41</f>
        <v>1.7733956149085367E-4</v>
      </c>
    </row>
    <row r="92" spans="1:10">
      <c r="A92" s="69" t="s">
        <v>2017</v>
      </c>
      <c r="B92" s="54">
        <v>8337</v>
      </c>
      <c r="C92" s="70" t="s">
        <v>134</v>
      </c>
      <c r="D92" s="79">
        <v>44470</v>
      </c>
      <c r="E92" s="72">
        <v>5671.461429</v>
      </c>
      <c r="F92" s="80">
        <v>151.66829999999999</v>
      </c>
      <c r="G92" s="72">
        <v>31.198761728000001</v>
      </c>
      <c r="H92" s="73">
        <v>0</v>
      </c>
      <c r="I92" s="73">
        <f t="shared" si="1"/>
        <v>2.8339611321405297E-3</v>
      </c>
      <c r="J92" s="73">
        <f>G92/'סכום נכסי הקרן'!$C$41</f>
        <v>1.7246924602703725E-4</v>
      </c>
    </row>
    <row r="93" spans="1:10">
      <c r="A93" s="69" t="s">
        <v>2018</v>
      </c>
      <c r="B93" s="54">
        <v>9237</v>
      </c>
      <c r="C93" s="70" t="s">
        <v>134</v>
      </c>
      <c r="D93" s="79">
        <v>44712</v>
      </c>
      <c r="E93" s="72">
        <v>15040.3</v>
      </c>
      <c r="F93" s="80">
        <v>144.4239</v>
      </c>
      <c r="G93" s="72">
        <v>78.784929999999989</v>
      </c>
      <c r="H93" s="73">
        <v>0</v>
      </c>
      <c r="I93" s="73">
        <f t="shared" si="1"/>
        <v>7.1564836888391888E-3</v>
      </c>
      <c r="J93" s="73">
        <f>G93/'סכום נכסי הקרן'!$C$41</f>
        <v>4.3552938394981496E-4</v>
      </c>
    </row>
    <row r="94" spans="1:10">
      <c r="A94" s="69" t="s">
        <v>2019</v>
      </c>
      <c r="B94" s="54">
        <v>7042</v>
      </c>
      <c r="C94" s="70" t="s">
        <v>134</v>
      </c>
      <c r="D94" s="79">
        <v>43558</v>
      </c>
      <c r="E94" s="72">
        <v>20616.246408999999</v>
      </c>
      <c r="F94" s="80">
        <v>100.9816</v>
      </c>
      <c r="G94" s="72">
        <v>75.509118350000008</v>
      </c>
      <c r="H94" s="73">
        <v>0</v>
      </c>
      <c r="I94" s="73">
        <f t="shared" si="1"/>
        <v>6.8589230685411921E-3</v>
      </c>
      <c r="J94" s="73">
        <f>G94/'סכום נכסי הקרן'!$C$41</f>
        <v>4.1742043557783422E-4</v>
      </c>
    </row>
    <row r="95" spans="1:10">
      <c r="A95" s="69" t="s">
        <v>2020</v>
      </c>
      <c r="B95" s="54">
        <v>7057</v>
      </c>
      <c r="C95" s="70" t="s">
        <v>134</v>
      </c>
      <c r="D95" s="79">
        <v>43917</v>
      </c>
      <c r="E95" s="72">
        <v>2703.9265419999997</v>
      </c>
      <c r="F95" s="80">
        <v>117.6644</v>
      </c>
      <c r="G95" s="72">
        <v>11.539514266000001</v>
      </c>
      <c r="H95" s="73">
        <v>1E-4</v>
      </c>
      <c r="I95" s="73">
        <f t="shared" si="1"/>
        <v>1.0481997714760444E-3</v>
      </c>
      <c r="J95" s="73">
        <f>G95/'סכום נכסי הקרן'!$C$41</f>
        <v>6.3791356282871383E-5</v>
      </c>
    </row>
    <row r="96" spans="1:10">
      <c r="A96" s="69" t="s">
        <v>2021</v>
      </c>
      <c r="B96" s="54">
        <v>87954</v>
      </c>
      <c r="C96" s="70" t="s">
        <v>136</v>
      </c>
      <c r="D96" s="79">
        <v>44837</v>
      </c>
      <c r="E96" s="72">
        <v>1446.37</v>
      </c>
      <c r="F96" s="80">
        <v>100</v>
      </c>
      <c r="G96" s="72">
        <v>5.8022399999999994</v>
      </c>
      <c r="H96" s="73">
        <v>0</v>
      </c>
      <c r="I96" s="73">
        <f t="shared" si="1"/>
        <v>5.2705048946201133E-4</v>
      </c>
      <c r="J96" s="73">
        <f>G96/'סכום נכסי הקרן'!$C$41</f>
        <v>3.2075246023941054E-5</v>
      </c>
    </row>
    <row r="97" spans="1:10">
      <c r="A97" s="69" t="s">
        <v>2022</v>
      </c>
      <c r="B97" s="54">
        <v>87953</v>
      </c>
      <c r="C97" s="70" t="s">
        <v>136</v>
      </c>
      <c r="D97" s="79">
        <v>44792</v>
      </c>
      <c r="E97" s="72">
        <v>1823.34</v>
      </c>
      <c r="F97" s="80">
        <v>100</v>
      </c>
      <c r="G97" s="72">
        <v>7.3144999999999998</v>
      </c>
      <c r="H97" s="73">
        <v>0</v>
      </c>
      <c r="I97" s="73">
        <f t="shared" si="1"/>
        <v>6.6441767406551298E-4</v>
      </c>
      <c r="J97" s="73">
        <f>G97/'סכום נכסי הקרן'!$C$41</f>
        <v>4.0435140056618973E-5</v>
      </c>
    </row>
    <row r="98" spans="1:10">
      <c r="A98" s="69" t="s">
        <v>2023</v>
      </c>
      <c r="B98" s="54">
        <v>5237</v>
      </c>
      <c r="C98" s="70" t="s">
        <v>134</v>
      </c>
      <c r="D98" s="79">
        <v>43007</v>
      </c>
      <c r="E98" s="72">
        <v>44086.83172300001</v>
      </c>
      <c r="F98" s="80">
        <v>34.284599999999998</v>
      </c>
      <c r="G98" s="72">
        <v>54.822082899999998</v>
      </c>
      <c r="H98" s="73">
        <v>0</v>
      </c>
      <c r="I98" s="73">
        <f t="shared" si="1"/>
        <v>4.9798018740644925E-3</v>
      </c>
      <c r="J98" s="73">
        <f>G98/'סכום נכסי הקרן'!$C$41</f>
        <v>3.0306085176800548E-4</v>
      </c>
    </row>
    <row r="99" spans="1:10">
      <c r="A99" s="69" t="s">
        <v>2024</v>
      </c>
      <c r="B99" s="54">
        <v>87343</v>
      </c>
      <c r="C99" s="70" t="s">
        <v>134</v>
      </c>
      <c r="D99" s="79">
        <v>44421</v>
      </c>
      <c r="E99" s="72">
        <v>2434.81</v>
      </c>
      <c r="F99" s="80">
        <v>100</v>
      </c>
      <c r="G99" s="72">
        <v>8.831059999999999</v>
      </c>
      <c r="H99" s="73">
        <v>0</v>
      </c>
      <c r="I99" s="73">
        <f t="shared" si="1"/>
        <v>8.0217545214751357E-4</v>
      </c>
      <c r="J99" s="73">
        <f>G99/'סכום נכסי הקרן'!$C$41</f>
        <v>4.8818804832648239E-5</v>
      </c>
    </row>
    <row r="100" spans="1:10">
      <c r="A100" s="69" t="s">
        <v>2025</v>
      </c>
      <c r="B100" s="54">
        <v>87342</v>
      </c>
      <c r="C100" s="70" t="s">
        <v>134</v>
      </c>
      <c r="D100" s="79">
        <v>44421</v>
      </c>
      <c r="E100" s="72">
        <v>1141.73</v>
      </c>
      <c r="F100" s="80">
        <v>100</v>
      </c>
      <c r="G100" s="72">
        <v>4.1410499999999999</v>
      </c>
      <c r="H100" s="73">
        <v>0</v>
      </c>
      <c r="I100" s="73">
        <f t="shared" si="1"/>
        <v>3.7615514514853954E-4</v>
      </c>
      <c r="J100" s="73">
        <f>G100/'סכום נכסי הקרן'!$C$41</f>
        <v>2.2892055059329004E-5</v>
      </c>
    </row>
    <row r="101" spans="1:10">
      <c r="A101" s="69" t="s">
        <v>2026</v>
      </c>
      <c r="B101" s="54">
        <v>9730</v>
      </c>
      <c r="C101" s="70" t="s">
        <v>137</v>
      </c>
      <c r="D101" s="79">
        <v>45146</v>
      </c>
      <c r="E101" s="72">
        <v>4519.3352189999996</v>
      </c>
      <c r="F101" s="80">
        <v>100.5967</v>
      </c>
      <c r="G101" s="72">
        <v>21.008007330999998</v>
      </c>
      <c r="H101" s="73">
        <v>0</v>
      </c>
      <c r="I101" s="73">
        <f t="shared" si="1"/>
        <v>1.9082768976162777E-3</v>
      </c>
      <c r="J101" s="73">
        <f>G101/'סכום נכסי הקרן'!$C$41</f>
        <v>1.1613394199732901E-4</v>
      </c>
    </row>
    <row r="102" spans="1:10">
      <c r="A102" s="69" t="s">
        <v>2027</v>
      </c>
      <c r="B102" s="54">
        <v>9011</v>
      </c>
      <c r="C102" s="70" t="s">
        <v>137</v>
      </c>
      <c r="D102" s="79">
        <v>44644</v>
      </c>
      <c r="E102" s="72">
        <v>23887.583267999998</v>
      </c>
      <c r="F102" s="80">
        <v>107.1643</v>
      </c>
      <c r="G102" s="72">
        <v>118.29024070300001</v>
      </c>
      <c r="H102" s="73">
        <v>0</v>
      </c>
      <c r="I102" s="73">
        <f t="shared" si="1"/>
        <v>1.0744975950856099E-2</v>
      </c>
      <c r="J102" s="73">
        <f>G102/'סכום נכסי הקרן'!$C$41</f>
        <v>6.5391789598154022E-4</v>
      </c>
    </row>
    <row r="103" spans="1:10">
      <c r="A103" s="69" t="s">
        <v>2028</v>
      </c>
      <c r="B103" s="54">
        <v>5290</v>
      </c>
      <c r="C103" s="70" t="s">
        <v>134</v>
      </c>
      <c r="D103" s="79">
        <v>42359</v>
      </c>
      <c r="E103" s="72">
        <v>26615.549878000002</v>
      </c>
      <c r="F103" s="80">
        <v>52.264800000000001</v>
      </c>
      <c r="G103" s="72">
        <v>50.453615308000003</v>
      </c>
      <c r="H103" s="73">
        <v>0</v>
      </c>
      <c r="I103" s="73">
        <f t="shared" si="1"/>
        <v>4.5829890944203326E-3</v>
      </c>
      <c r="J103" s="73">
        <f>G103/'סכום נכסי הקרן'!$C$41</f>
        <v>2.7891161410099874E-4</v>
      </c>
    </row>
    <row r="104" spans="1:10">
      <c r="A104" s="69" t="s">
        <v>2029</v>
      </c>
      <c r="B104" s="54">
        <v>8413</v>
      </c>
      <c r="C104" s="70" t="s">
        <v>136</v>
      </c>
      <c r="D104" s="79">
        <v>44661</v>
      </c>
      <c r="E104" s="72">
        <v>6405.25</v>
      </c>
      <c r="F104" s="80">
        <v>68.828199999999995</v>
      </c>
      <c r="G104" s="72">
        <v>17.68562</v>
      </c>
      <c r="H104" s="73">
        <v>0</v>
      </c>
      <c r="I104" s="73">
        <f t="shared" si="1"/>
        <v>1.6064855430728713E-3</v>
      </c>
      <c r="J104" s="73">
        <f>G104/'סכום נכסי הקרן'!$C$41</f>
        <v>9.776751954175154E-5</v>
      </c>
    </row>
    <row r="105" spans="1:10">
      <c r="A105" s="69" t="s">
        <v>2030</v>
      </c>
      <c r="B105" s="54">
        <v>87253</v>
      </c>
      <c r="C105" s="70" t="s">
        <v>134</v>
      </c>
      <c r="D105" s="79">
        <v>44469</v>
      </c>
      <c r="E105" s="72">
        <v>779.25</v>
      </c>
      <c r="F105" s="80">
        <v>100</v>
      </c>
      <c r="G105" s="72">
        <v>2.82633</v>
      </c>
      <c r="H105" s="73">
        <v>0</v>
      </c>
      <c r="I105" s="73">
        <f t="shared" si="1"/>
        <v>2.5673164327590146E-4</v>
      </c>
      <c r="J105" s="73">
        <f>G105/'סכום נכסי הקרן'!$C$41</f>
        <v>1.5624177920052485E-5</v>
      </c>
    </row>
    <row r="106" spans="1:10">
      <c r="A106" s="69" t="s">
        <v>2031</v>
      </c>
      <c r="B106" s="54">
        <v>8323</v>
      </c>
      <c r="C106" s="70" t="s">
        <v>134</v>
      </c>
      <c r="D106" s="79">
        <v>44406</v>
      </c>
      <c r="E106" s="72">
        <v>30299.604727999995</v>
      </c>
      <c r="F106" s="80">
        <v>83.801400000000001</v>
      </c>
      <c r="G106" s="72">
        <v>92.094944980999998</v>
      </c>
      <c r="H106" s="73">
        <v>0</v>
      </c>
      <c r="I106" s="73">
        <f t="shared" si="1"/>
        <v>8.3655081191424431E-3</v>
      </c>
      <c r="J106" s="73">
        <f>G106/'סכום נכסי הקרן'!$C$41</f>
        <v>5.0910820955818632E-4</v>
      </c>
    </row>
    <row r="107" spans="1:10">
      <c r="A107" s="69" t="s">
        <v>2032</v>
      </c>
      <c r="B107" s="54">
        <v>60832</v>
      </c>
      <c r="C107" s="70" t="s">
        <v>134</v>
      </c>
      <c r="D107" s="79">
        <v>42555</v>
      </c>
      <c r="E107" s="72">
        <v>126.02</v>
      </c>
      <c r="F107" s="80">
        <v>100</v>
      </c>
      <c r="G107" s="72">
        <v>0.45706999999999998</v>
      </c>
      <c r="H107" s="73">
        <v>0</v>
      </c>
      <c r="I107" s="73">
        <f t="shared" si="1"/>
        <v>4.1518270050601406E-5</v>
      </c>
      <c r="J107" s="73">
        <f>G107/'סכום נכסי הקרן'!$C$41</f>
        <v>2.5267194566516963E-6</v>
      </c>
    </row>
    <row r="108" spans="1:10">
      <c r="A108" s="69" t="s">
        <v>2033</v>
      </c>
      <c r="B108" s="54">
        <v>9697</v>
      </c>
      <c r="C108" s="70" t="s">
        <v>134</v>
      </c>
      <c r="D108" s="79">
        <v>45014</v>
      </c>
      <c r="E108" s="72">
        <v>2317.8016090000001</v>
      </c>
      <c r="F108" s="80">
        <v>104.8687</v>
      </c>
      <c r="G108" s="72">
        <v>8.815961788000001</v>
      </c>
      <c r="H108" s="73">
        <v>0</v>
      </c>
      <c r="I108" s="73">
        <f t="shared" si="1"/>
        <v>8.0080399560235175E-4</v>
      </c>
      <c r="J108" s="73">
        <f>G108/'סכום נכסי הקרן'!$C$41</f>
        <v>4.873534071113283E-5</v>
      </c>
    </row>
    <row r="109" spans="1:10">
      <c r="A109" s="69" t="s">
        <v>2034</v>
      </c>
      <c r="B109" s="54">
        <v>9704</v>
      </c>
      <c r="C109" s="70" t="s">
        <v>134</v>
      </c>
      <c r="D109" s="79">
        <v>44760</v>
      </c>
      <c r="E109" s="72">
        <v>54645.207077999999</v>
      </c>
      <c r="F109" s="80">
        <v>99.445899999999995</v>
      </c>
      <c r="G109" s="72">
        <v>197.09995007099999</v>
      </c>
      <c r="H109" s="73">
        <v>0</v>
      </c>
      <c r="I109" s="73">
        <f t="shared" si="1"/>
        <v>1.7903710490751595E-2</v>
      </c>
      <c r="J109" s="73">
        <f>G109/'סכום נכסי הקרן'!$C$41</f>
        <v>1.0895842622562707E-3</v>
      </c>
    </row>
    <row r="110" spans="1:10">
      <c r="A110" s="69" t="s">
        <v>2035</v>
      </c>
      <c r="B110" s="54">
        <v>9649</v>
      </c>
      <c r="C110" s="70" t="s">
        <v>136</v>
      </c>
      <c r="D110" s="79">
        <v>44743</v>
      </c>
      <c r="E110" s="72">
        <v>14053.948998</v>
      </c>
      <c r="F110" s="80">
        <v>108.01560000000001</v>
      </c>
      <c r="G110" s="72">
        <v>60.897922690999998</v>
      </c>
      <c r="H110" s="73">
        <v>0</v>
      </c>
      <c r="I110" s="73">
        <f t="shared" si="1"/>
        <v>5.5317049900575083E-3</v>
      </c>
      <c r="J110" s="73">
        <f>G110/'סכום נכסי הקרן'!$C$41</f>
        <v>3.3664857928330572E-4</v>
      </c>
    </row>
    <row r="111" spans="1:10">
      <c r="A111" s="69" t="s">
        <v>2036</v>
      </c>
      <c r="B111" s="54">
        <v>9648</v>
      </c>
      <c r="C111" s="70" t="s">
        <v>136</v>
      </c>
      <c r="D111" s="79">
        <v>44743</v>
      </c>
      <c r="E111" s="72">
        <v>17994.176379</v>
      </c>
      <c r="F111" s="80">
        <v>105.0476</v>
      </c>
      <c r="G111" s="72">
        <v>75.829070087999995</v>
      </c>
      <c r="H111" s="73">
        <v>1E-4</v>
      </c>
      <c r="I111" s="73">
        <f t="shared" si="1"/>
        <v>6.8879861062847384E-3</v>
      </c>
      <c r="J111" s="73">
        <f>G111/'סכום נכסי הקרן'!$C$41</f>
        <v>4.1918915433337295E-4</v>
      </c>
    </row>
    <row r="112" spans="1:10">
      <c r="A112" s="69" t="s">
        <v>2037</v>
      </c>
      <c r="B112" s="54">
        <v>9317</v>
      </c>
      <c r="C112" s="70" t="s">
        <v>136</v>
      </c>
      <c r="D112" s="79">
        <v>44545</v>
      </c>
      <c r="E112" s="72">
        <v>24385.849935999999</v>
      </c>
      <c r="F112" s="80">
        <v>106.4143</v>
      </c>
      <c r="G112" s="72">
        <v>104.101146376</v>
      </c>
      <c r="H112" s="73">
        <v>0</v>
      </c>
      <c r="I112" s="73">
        <f t="shared" si="1"/>
        <v>9.4560997392433427E-3</v>
      </c>
      <c r="J112" s="73">
        <f>G112/'סכום נכסי הקרן'!$C$41</f>
        <v>5.7547944955474103E-4</v>
      </c>
    </row>
    <row r="113" spans="1:10">
      <c r="A113" s="69" t="s">
        <v>2038</v>
      </c>
      <c r="B113" s="54">
        <v>60833</v>
      </c>
      <c r="C113" s="70" t="s">
        <v>134</v>
      </c>
      <c r="D113" s="79">
        <v>42555</v>
      </c>
      <c r="E113" s="72">
        <v>9760.01</v>
      </c>
      <c r="F113" s="80">
        <v>100</v>
      </c>
      <c r="G113" s="72">
        <v>35.399560000000001</v>
      </c>
      <c r="H113" s="73">
        <v>0</v>
      </c>
      <c r="I113" s="73">
        <f t="shared" si="1"/>
        <v>3.2155435529622766E-3</v>
      </c>
      <c r="J113" s="73">
        <f>G113/'סכום נכסי הקרן'!$C$41</f>
        <v>1.9569159430483108E-4</v>
      </c>
    </row>
    <row r="114" spans="1:10">
      <c r="A114" s="69" t="s">
        <v>2039</v>
      </c>
      <c r="B114" s="54">
        <v>60834</v>
      </c>
      <c r="C114" s="70" t="s">
        <v>134</v>
      </c>
      <c r="D114" s="79">
        <v>42555</v>
      </c>
      <c r="E114" s="72">
        <v>1010.27</v>
      </c>
      <c r="F114" s="80">
        <v>100</v>
      </c>
      <c r="G114" s="72">
        <v>3.6642700000000001</v>
      </c>
      <c r="H114" s="73">
        <v>0</v>
      </c>
      <c r="I114" s="73">
        <f t="shared" si="1"/>
        <v>3.3284650359532948E-4</v>
      </c>
      <c r="J114" s="73">
        <f>G114/'סכום נכסי הקרן'!$C$41</f>
        <v>2.0256377148850531E-5</v>
      </c>
    </row>
    <row r="115" spans="1:10">
      <c r="A115" s="69" t="s">
        <v>2040</v>
      </c>
      <c r="B115" s="54">
        <v>87957</v>
      </c>
      <c r="C115" s="70" t="s">
        <v>136</v>
      </c>
      <c r="D115" s="79">
        <v>44895</v>
      </c>
      <c r="E115" s="72">
        <v>2574.1</v>
      </c>
      <c r="F115" s="80">
        <v>100</v>
      </c>
      <c r="G115" s="72">
        <v>10.32626</v>
      </c>
      <c r="H115" s="73">
        <v>0</v>
      </c>
      <c r="I115" s="73">
        <f t="shared" si="1"/>
        <v>9.3799297983399325E-4</v>
      </c>
      <c r="J115" s="73">
        <f>G115/'סכום נכסי הקרן'!$C$41</f>
        <v>5.7084389823099627E-5</v>
      </c>
    </row>
    <row r="116" spans="1:10">
      <c r="A116" s="69" t="s">
        <v>2041</v>
      </c>
      <c r="B116" s="54">
        <v>87958</v>
      </c>
      <c r="C116" s="70" t="s">
        <v>136</v>
      </c>
      <c r="D116" s="79">
        <v>44895</v>
      </c>
      <c r="E116" s="72">
        <v>3461.2</v>
      </c>
      <c r="F116" s="80">
        <v>100</v>
      </c>
      <c r="G116" s="72">
        <v>13.88496</v>
      </c>
      <c r="H116" s="73">
        <v>0</v>
      </c>
      <c r="I116" s="73">
        <f t="shared" si="1"/>
        <v>1.2612499593537064E-3</v>
      </c>
      <c r="J116" s="73">
        <f>G116/'סכום נכסי הקרן'!$C$41</f>
        <v>7.6757167582275229E-5</v>
      </c>
    </row>
    <row r="117" spans="1:10">
      <c r="A117" s="69" t="s">
        <v>2042</v>
      </c>
      <c r="B117" s="54">
        <v>87959</v>
      </c>
      <c r="C117" s="70" t="s">
        <v>136</v>
      </c>
      <c r="D117" s="79">
        <v>44895</v>
      </c>
      <c r="E117" s="72">
        <v>1466.8</v>
      </c>
      <c r="F117" s="80">
        <v>100</v>
      </c>
      <c r="G117" s="72">
        <v>5.8841999999999999</v>
      </c>
      <c r="H117" s="73">
        <v>0</v>
      </c>
      <c r="I117" s="73">
        <f t="shared" si="1"/>
        <v>5.3449538283358966E-4</v>
      </c>
      <c r="J117" s="73">
        <f>G117/'סכום נכסי הקרן'!$C$41</f>
        <v>3.252832744837752E-5</v>
      </c>
    </row>
    <row r="118" spans="1:10">
      <c r="A118" s="69" t="s">
        <v>2043</v>
      </c>
      <c r="B118" s="54">
        <v>9600</v>
      </c>
      <c r="C118" s="70" t="s">
        <v>134</v>
      </c>
      <c r="D118" s="79">
        <v>44967</v>
      </c>
      <c r="E118" s="72">
        <v>70432.630334000001</v>
      </c>
      <c r="F118" s="80">
        <v>98.753500000000003</v>
      </c>
      <c r="G118" s="72">
        <v>252.27485194899998</v>
      </c>
      <c r="H118" s="73">
        <v>2.9999999999999997E-4</v>
      </c>
      <c r="I118" s="73">
        <f t="shared" si="1"/>
        <v>2.2915560921071325E-2</v>
      </c>
      <c r="J118" s="73">
        <f>G118/'סכום נכסי הקרן'!$C$41</f>
        <v>1.3945955255069561E-3</v>
      </c>
    </row>
    <row r="119" spans="1:10">
      <c r="A119" s="69" t="s">
        <v>2044</v>
      </c>
      <c r="B119" s="54">
        <v>87259</v>
      </c>
      <c r="C119" s="70" t="s">
        <v>134</v>
      </c>
      <c r="D119" s="79">
        <v>44469</v>
      </c>
      <c r="E119" s="72">
        <v>882.58</v>
      </c>
      <c r="F119" s="80">
        <v>100</v>
      </c>
      <c r="G119" s="72">
        <v>3.20113</v>
      </c>
      <c r="H119" s="73">
        <v>0</v>
      </c>
      <c r="I119" s="73">
        <f t="shared" si="1"/>
        <v>2.9077686089019558E-4</v>
      </c>
      <c r="J119" s="73">
        <f>G119/'סכום נכסי הקרן'!$C$41</f>
        <v>1.7696102247514486E-5</v>
      </c>
    </row>
    <row r="120" spans="1:10">
      <c r="A120" s="69" t="s">
        <v>2045</v>
      </c>
      <c r="B120" s="54">
        <v>87252</v>
      </c>
      <c r="C120" s="70" t="s">
        <v>134</v>
      </c>
      <c r="D120" s="79">
        <v>44469</v>
      </c>
      <c r="E120" s="72">
        <v>1610.72</v>
      </c>
      <c r="F120" s="80">
        <v>100</v>
      </c>
      <c r="G120" s="72">
        <v>5.8420699999999997</v>
      </c>
      <c r="H120" s="73">
        <v>0</v>
      </c>
      <c r="I120" s="73">
        <f t="shared" si="1"/>
        <v>5.3066847510122516E-4</v>
      </c>
      <c r="J120" s="73">
        <f>G120/'סכום נכסי הקרן'!$C$41</f>
        <v>3.2295429444332764E-5</v>
      </c>
    </row>
    <row r="121" spans="1:10">
      <c r="A121" s="69" t="s">
        <v>2046</v>
      </c>
      <c r="B121" s="54">
        <v>87251</v>
      </c>
      <c r="C121" s="70" t="s">
        <v>134</v>
      </c>
      <c r="D121" s="79">
        <v>44469</v>
      </c>
      <c r="E121" s="72">
        <v>2842.98</v>
      </c>
      <c r="F121" s="80">
        <v>100</v>
      </c>
      <c r="G121" s="72">
        <v>10.31148</v>
      </c>
      <c r="H121" s="73">
        <v>0</v>
      </c>
      <c r="I121" s="73">
        <f t="shared" si="1"/>
        <v>9.3665042829626838E-4</v>
      </c>
      <c r="J121" s="73">
        <f>G121/'סכום נכסי הקרן'!$C$41</f>
        <v>5.7002684802929167E-5</v>
      </c>
    </row>
    <row r="122" spans="1:10">
      <c r="A122" s="69" t="s">
        <v>2047</v>
      </c>
      <c r="B122" s="54">
        <v>9246</v>
      </c>
      <c r="C122" s="70" t="s">
        <v>136</v>
      </c>
      <c r="D122" s="79">
        <v>44816</v>
      </c>
      <c r="E122" s="72">
        <v>68412.02</v>
      </c>
      <c r="F122" s="80">
        <v>70.760599999999997</v>
      </c>
      <c r="G122" s="72">
        <v>194.19657999999998</v>
      </c>
      <c r="H122" s="73">
        <v>0</v>
      </c>
      <c r="I122" s="73">
        <f t="shared" si="1"/>
        <v>1.763998085926274E-2</v>
      </c>
      <c r="J122" s="73">
        <f>G122/'סכום נכסי הקרן'!$C$41</f>
        <v>1.0735342006721459E-3</v>
      </c>
    </row>
    <row r="123" spans="1:10">
      <c r="A123" s="69" t="s">
        <v>2048</v>
      </c>
      <c r="B123" s="54">
        <v>9245</v>
      </c>
      <c r="C123" s="70" t="s">
        <v>134</v>
      </c>
      <c r="D123" s="79">
        <v>44816</v>
      </c>
      <c r="E123" s="72">
        <v>6442.5</v>
      </c>
      <c r="F123" s="80">
        <v>101.8539</v>
      </c>
      <c r="G123" s="72">
        <v>23.800150000000002</v>
      </c>
      <c r="H123" s="73">
        <v>0</v>
      </c>
      <c r="I123" s="73">
        <f t="shared" si="1"/>
        <v>2.1619031110001121E-3</v>
      </c>
      <c r="J123" s="73">
        <f>G123/'סכום נכסי הקרן'!$C$41</f>
        <v>1.3156912962178415E-4</v>
      </c>
    </row>
    <row r="124" spans="1:10">
      <c r="A124" s="69" t="s">
        <v>2049</v>
      </c>
      <c r="B124" s="54">
        <v>9534</v>
      </c>
      <c r="C124" s="70" t="s">
        <v>136</v>
      </c>
      <c r="D124" s="79">
        <v>45007</v>
      </c>
      <c r="E124" s="72">
        <v>28008.125744000004</v>
      </c>
      <c r="F124" s="80">
        <v>100.85209999999999</v>
      </c>
      <c r="G124" s="72">
        <v>113.31479459600003</v>
      </c>
      <c r="H124" s="73">
        <v>2.9999999999999997E-4</v>
      </c>
      <c r="I124" s="73">
        <f t="shared" si="1"/>
        <v>1.0293027857363551E-2</v>
      </c>
      <c r="J124" s="73">
        <f>G124/'סכום נכסי הקרן'!$C$41</f>
        <v>6.264132326168941E-4</v>
      </c>
    </row>
    <row r="125" spans="1:10">
      <c r="A125" s="69" t="s">
        <v>2050</v>
      </c>
      <c r="B125" s="54">
        <v>8412</v>
      </c>
      <c r="C125" s="70" t="s">
        <v>136</v>
      </c>
      <c r="D125" s="79">
        <v>44440</v>
      </c>
      <c r="E125" s="72">
        <v>9599.2800000000007</v>
      </c>
      <c r="F125" s="80">
        <v>298.11810000000003</v>
      </c>
      <c r="G125" s="72">
        <v>114.80071000000001</v>
      </c>
      <c r="H125" s="73">
        <v>1E-4</v>
      </c>
      <c r="I125" s="73">
        <f t="shared" si="1"/>
        <v>1.0428002012341168E-2</v>
      </c>
      <c r="J125" s="73">
        <f>G125/'סכום נכסי הקרן'!$C$41</f>
        <v>6.3462749161929033E-4</v>
      </c>
    </row>
    <row r="126" spans="1:10">
      <c r="A126" s="69" t="s">
        <v>2051</v>
      </c>
      <c r="B126" s="54">
        <v>9495</v>
      </c>
      <c r="C126" s="70" t="s">
        <v>134</v>
      </c>
      <c r="D126" s="79">
        <v>44980</v>
      </c>
      <c r="E126" s="72">
        <v>54034.83</v>
      </c>
      <c r="F126" s="80">
        <v>98.696700000000007</v>
      </c>
      <c r="G126" s="72">
        <v>193.43004999999999</v>
      </c>
      <c r="H126" s="73">
        <v>1E-4</v>
      </c>
      <c r="I126" s="73">
        <f t="shared" si="1"/>
        <v>1.7570352575757179E-2</v>
      </c>
      <c r="J126" s="73">
        <f>G126/'סכום נכסי הקרן'!$C$41</f>
        <v>1.0692967616253758E-3</v>
      </c>
    </row>
    <row r="127" spans="1:10">
      <c r="A127" s="69" t="s">
        <v>2052</v>
      </c>
      <c r="B127" s="54">
        <v>62171</v>
      </c>
      <c r="C127" s="70" t="s">
        <v>134</v>
      </c>
      <c r="D127" s="79">
        <v>42549</v>
      </c>
      <c r="E127" s="72">
        <v>1358.71</v>
      </c>
      <c r="F127" s="80">
        <v>100</v>
      </c>
      <c r="G127" s="72">
        <v>4.9280400000000002</v>
      </c>
      <c r="H127" s="73">
        <v>0</v>
      </c>
      <c r="I127" s="73">
        <f t="shared" si="1"/>
        <v>4.4764192692621653E-4</v>
      </c>
      <c r="J127" s="73">
        <f>G127/'סכום נכסי הקרן'!$C$41</f>
        <v>2.7242598619812782E-5</v>
      </c>
    </row>
    <row r="128" spans="1:10">
      <c r="A128" s="69" t="s">
        <v>2053</v>
      </c>
      <c r="B128" s="54">
        <v>62172</v>
      </c>
      <c r="C128" s="70" t="s">
        <v>134</v>
      </c>
      <c r="D128" s="79">
        <v>42549</v>
      </c>
      <c r="E128" s="72">
        <v>3789.67</v>
      </c>
      <c r="F128" s="80">
        <v>100</v>
      </c>
      <c r="G128" s="72">
        <v>13.745139999999999</v>
      </c>
      <c r="H128" s="73">
        <v>0</v>
      </c>
      <c r="I128" s="73">
        <f t="shared" si="1"/>
        <v>1.2485493128039983E-3</v>
      </c>
      <c r="J128" s="73">
        <f>G128/'סכום נכסי הקרן'!$C$41</f>
        <v>7.5984231457766862E-5</v>
      </c>
    </row>
    <row r="129" spans="1:10">
      <c r="A129" s="69" t="s">
        <v>2054</v>
      </c>
      <c r="B129" s="54">
        <v>62173</v>
      </c>
      <c r="C129" s="70" t="s">
        <v>134</v>
      </c>
      <c r="D129" s="79">
        <v>42549</v>
      </c>
      <c r="E129" s="72">
        <v>9581.16</v>
      </c>
      <c r="F129" s="80">
        <v>100</v>
      </c>
      <c r="G129" s="72">
        <v>34.750860000000003</v>
      </c>
      <c r="H129" s="73">
        <v>0</v>
      </c>
      <c r="I129" s="73">
        <f t="shared" si="1"/>
        <v>3.1566184391245162E-3</v>
      </c>
      <c r="J129" s="73">
        <f>G129/'סכום נכסי הקרן'!$C$41</f>
        <v>1.9210552890668646E-4</v>
      </c>
    </row>
    <row r="130" spans="1:10">
      <c r="A130" s="69" t="s">
        <v>2055</v>
      </c>
      <c r="B130" s="54">
        <v>87956</v>
      </c>
      <c r="C130" s="70" t="s">
        <v>136</v>
      </c>
      <c r="D130" s="79">
        <v>44837</v>
      </c>
      <c r="E130" s="72">
        <v>1777.12</v>
      </c>
      <c r="F130" s="80">
        <v>100</v>
      </c>
      <c r="G130" s="72">
        <v>7.1291099999999998</v>
      </c>
      <c r="H130" s="73">
        <v>0</v>
      </c>
      <c r="I130" s="73">
        <f t="shared" ref="I130:I191" si="2">IFERROR(G130/$G$9,0)</f>
        <v>6.475776450006411E-4</v>
      </c>
      <c r="J130" s="73">
        <f>G130/'סכום נכסי הקרן'!$C$41</f>
        <v>3.9410289333384769E-5</v>
      </c>
    </row>
    <row r="131" spans="1:10">
      <c r="A131" s="69" t="s">
        <v>2056</v>
      </c>
      <c r="B131" s="54">
        <v>8299</v>
      </c>
      <c r="C131" s="70" t="s">
        <v>137</v>
      </c>
      <c r="D131" s="79">
        <v>44286</v>
      </c>
      <c r="E131" s="72">
        <v>17533.68</v>
      </c>
      <c r="F131" s="80">
        <v>101.83750000000001</v>
      </c>
      <c r="G131" s="72">
        <v>82.510139999999993</v>
      </c>
      <c r="H131" s="73">
        <v>1E-4</v>
      </c>
      <c r="I131" s="73">
        <f t="shared" si="2"/>
        <v>7.4948657195460849E-3</v>
      </c>
      <c r="J131" s="73">
        <f>G131/'סכום נכסי הקרן'!$C$41</f>
        <v>4.5612264228467282E-4</v>
      </c>
    </row>
    <row r="132" spans="1:10">
      <c r="A132" s="69" t="s">
        <v>2057</v>
      </c>
      <c r="B132" s="54">
        <v>9157</v>
      </c>
      <c r="C132" s="70" t="s">
        <v>136</v>
      </c>
      <c r="D132" s="79">
        <v>44763</v>
      </c>
      <c r="E132" s="72">
        <v>16148.257395000001</v>
      </c>
      <c r="F132" s="80">
        <v>98.095699999999994</v>
      </c>
      <c r="G132" s="72">
        <v>63.546737156000013</v>
      </c>
      <c r="H132" s="73">
        <v>0</v>
      </c>
      <c r="I132" s="73">
        <f t="shared" si="2"/>
        <v>5.7723118867512527E-3</v>
      </c>
      <c r="J132" s="73">
        <f>G132/'סכום נכסי הקרן'!$C$41</f>
        <v>3.5129143715141342E-4</v>
      </c>
    </row>
    <row r="133" spans="1:10">
      <c r="A133" s="69" t="s">
        <v>2058</v>
      </c>
      <c r="B133" s="54">
        <v>62174</v>
      </c>
      <c r="C133" s="70" t="s">
        <v>134</v>
      </c>
      <c r="D133" s="79">
        <v>42549</v>
      </c>
      <c r="E133" s="72">
        <v>2658.82</v>
      </c>
      <c r="F133" s="80">
        <v>100</v>
      </c>
      <c r="G133" s="72">
        <v>9.6435400000000016</v>
      </c>
      <c r="H133" s="73">
        <v>0</v>
      </c>
      <c r="I133" s="73">
        <f t="shared" si="2"/>
        <v>8.7597763573145642E-4</v>
      </c>
      <c r="J133" s="73">
        <f>G133/'סכום נכסי הקרן'!$C$41</f>
        <v>5.33102591484869E-5</v>
      </c>
    </row>
    <row r="134" spans="1:10">
      <c r="A134" s="69" t="s">
        <v>2059</v>
      </c>
      <c r="B134" s="54">
        <v>60837</v>
      </c>
      <c r="C134" s="70" t="s">
        <v>134</v>
      </c>
      <c r="D134" s="79">
        <v>42555</v>
      </c>
      <c r="E134" s="72">
        <v>1162.96</v>
      </c>
      <c r="F134" s="80">
        <v>100</v>
      </c>
      <c r="G134" s="72">
        <v>4.2180499999999999</v>
      </c>
      <c r="H134" s="73">
        <v>0</v>
      </c>
      <c r="I134" s="73">
        <f t="shared" si="2"/>
        <v>3.8314949348445377E-4</v>
      </c>
      <c r="J134" s="73">
        <f>G134/'סכום נכסי הקרן'!$C$41</f>
        <v>2.3317717207713673E-5</v>
      </c>
    </row>
    <row r="135" spans="1:10">
      <c r="A135" s="69" t="s">
        <v>2060</v>
      </c>
      <c r="B135" s="54">
        <v>87344</v>
      </c>
      <c r="C135" s="70" t="s">
        <v>134</v>
      </c>
      <c r="D135" s="79">
        <v>44421</v>
      </c>
      <c r="E135" s="72">
        <v>1376.48</v>
      </c>
      <c r="F135" s="80">
        <v>100</v>
      </c>
      <c r="G135" s="72">
        <v>4.9924799999999996</v>
      </c>
      <c r="H135" s="73">
        <v>0</v>
      </c>
      <c r="I135" s="73">
        <f t="shared" si="2"/>
        <v>4.5349537896214258E-4</v>
      </c>
      <c r="J135" s="73">
        <f>G135/'סכום נכסי הקרן'!$C$41</f>
        <v>2.7598828085292102E-5</v>
      </c>
    </row>
    <row r="136" spans="1:10">
      <c r="A136" s="69" t="s">
        <v>2061</v>
      </c>
      <c r="B136" s="54">
        <v>62175</v>
      </c>
      <c r="C136" s="70" t="s">
        <v>134</v>
      </c>
      <c r="D136" s="79">
        <v>42549</v>
      </c>
      <c r="E136" s="72">
        <v>8112.01</v>
      </c>
      <c r="F136" s="80">
        <v>100</v>
      </c>
      <c r="G136" s="72">
        <v>29.422249999999998</v>
      </c>
      <c r="H136" s="73">
        <v>0</v>
      </c>
      <c r="I136" s="73">
        <f t="shared" si="2"/>
        <v>2.6725904587837908E-3</v>
      </c>
      <c r="J136" s="73">
        <f>G136/'סכום נכסי הקרן'!$C$41</f>
        <v>1.6264854734169903E-4</v>
      </c>
    </row>
    <row r="137" spans="1:10">
      <c r="A137" s="69" t="s">
        <v>2062</v>
      </c>
      <c r="B137" s="54">
        <v>87346</v>
      </c>
      <c r="C137" s="70" t="s">
        <v>134</v>
      </c>
      <c r="D137" s="79">
        <v>44421</v>
      </c>
      <c r="E137" s="72">
        <v>1892.52</v>
      </c>
      <c r="F137" s="80">
        <v>100</v>
      </c>
      <c r="G137" s="72">
        <v>6.86416</v>
      </c>
      <c r="H137" s="73">
        <v>0</v>
      </c>
      <c r="I137" s="73">
        <f t="shared" si="2"/>
        <v>6.2351072822660898E-4</v>
      </c>
      <c r="J137" s="73">
        <f>G137/'סכום נכסי הקרן'!$C$41</f>
        <v>3.7945624577352067E-5</v>
      </c>
    </row>
    <row r="138" spans="1:10">
      <c r="A138" s="69" t="s">
        <v>2063</v>
      </c>
      <c r="B138" s="54">
        <v>62176</v>
      </c>
      <c r="C138" s="70" t="s">
        <v>134</v>
      </c>
      <c r="D138" s="79">
        <v>42549</v>
      </c>
      <c r="E138" s="72">
        <v>2368.56</v>
      </c>
      <c r="F138" s="80">
        <v>100</v>
      </c>
      <c r="G138" s="72">
        <v>8.5907599999999995</v>
      </c>
      <c r="H138" s="73">
        <v>0</v>
      </c>
      <c r="I138" s="73">
        <f t="shared" si="2"/>
        <v>7.8034763519790082E-4</v>
      </c>
      <c r="J138" s="73">
        <f>G138/'סכום נכסי הקרן'!$C$41</f>
        <v>4.7490407244897121E-5</v>
      </c>
    </row>
    <row r="139" spans="1:10">
      <c r="A139" s="69" t="s">
        <v>2064</v>
      </c>
      <c r="B139" s="54">
        <v>9457</v>
      </c>
      <c r="C139" s="70" t="s">
        <v>134</v>
      </c>
      <c r="D139" s="79">
        <v>44893</v>
      </c>
      <c r="E139" s="72">
        <v>251.509626</v>
      </c>
      <c r="F139" s="80">
        <v>82.376199999999997</v>
      </c>
      <c r="G139" s="72">
        <v>0.75145663100000004</v>
      </c>
      <c r="H139" s="73">
        <v>1E-4</v>
      </c>
      <c r="I139" s="73">
        <f t="shared" si="2"/>
        <v>6.8259083591513633E-5</v>
      </c>
      <c r="J139" s="73">
        <f>G139/'סכום נכסי הקרן'!$C$41</f>
        <v>4.1541122593424083E-6</v>
      </c>
    </row>
    <row r="140" spans="1:10">
      <c r="A140" s="69" t="s">
        <v>2065</v>
      </c>
      <c r="B140" s="54">
        <v>8296</v>
      </c>
      <c r="C140" s="70" t="s">
        <v>134</v>
      </c>
      <c r="D140" s="79">
        <v>44085</v>
      </c>
      <c r="E140" s="72">
        <v>27239.91</v>
      </c>
      <c r="F140" s="80">
        <v>123.3293</v>
      </c>
      <c r="G140" s="72">
        <v>121.84831</v>
      </c>
      <c r="H140" s="73">
        <v>0</v>
      </c>
      <c r="I140" s="73">
        <f t="shared" si="2"/>
        <v>1.1068175640031935E-2</v>
      </c>
      <c r="J140" s="73">
        <f>G140/'סכום נכסי הקרן'!$C$41</f>
        <v>6.7358718716417068E-4</v>
      </c>
    </row>
    <row r="141" spans="1:10">
      <c r="A141" s="69" t="s">
        <v>2066</v>
      </c>
      <c r="B141" s="54">
        <v>8333</v>
      </c>
      <c r="C141" s="70" t="s">
        <v>134</v>
      </c>
      <c r="D141" s="79">
        <v>44501</v>
      </c>
      <c r="E141" s="72">
        <v>5395.19</v>
      </c>
      <c r="F141" s="80">
        <v>120.33150000000001</v>
      </c>
      <c r="G141" s="72">
        <v>23.546880000000002</v>
      </c>
      <c r="H141" s="73">
        <v>0</v>
      </c>
      <c r="I141" s="73">
        <f t="shared" si="2"/>
        <v>2.138897155116515E-3</v>
      </c>
      <c r="J141" s="73">
        <f>G141/'סכום נכסי הקרן'!$C$41</f>
        <v>1.3016903283838953E-4</v>
      </c>
    </row>
    <row r="142" spans="1:10">
      <c r="A142" s="69" t="s">
        <v>2067</v>
      </c>
      <c r="B142" s="54">
        <v>87955</v>
      </c>
      <c r="C142" s="70" t="s">
        <v>136</v>
      </c>
      <c r="D142" s="79">
        <v>44827</v>
      </c>
      <c r="E142" s="72">
        <v>3428.05</v>
      </c>
      <c r="F142" s="80">
        <v>100</v>
      </c>
      <c r="G142" s="72">
        <v>13.75197</v>
      </c>
      <c r="H142" s="73">
        <v>0</v>
      </c>
      <c r="I142" s="73">
        <f t="shared" si="2"/>
        <v>1.2491697205849631E-3</v>
      </c>
      <c r="J142" s="73">
        <f>G142/'סכום נכסי הקרן'!$C$41</f>
        <v>7.6021988243136571E-5</v>
      </c>
    </row>
    <row r="143" spans="1:10">
      <c r="A143" s="69" t="s">
        <v>2068</v>
      </c>
      <c r="B143" s="54">
        <v>6653</v>
      </c>
      <c r="C143" s="70" t="s">
        <v>134</v>
      </c>
      <c r="D143" s="79">
        <v>39264</v>
      </c>
      <c r="E143" s="72">
        <v>263482.42</v>
      </c>
      <c r="F143" s="80">
        <v>89.492800000000003</v>
      </c>
      <c r="G143" s="72">
        <v>855.23857999999996</v>
      </c>
      <c r="H143" s="73">
        <v>0</v>
      </c>
      <c r="I143" s="73">
        <f t="shared" si="2"/>
        <v>7.7686188816008223E-2</v>
      </c>
      <c r="J143" s="73">
        <f>G143/'סכום נכסי הקרן'!$C$41</f>
        <v>4.7278271603149813E-3</v>
      </c>
    </row>
    <row r="144" spans="1:10">
      <c r="A144" s="69" t="s">
        <v>2069</v>
      </c>
      <c r="B144" s="54">
        <v>8410</v>
      </c>
      <c r="C144" s="70" t="s">
        <v>136</v>
      </c>
      <c r="D144" s="79">
        <v>44651</v>
      </c>
      <c r="E144" s="72">
        <v>6346.9516929999991</v>
      </c>
      <c r="F144" s="80">
        <v>119.0085</v>
      </c>
      <c r="G144" s="72">
        <v>30.301267599999999</v>
      </c>
      <c r="H144" s="73">
        <v>0</v>
      </c>
      <c r="I144" s="73">
        <f t="shared" si="2"/>
        <v>2.752436631352613E-3</v>
      </c>
      <c r="J144" s="73">
        <f>G144/'סכום נכסי הקרן'!$C$41</f>
        <v>1.6750782682330858E-4</v>
      </c>
    </row>
    <row r="145" spans="1:10">
      <c r="A145" s="69" t="s">
        <v>2070</v>
      </c>
      <c r="B145" s="54">
        <v>7001</v>
      </c>
      <c r="C145" s="70" t="s">
        <v>136</v>
      </c>
      <c r="D145" s="79">
        <v>43602</v>
      </c>
      <c r="E145" s="72">
        <v>11192.151607</v>
      </c>
      <c r="F145" s="80">
        <v>63.311199999999999</v>
      </c>
      <c r="G145" s="72">
        <v>28.425738236000001</v>
      </c>
      <c r="H145" s="73">
        <v>0</v>
      </c>
      <c r="I145" s="73">
        <f t="shared" si="2"/>
        <v>2.5820716224428516E-3</v>
      </c>
      <c r="J145" s="73">
        <f>G145/'סכום נכסי הקרן'!$C$41</f>
        <v>1.5713975073968818E-4</v>
      </c>
    </row>
    <row r="146" spans="1:10">
      <c r="A146" s="69" t="s">
        <v>2071</v>
      </c>
      <c r="B146" s="54">
        <v>8319</v>
      </c>
      <c r="C146" s="70" t="s">
        <v>136</v>
      </c>
      <c r="D146" s="79">
        <v>44377</v>
      </c>
      <c r="E146" s="72">
        <v>7834.8216590000002</v>
      </c>
      <c r="F146" s="80">
        <v>94.475399999999993</v>
      </c>
      <c r="G146" s="72">
        <v>29.69377935</v>
      </c>
      <c r="H146" s="73">
        <v>0</v>
      </c>
      <c r="I146" s="73">
        <f t="shared" si="2"/>
        <v>2.697255015372419E-3</v>
      </c>
      <c r="J146" s="73">
        <f>G146/'סכום נכסי הקרן'!$C$41</f>
        <v>1.6414958326988727E-4</v>
      </c>
    </row>
    <row r="147" spans="1:10">
      <c r="A147" s="69" t="s">
        <v>2072</v>
      </c>
      <c r="B147" s="54">
        <v>8411</v>
      </c>
      <c r="C147" s="70" t="s">
        <v>136</v>
      </c>
      <c r="D147" s="79">
        <v>44651</v>
      </c>
      <c r="E147" s="72">
        <v>8568.3844239999999</v>
      </c>
      <c r="F147" s="80">
        <v>103.7527</v>
      </c>
      <c r="G147" s="72">
        <v>35.662843942999999</v>
      </c>
      <c r="H147" s="73">
        <v>0</v>
      </c>
      <c r="I147" s="73">
        <f t="shared" si="2"/>
        <v>3.2394591322946788E-3</v>
      </c>
      <c r="J147" s="73">
        <f>G147/'סכום נכסי הקרן'!$C$41</f>
        <v>1.971470489647345E-4</v>
      </c>
    </row>
    <row r="148" spans="1:10">
      <c r="A148" s="69" t="s">
        <v>2073</v>
      </c>
      <c r="B148" s="54">
        <v>9384</v>
      </c>
      <c r="C148" s="70" t="s">
        <v>136</v>
      </c>
      <c r="D148" s="79">
        <v>44910</v>
      </c>
      <c r="E148" s="72">
        <v>1291.8097359999999</v>
      </c>
      <c r="F148" s="80">
        <v>101.1901</v>
      </c>
      <c r="G148" s="72">
        <v>5.2438975939999999</v>
      </c>
      <c r="H148" s="73">
        <v>0</v>
      </c>
      <c r="I148" s="73">
        <f t="shared" si="2"/>
        <v>4.7633307026361606E-4</v>
      </c>
      <c r="J148" s="73">
        <f>G148/'סכום נכסי הקרן'!$C$41</f>
        <v>2.8988684620405669E-5</v>
      </c>
    </row>
    <row r="149" spans="1:10">
      <c r="A149" s="69" t="s">
        <v>2074</v>
      </c>
      <c r="B149" s="54">
        <v>5303</v>
      </c>
      <c r="C149" s="70" t="s">
        <v>136</v>
      </c>
      <c r="D149" s="79">
        <v>42788</v>
      </c>
      <c r="E149" s="72">
        <v>23173.861627999999</v>
      </c>
      <c r="F149" s="80">
        <v>53.851300000000002</v>
      </c>
      <c r="G149" s="72">
        <v>50.062464331000001</v>
      </c>
      <c r="H149" s="73">
        <v>0</v>
      </c>
      <c r="I149" s="73">
        <f t="shared" si="2"/>
        <v>4.5474586244843435E-3</v>
      </c>
      <c r="J149" s="73">
        <f>G149/'סכום נכסי הקרן'!$C$41</f>
        <v>2.7674930026706909E-4</v>
      </c>
    </row>
    <row r="150" spans="1:10">
      <c r="A150" s="69" t="s">
        <v>2075</v>
      </c>
      <c r="B150" s="54">
        <v>7011</v>
      </c>
      <c r="C150" s="70" t="s">
        <v>136</v>
      </c>
      <c r="D150" s="79">
        <v>43651</v>
      </c>
      <c r="E150" s="72">
        <v>37456.051931000002</v>
      </c>
      <c r="F150" s="80">
        <v>92.157700000000006</v>
      </c>
      <c r="G150" s="72">
        <v>138.47496003500001</v>
      </c>
      <c r="H150" s="73">
        <v>0</v>
      </c>
      <c r="I150" s="73">
        <f t="shared" si="2"/>
        <v>1.2578468912812847E-2</v>
      </c>
      <c r="J150" s="73">
        <f>G150/'סכום נכסי הקרן'!$C$41</f>
        <v>7.6550063618154908E-4</v>
      </c>
    </row>
    <row r="151" spans="1:10">
      <c r="A151" s="69" t="s">
        <v>2076</v>
      </c>
      <c r="B151" s="54">
        <v>62177</v>
      </c>
      <c r="C151" s="70" t="s">
        <v>134</v>
      </c>
      <c r="D151" s="79">
        <v>42549</v>
      </c>
      <c r="E151" s="72">
        <v>6087.83</v>
      </c>
      <c r="F151" s="80">
        <v>100</v>
      </c>
      <c r="G151" s="72">
        <v>22.080569999999998</v>
      </c>
      <c r="H151" s="73">
        <v>0</v>
      </c>
      <c r="I151" s="73">
        <f t="shared" si="2"/>
        <v>2.005703870591393E-3</v>
      </c>
      <c r="J151" s="73">
        <f>G151/'סכום נכסי הקרן'!$C$41</f>
        <v>1.2206315407478012E-4</v>
      </c>
    </row>
    <row r="152" spans="1:10">
      <c r="A152" s="69" t="s">
        <v>2077</v>
      </c>
      <c r="B152" s="54">
        <v>9736</v>
      </c>
      <c r="C152" s="70" t="s">
        <v>134</v>
      </c>
      <c r="D152" s="79">
        <v>44621</v>
      </c>
      <c r="E152" s="72">
        <v>40796.6</v>
      </c>
      <c r="F152" s="80">
        <v>118.51260000000001</v>
      </c>
      <c r="G152" s="72">
        <v>175.36222000000001</v>
      </c>
      <c r="H152" s="73">
        <v>0</v>
      </c>
      <c r="I152" s="73">
        <f t="shared" si="2"/>
        <v>1.5929148722587296E-2</v>
      </c>
      <c r="J152" s="73">
        <f>G152/'סכום נכסי הקרן'!$C$41</f>
        <v>9.694163546844801E-4</v>
      </c>
    </row>
    <row r="153" spans="1:10">
      <c r="A153" s="69" t="s">
        <v>2078</v>
      </c>
      <c r="B153" s="54">
        <v>8502</v>
      </c>
      <c r="C153" s="70" t="s">
        <v>134</v>
      </c>
      <c r="D153" s="79">
        <v>44621</v>
      </c>
      <c r="E153" s="72">
        <v>91432.999000000011</v>
      </c>
      <c r="F153" s="80">
        <v>102.521</v>
      </c>
      <c r="G153" s="72">
        <v>339.98781635899996</v>
      </c>
      <c r="H153" s="73">
        <v>1E-4</v>
      </c>
      <c r="I153" s="73">
        <f t="shared" si="2"/>
        <v>3.0883028799762052E-2</v>
      </c>
      <c r="J153" s="73">
        <f>G153/'סכום נכסי הקרן'!$C$41</f>
        <v>1.8794797965712236E-3</v>
      </c>
    </row>
    <row r="154" spans="1:10">
      <c r="A154" s="69" t="s">
        <v>2079</v>
      </c>
      <c r="B154" s="54">
        <v>7017</v>
      </c>
      <c r="C154" s="70" t="s">
        <v>135</v>
      </c>
      <c r="D154" s="79">
        <v>43709</v>
      </c>
      <c r="E154" s="72">
        <v>62723.938993000003</v>
      </c>
      <c r="F154" s="80">
        <v>95.538200000000003</v>
      </c>
      <c r="G154" s="72">
        <v>59.925322274999999</v>
      </c>
      <c r="H154" s="73">
        <v>0</v>
      </c>
      <c r="I154" s="73">
        <f t="shared" si="2"/>
        <v>5.4433581575749233E-3</v>
      </c>
      <c r="J154" s="73">
        <f>G154/'סכום נכסי הקרן'!$C$41</f>
        <v>3.3127196652233971E-4</v>
      </c>
    </row>
    <row r="155" spans="1:10">
      <c r="A155" s="69" t="s">
        <v>2080</v>
      </c>
      <c r="B155" s="54">
        <v>9536</v>
      </c>
      <c r="C155" s="70" t="s">
        <v>135</v>
      </c>
      <c r="D155" s="79">
        <v>45015</v>
      </c>
      <c r="E155" s="72">
        <v>24956.566784000002</v>
      </c>
      <c r="F155" s="80">
        <v>106.45387700000001</v>
      </c>
      <c r="G155" s="72">
        <v>26.567238644000003</v>
      </c>
      <c r="H155" s="73">
        <v>0</v>
      </c>
      <c r="I155" s="73">
        <f t="shared" si="2"/>
        <v>2.4132535246687943E-3</v>
      </c>
      <c r="J155" s="73">
        <f>G155/'סכום נכסי הקרן'!$C$41</f>
        <v>1.4686581659549664E-4</v>
      </c>
    </row>
    <row r="156" spans="1:10">
      <c r="A156" s="69" t="s">
        <v>2081</v>
      </c>
      <c r="B156" s="54">
        <v>6885</v>
      </c>
      <c r="C156" s="70" t="s">
        <v>136</v>
      </c>
      <c r="D156" s="79">
        <v>43602</v>
      </c>
      <c r="E156" s="72">
        <v>16544.275893999999</v>
      </c>
      <c r="F156" s="80">
        <v>92.204800000000006</v>
      </c>
      <c r="G156" s="72">
        <v>61.195419547999997</v>
      </c>
      <c r="H156" s="73">
        <v>0</v>
      </c>
      <c r="I156" s="73">
        <f t="shared" si="2"/>
        <v>5.558728323131504E-3</v>
      </c>
      <c r="J156" s="73">
        <f>G156/'סכום נכסי הקרן'!$C$41</f>
        <v>3.382931656636733E-4</v>
      </c>
    </row>
    <row r="157" spans="1:10">
      <c r="A157" s="69" t="s">
        <v>2082</v>
      </c>
      <c r="B157" s="54">
        <v>60838</v>
      </c>
      <c r="C157" s="70" t="s">
        <v>134</v>
      </c>
      <c r="D157" s="79">
        <v>42555</v>
      </c>
      <c r="E157" s="72">
        <v>1344.21</v>
      </c>
      <c r="F157" s="80">
        <v>100</v>
      </c>
      <c r="G157" s="72">
        <v>4.87547</v>
      </c>
      <c r="H157" s="73">
        <v>0</v>
      </c>
      <c r="I157" s="73">
        <f t="shared" si="2"/>
        <v>4.4286669456233325E-4</v>
      </c>
      <c r="J157" s="73">
        <f>G157/'סכום נכסי הקרן'!$C$41</f>
        <v>2.6951987462142884E-5</v>
      </c>
    </row>
    <row r="158" spans="1:10">
      <c r="A158" s="69" t="s">
        <v>2083</v>
      </c>
      <c r="B158" s="54">
        <v>87345</v>
      </c>
      <c r="C158" s="70" t="s">
        <v>134</v>
      </c>
      <c r="D158" s="79">
        <v>44421</v>
      </c>
      <c r="E158" s="72">
        <v>1301.18</v>
      </c>
      <c r="F158" s="80">
        <v>100</v>
      </c>
      <c r="G158" s="72">
        <v>4.7193800000000001</v>
      </c>
      <c r="H158" s="73">
        <v>0</v>
      </c>
      <c r="I158" s="73">
        <f t="shared" si="2"/>
        <v>4.2868815129281572E-4</v>
      </c>
      <c r="J158" s="73">
        <f>G158/'סכום נכסי הקרן'!$C$41</f>
        <v>2.6089109478488819E-5</v>
      </c>
    </row>
    <row r="159" spans="1:10">
      <c r="A159" s="69" t="s">
        <v>2084</v>
      </c>
      <c r="B159" s="54">
        <v>7077</v>
      </c>
      <c r="C159" s="70" t="s">
        <v>134</v>
      </c>
      <c r="D159" s="79">
        <v>44012</v>
      </c>
      <c r="E159" s="72">
        <v>46441.437027</v>
      </c>
      <c r="F159" s="80">
        <v>117.1358</v>
      </c>
      <c r="G159" s="72">
        <v>197.30716345499999</v>
      </c>
      <c r="H159" s="73">
        <v>0</v>
      </c>
      <c r="I159" s="73">
        <f t="shared" si="2"/>
        <v>1.7922532862018604E-2</v>
      </c>
      <c r="J159" s="73">
        <f>G159/'סכום נכסי הקרן'!$C$41</f>
        <v>1.0907297543888356E-3</v>
      </c>
    </row>
    <row r="160" spans="1:10">
      <c r="A160" s="69" t="s">
        <v>2085</v>
      </c>
      <c r="B160" s="54">
        <v>9172</v>
      </c>
      <c r="C160" s="70" t="s">
        <v>136</v>
      </c>
      <c r="D160" s="79">
        <v>44743</v>
      </c>
      <c r="E160" s="72">
        <v>7015.8921129999999</v>
      </c>
      <c r="F160" s="80">
        <v>89.972800000000007</v>
      </c>
      <c r="G160" s="72">
        <v>25.322802148999997</v>
      </c>
      <c r="H160" s="73">
        <v>1E-4</v>
      </c>
      <c r="I160" s="73">
        <f t="shared" si="2"/>
        <v>2.3002142736564019E-3</v>
      </c>
      <c r="J160" s="73">
        <f>G160/'סכום נכסי הקרן'!$C$41</f>
        <v>1.3998647228393831E-4</v>
      </c>
    </row>
    <row r="161" spans="1:10">
      <c r="A161" s="69" t="s">
        <v>1983</v>
      </c>
      <c r="B161" s="54">
        <v>83111</v>
      </c>
      <c r="C161" s="70" t="s">
        <v>134</v>
      </c>
      <c r="D161" s="79">
        <v>44256</v>
      </c>
      <c r="E161" s="72">
        <v>3402.19</v>
      </c>
      <c r="F161" s="80">
        <v>100</v>
      </c>
      <c r="G161" s="72">
        <v>12.339739999999999</v>
      </c>
      <c r="H161" s="73">
        <v>0</v>
      </c>
      <c r="I161" s="73">
        <f t="shared" si="2"/>
        <v>1.1208888303196626E-3</v>
      </c>
      <c r="J161" s="73">
        <f>G161/'סכום נכסי הקרן'!$C$41</f>
        <v>6.8215068037769276E-5</v>
      </c>
    </row>
    <row r="162" spans="1:10">
      <c r="A162" s="69" t="s">
        <v>2086</v>
      </c>
      <c r="B162" s="54">
        <v>9667</v>
      </c>
      <c r="C162" s="70" t="s">
        <v>134</v>
      </c>
      <c r="D162" s="79">
        <v>44959</v>
      </c>
      <c r="E162" s="72">
        <v>17784.378579</v>
      </c>
      <c r="F162" s="80">
        <v>103.92870000000001</v>
      </c>
      <c r="G162" s="72">
        <v>67.038107423</v>
      </c>
      <c r="H162" s="73">
        <v>0</v>
      </c>
      <c r="I162" s="73">
        <f t="shared" si="2"/>
        <v>6.0894529233363401E-3</v>
      </c>
      <c r="J162" s="73">
        <f>G162/'סכום נכסי הקרן'!$C$41</f>
        <v>3.7059201077034289E-4</v>
      </c>
    </row>
    <row r="163" spans="1:10">
      <c r="A163" s="69" t="s">
        <v>2087</v>
      </c>
      <c r="B163" s="54">
        <v>8335</v>
      </c>
      <c r="C163" s="70" t="s">
        <v>134</v>
      </c>
      <c r="D163" s="79">
        <v>44412</v>
      </c>
      <c r="E163" s="72">
        <v>54645.61</v>
      </c>
      <c r="F163" s="80">
        <v>100.307</v>
      </c>
      <c r="G163" s="72">
        <v>198.80808999999999</v>
      </c>
      <c r="H163" s="73">
        <v>2.0000000000000001E-4</v>
      </c>
      <c r="I163" s="73">
        <f t="shared" si="2"/>
        <v>1.8058870564386788E-2</v>
      </c>
      <c r="J163" s="73">
        <f>G163/'סכום נכסי הקרן'!$C$41</f>
        <v>1.0990269961773068E-3</v>
      </c>
    </row>
    <row r="164" spans="1:10">
      <c r="A164" s="69" t="s">
        <v>2088</v>
      </c>
      <c r="B164" s="54">
        <v>6651</v>
      </c>
      <c r="C164" s="70" t="s">
        <v>136</v>
      </c>
      <c r="D164" s="79">
        <v>43465</v>
      </c>
      <c r="E164" s="72">
        <v>27450.543138000001</v>
      </c>
      <c r="F164" s="80">
        <v>103.34990000000001</v>
      </c>
      <c r="G164" s="72">
        <v>113.80952881200001</v>
      </c>
      <c r="H164" s="73">
        <v>1E-4</v>
      </c>
      <c r="I164" s="73">
        <f t="shared" si="2"/>
        <v>1.0337967382563542E-2</v>
      </c>
      <c r="J164" s="73">
        <f>G164/'סכום נכסי הקרן'!$C$41</f>
        <v>6.2914816286704944E-4</v>
      </c>
    </row>
    <row r="165" spans="1:10">
      <c r="A165" s="69" t="s">
        <v>2089</v>
      </c>
      <c r="B165" s="54">
        <v>8415</v>
      </c>
      <c r="C165" s="70" t="s">
        <v>136</v>
      </c>
      <c r="D165" s="79">
        <v>44440</v>
      </c>
      <c r="E165" s="72">
        <v>103834.19</v>
      </c>
      <c r="F165" s="80">
        <v>119.6219</v>
      </c>
      <c r="G165" s="72">
        <v>498.27453000000003</v>
      </c>
      <c r="H165" s="73">
        <v>2.0000000000000001E-4</v>
      </c>
      <c r="I165" s="73">
        <f t="shared" si="2"/>
        <v>4.5261112074466703E-2</v>
      </c>
      <c r="J165" s="73">
        <f>G165/'סכום נכסי הקרן'!$C$41</f>
        <v>2.7545013886384573E-3</v>
      </c>
    </row>
    <row r="166" spans="1:10">
      <c r="A166" s="69" t="s">
        <v>2090</v>
      </c>
      <c r="B166" s="54">
        <v>87341</v>
      </c>
      <c r="C166" s="70" t="s">
        <v>134</v>
      </c>
      <c r="D166" s="79">
        <v>44421</v>
      </c>
      <c r="E166" s="72">
        <v>1143.71</v>
      </c>
      <c r="F166" s="80">
        <v>100</v>
      </c>
      <c r="G166" s="72">
        <v>4.1482299999999999</v>
      </c>
      <c r="H166" s="73">
        <v>0</v>
      </c>
      <c r="I166" s="73">
        <f t="shared" si="2"/>
        <v>3.7680734542194034E-4</v>
      </c>
      <c r="J166" s="73">
        <f>G166/'סכום נכסי הקרן'!$C$41</f>
        <v>2.2931746672645911E-5</v>
      </c>
    </row>
    <row r="167" spans="1:10">
      <c r="A167" s="69" t="s">
        <v>2091</v>
      </c>
      <c r="B167" s="54">
        <v>8310</v>
      </c>
      <c r="C167" s="70" t="s">
        <v>134</v>
      </c>
      <c r="D167" s="79">
        <v>44377</v>
      </c>
      <c r="E167" s="72">
        <v>14448.87</v>
      </c>
      <c r="F167" s="80">
        <v>29.631699999999999</v>
      </c>
      <c r="G167" s="72">
        <v>15.52882</v>
      </c>
      <c r="H167" s="73">
        <v>0</v>
      </c>
      <c r="I167" s="73">
        <f t="shared" si="2"/>
        <v>1.4105711211131341E-3</v>
      </c>
      <c r="J167" s="73">
        <f>G167/'סכום נכסי הקרן'!$C$41</f>
        <v>8.5844556923101494E-5</v>
      </c>
    </row>
    <row r="168" spans="1:10">
      <c r="A168" s="69" t="s">
        <v>2092</v>
      </c>
      <c r="B168" s="54">
        <v>9695</v>
      </c>
      <c r="C168" s="70" t="s">
        <v>134</v>
      </c>
      <c r="D168" s="79">
        <v>45108</v>
      </c>
      <c r="E168" s="72">
        <v>37050.792995999996</v>
      </c>
      <c r="F168" s="80">
        <v>99.217799999999997</v>
      </c>
      <c r="G168" s="72">
        <v>133.33208060600001</v>
      </c>
      <c r="H168" s="73">
        <v>0</v>
      </c>
      <c r="I168" s="73">
        <f t="shared" si="2"/>
        <v>1.2111311897539683E-2</v>
      </c>
      <c r="J168" s="73">
        <f>G168/'סכום נכסי הקרן'!$C$41</f>
        <v>7.3707038804347814E-4</v>
      </c>
    </row>
    <row r="169" spans="1:10">
      <c r="A169" s="69" t="s">
        <v>2093</v>
      </c>
      <c r="B169" s="54">
        <v>87951</v>
      </c>
      <c r="C169" s="70" t="s">
        <v>136</v>
      </c>
      <c r="D169" s="79">
        <v>44771</v>
      </c>
      <c r="E169" s="72">
        <v>2637.19</v>
      </c>
      <c r="F169" s="80">
        <v>100</v>
      </c>
      <c r="G169" s="72">
        <v>10.57934</v>
      </c>
      <c r="H169" s="73">
        <v>0</v>
      </c>
      <c r="I169" s="73">
        <f t="shared" si="2"/>
        <v>9.609816769359825E-4</v>
      </c>
      <c r="J169" s="73">
        <f>G169/'סכום נכסי הקרן'!$C$41</f>
        <v>5.8483436271322903E-5</v>
      </c>
    </row>
    <row r="170" spans="1:10">
      <c r="A170" s="69" t="s">
        <v>2094</v>
      </c>
      <c r="B170" s="54">
        <v>7085</v>
      </c>
      <c r="C170" s="70" t="s">
        <v>134</v>
      </c>
      <c r="D170" s="79">
        <v>43983</v>
      </c>
      <c r="E170" s="72">
        <v>43478.953783999998</v>
      </c>
      <c r="F170" s="80">
        <v>99.367400000000004</v>
      </c>
      <c r="G170" s="72">
        <v>156.70056678899999</v>
      </c>
      <c r="H170" s="73">
        <v>0</v>
      </c>
      <c r="I170" s="73">
        <f t="shared" si="2"/>
        <v>1.4234004526720205E-2</v>
      </c>
      <c r="J170" s="73">
        <f>G170/'סכום נכסי הקרן'!$C$41</f>
        <v>8.6625324561689671E-4</v>
      </c>
    </row>
    <row r="171" spans="1:10">
      <c r="A171" s="69" t="s">
        <v>2095</v>
      </c>
      <c r="B171" s="54">
        <v>608311</v>
      </c>
      <c r="C171" s="70" t="s">
        <v>134</v>
      </c>
      <c r="D171" s="79">
        <v>42555</v>
      </c>
      <c r="E171" s="72">
        <v>2043.03</v>
      </c>
      <c r="F171" s="80">
        <v>100</v>
      </c>
      <c r="G171" s="72">
        <v>7.4100900000000003</v>
      </c>
      <c r="H171" s="73">
        <v>0</v>
      </c>
      <c r="I171" s="73">
        <f t="shared" si="2"/>
        <v>6.7310065792824079E-4</v>
      </c>
      <c r="J171" s="73">
        <f>G171/'סכום נכסי הקרן'!$C$41</f>
        <v>4.0963569209399369E-5</v>
      </c>
    </row>
    <row r="172" spans="1:10">
      <c r="A172" s="69" t="s">
        <v>2096</v>
      </c>
      <c r="B172" s="54">
        <v>8330</v>
      </c>
      <c r="C172" s="70" t="s">
        <v>134</v>
      </c>
      <c r="D172" s="79">
        <v>44002</v>
      </c>
      <c r="E172" s="72">
        <v>43126.53</v>
      </c>
      <c r="F172" s="80">
        <v>110.4049</v>
      </c>
      <c r="G172" s="72">
        <v>172.69526000000002</v>
      </c>
      <c r="H172" s="73">
        <v>1E-4</v>
      </c>
      <c r="I172" s="73">
        <f t="shared" si="2"/>
        <v>1.5686893563652885E-2</v>
      </c>
      <c r="J172" s="73">
        <f>G172/'סכום נכסי הקרן'!$C$41</f>
        <v>9.5467318684998694E-4</v>
      </c>
    </row>
    <row r="173" spans="1:10">
      <c r="A173" s="69" t="s">
        <v>2097</v>
      </c>
      <c r="B173" s="54">
        <v>9828</v>
      </c>
      <c r="C173" s="70" t="s">
        <v>134</v>
      </c>
      <c r="D173" s="79">
        <v>44256</v>
      </c>
      <c r="E173" s="72">
        <v>2775.1015360000001</v>
      </c>
      <c r="F173" s="80">
        <v>143.2039</v>
      </c>
      <c r="G173" s="72">
        <v>14.413892505000002</v>
      </c>
      <c r="H173" s="73">
        <v>0</v>
      </c>
      <c r="I173" s="73">
        <f t="shared" si="2"/>
        <v>1.3092959098232868E-3</v>
      </c>
      <c r="J173" s="73">
        <f>G173/'סכום נכסי הקרן'!$C$41</f>
        <v>7.9681148704726997E-5</v>
      </c>
    </row>
    <row r="174" spans="1:10">
      <c r="A174" s="69" t="s">
        <v>2098</v>
      </c>
      <c r="B174" s="54">
        <v>62178</v>
      </c>
      <c r="C174" s="70" t="s">
        <v>134</v>
      </c>
      <c r="D174" s="79">
        <v>42549</v>
      </c>
      <c r="E174" s="72">
        <v>1682.25</v>
      </c>
      <c r="F174" s="80">
        <v>100</v>
      </c>
      <c r="G174" s="72">
        <v>6.1015100000000002</v>
      </c>
      <c r="H174" s="73">
        <v>0</v>
      </c>
      <c r="I174" s="73">
        <f t="shared" si="2"/>
        <v>5.5423488720862234E-4</v>
      </c>
      <c r="J174" s="73">
        <f>G174/'סכום נכסי הקרן'!$C$41</f>
        <v>3.3729634480396643E-5</v>
      </c>
    </row>
    <row r="175" spans="1:10">
      <c r="A175" s="69" t="s">
        <v>2099</v>
      </c>
      <c r="B175" s="54">
        <v>5287</v>
      </c>
      <c r="C175" s="70" t="s">
        <v>136</v>
      </c>
      <c r="D175" s="79">
        <v>42735</v>
      </c>
      <c r="E175" s="72">
        <v>18192.060580000001</v>
      </c>
      <c r="F175" s="80">
        <v>25.1159</v>
      </c>
      <c r="G175" s="72">
        <v>18.329400526000001</v>
      </c>
      <c r="H175" s="73">
        <v>0</v>
      </c>
      <c r="I175" s="73">
        <f t="shared" si="2"/>
        <v>1.664963793082249E-3</v>
      </c>
      <c r="J175" s="73">
        <f>G175/'סכום נכסי הקרן'!$C$41</f>
        <v>1.0132638969480834E-4</v>
      </c>
    </row>
    <row r="176" spans="1:10">
      <c r="A176" s="69" t="s">
        <v>2100</v>
      </c>
      <c r="B176" s="54">
        <v>8416</v>
      </c>
      <c r="C176" s="70" t="s">
        <v>136</v>
      </c>
      <c r="D176" s="79">
        <v>44713</v>
      </c>
      <c r="E176" s="72">
        <v>15330.97</v>
      </c>
      <c r="F176" s="80">
        <v>112.74550000000001</v>
      </c>
      <c r="G176" s="72">
        <v>69.340419999999995</v>
      </c>
      <c r="H176" s="73">
        <v>0</v>
      </c>
      <c r="I176" s="73">
        <f t="shared" si="2"/>
        <v>6.2985850810206813E-3</v>
      </c>
      <c r="J176" s="73">
        <f>G176/'סכום נכסי הקרן'!$C$41</f>
        <v>3.8331937853370473E-4</v>
      </c>
    </row>
    <row r="177" spans="1:10">
      <c r="A177" s="69" t="s">
        <v>2101</v>
      </c>
      <c r="B177" s="54">
        <v>87257</v>
      </c>
      <c r="C177" s="70" t="s">
        <v>134</v>
      </c>
      <c r="D177" s="79">
        <v>44469</v>
      </c>
      <c r="E177" s="72">
        <v>145.32</v>
      </c>
      <c r="F177" s="80">
        <v>100</v>
      </c>
      <c r="G177" s="72">
        <v>0.52707999999999999</v>
      </c>
      <c r="H177" s="73">
        <v>0</v>
      </c>
      <c r="I177" s="73">
        <f t="shared" si="2"/>
        <v>4.7877676894722886E-5</v>
      </c>
      <c r="J177" s="73">
        <f>G177/'סכום נכסי הקרן'!$C$41</f>
        <v>2.9137403268907963E-6</v>
      </c>
    </row>
    <row r="178" spans="1:10">
      <c r="A178" s="69" t="s">
        <v>2102</v>
      </c>
      <c r="B178" s="54">
        <v>872510</v>
      </c>
      <c r="C178" s="70" t="s">
        <v>134</v>
      </c>
      <c r="D178" s="79">
        <v>44469</v>
      </c>
      <c r="E178" s="72">
        <v>209.54</v>
      </c>
      <c r="F178" s="80">
        <v>100</v>
      </c>
      <c r="G178" s="72">
        <v>0.75999000000000005</v>
      </c>
      <c r="H178" s="73">
        <v>0</v>
      </c>
      <c r="I178" s="73">
        <f t="shared" si="2"/>
        <v>6.9034218075473265E-5</v>
      </c>
      <c r="J178" s="73">
        <f>G178/'סכום נכסי הקרן'!$C$41</f>
        <v>4.2012854045566827E-6</v>
      </c>
    </row>
    <row r="179" spans="1:10">
      <c r="A179" s="69" t="s">
        <v>2103</v>
      </c>
      <c r="B179" s="54">
        <v>8339</v>
      </c>
      <c r="C179" s="70" t="s">
        <v>134</v>
      </c>
      <c r="D179" s="79">
        <v>44539</v>
      </c>
      <c r="E179" s="72">
        <v>4142.6014580000001</v>
      </c>
      <c r="F179" s="80">
        <v>98.227999999999994</v>
      </c>
      <c r="G179" s="72">
        <v>14.758968665000001</v>
      </c>
      <c r="H179" s="73">
        <v>0</v>
      </c>
      <c r="I179" s="73">
        <f t="shared" si="2"/>
        <v>1.3406411418422435E-3</v>
      </c>
      <c r="J179" s="73">
        <f>G179/'סכום נכסי הקרן'!$C$41</f>
        <v>8.1588757271245581E-5</v>
      </c>
    </row>
    <row r="180" spans="1:10">
      <c r="A180" s="69" t="s">
        <v>2104</v>
      </c>
      <c r="B180" s="54">
        <v>7013</v>
      </c>
      <c r="C180" s="70" t="s">
        <v>136</v>
      </c>
      <c r="D180" s="79">
        <v>43507</v>
      </c>
      <c r="E180" s="72">
        <v>24334.645220999999</v>
      </c>
      <c r="F180" s="80">
        <v>93.620599999999996</v>
      </c>
      <c r="G180" s="72">
        <v>91.393237442000014</v>
      </c>
      <c r="H180" s="73">
        <v>0</v>
      </c>
      <c r="I180" s="73">
        <f t="shared" si="2"/>
        <v>8.3017680287826648E-3</v>
      </c>
      <c r="J180" s="73">
        <f>G180/'סכום נכסי הקרן'!$C$41</f>
        <v>5.0522911425184274E-4</v>
      </c>
    </row>
    <row r="181" spans="1:10">
      <c r="A181" s="69" t="s">
        <v>2105</v>
      </c>
      <c r="B181" s="54">
        <v>608312</v>
      </c>
      <c r="C181" s="70" t="s">
        <v>134</v>
      </c>
      <c r="D181" s="79">
        <v>42555</v>
      </c>
      <c r="E181" s="72">
        <v>1096.8399999999999</v>
      </c>
      <c r="F181" s="80">
        <v>100</v>
      </c>
      <c r="G181" s="72">
        <v>3.97824</v>
      </c>
      <c r="H181" s="73">
        <v>0</v>
      </c>
      <c r="I181" s="73">
        <f t="shared" si="2"/>
        <v>3.6136618602425135E-4</v>
      </c>
      <c r="J181" s="73">
        <f>G181/'סכום נכסי הקרן'!$C$41</f>
        <v>2.1992028379088642E-5</v>
      </c>
    </row>
    <row r="182" spans="1:10">
      <c r="A182" s="69" t="s">
        <v>2106</v>
      </c>
      <c r="B182" s="54">
        <v>608314</v>
      </c>
      <c r="C182" s="70" t="s">
        <v>134</v>
      </c>
      <c r="D182" s="79">
        <v>42555</v>
      </c>
      <c r="E182" s="72">
        <v>433.78</v>
      </c>
      <c r="F182" s="80">
        <v>100</v>
      </c>
      <c r="G182" s="72">
        <v>1.5733299999999999</v>
      </c>
      <c r="H182" s="73">
        <v>0</v>
      </c>
      <c r="I182" s="73">
        <f t="shared" si="2"/>
        <v>1.4291452035511567E-4</v>
      </c>
      <c r="J182" s="73">
        <f>G182/'סכום נכסי הקרן'!$C$41</f>
        <v>8.6974938690655992E-6</v>
      </c>
    </row>
    <row r="183" spans="1:10">
      <c r="A183" s="69" t="s">
        <v>2107</v>
      </c>
      <c r="B183" s="54">
        <v>608315</v>
      </c>
      <c r="C183" s="70" t="s">
        <v>134</v>
      </c>
      <c r="D183" s="79">
        <v>42555</v>
      </c>
      <c r="E183" s="72">
        <v>447.35</v>
      </c>
      <c r="F183" s="80">
        <v>100</v>
      </c>
      <c r="G183" s="72">
        <v>1.6225499999999999</v>
      </c>
      <c r="H183" s="73">
        <v>0</v>
      </c>
      <c r="I183" s="73">
        <f t="shared" si="2"/>
        <v>1.473854531485403E-4</v>
      </c>
      <c r="J183" s="73">
        <f>G183/'סכום נכסי הקרן'!$C$41</f>
        <v>8.9695859592408386E-6</v>
      </c>
    </row>
    <row r="184" spans="1:10">
      <c r="A184" s="69" t="s">
        <v>2108</v>
      </c>
      <c r="B184" s="54">
        <v>608316</v>
      </c>
      <c r="C184" s="70" t="s">
        <v>134</v>
      </c>
      <c r="D184" s="79">
        <v>42555</v>
      </c>
      <c r="E184" s="72">
        <v>1737.4</v>
      </c>
      <c r="F184" s="80">
        <v>100</v>
      </c>
      <c r="G184" s="72">
        <v>6.3015400000000001</v>
      </c>
      <c r="H184" s="73">
        <v>0</v>
      </c>
      <c r="I184" s="73">
        <f t="shared" si="2"/>
        <v>5.7240475081424464E-4</v>
      </c>
      <c r="J184" s="73">
        <f>G184/'סכום נכסי הקרן'!$C$41</f>
        <v>3.4835416292622425E-5</v>
      </c>
    </row>
    <row r="185" spans="1:10">
      <c r="A185" s="69" t="s">
        <v>2109</v>
      </c>
      <c r="B185" s="54">
        <v>608317</v>
      </c>
      <c r="C185" s="70" t="s">
        <v>134</v>
      </c>
      <c r="D185" s="79">
        <v>42555</v>
      </c>
      <c r="E185" s="72">
        <v>2.5</v>
      </c>
      <c r="F185" s="80">
        <v>100</v>
      </c>
      <c r="G185" s="72">
        <v>9.0699999999999999E-3</v>
      </c>
      <c r="H185" s="73">
        <v>0</v>
      </c>
      <c r="I185" s="73">
        <f t="shared" si="2"/>
        <v>8.2387973255508951E-7</v>
      </c>
      <c r="J185" s="73">
        <f>G185/'סכום נכסי הקרן'!$C$41</f>
        <v>5.0139684231804512E-8</v>
      </c>
    </row>
    <row r="186" spans="1:10">
      <c r="A186" s="69" t="s">
        <v>2110</v>
      </c>
      <c r="B186" s="54">
        <v>9377</v>
      </c>
      <c r="C186" s="70" t="s">
        <v>134</v>
      </c>
      <c r="D186" s="79">
        <v>44502</v>
      </c>
      <c r="E186" s="72">
        <v>40412.17</v>
      </c>
      <c r="F186" s="80">
        <v>101.4434</v>
      </c>
      <c r="G186" s="72">
        <v>148.69060999999999</v>
      </c>
      <c r="H186" s="73">
        <v>1E-4</v>
      </c>
      <c r="I186" s="73">
        <f t="shared" si="2"/>
        <v>1.3506414553500896E-2</v>
      </c>
      <c r="J186" s="73">
        <f>G186/'סכום נכסי הקרן'!$C$41</f>
        <v>8.2197356489905119E-4</v>
      </c>
    </row>
    <row r="187" spans="1:10">
      <c r="A187" s="69" t="s">
        <v>2112</v>
      </c>
      <c r="B187" s="54">
        <v>7043</v>
      </c>
      <c r="C187" s="70" t="s">
        <v>136</v>
      </c>
      <c r="D187" s="79">
        <v>43860</v>
      </c>
      <c r="E187" s="72">
        <v>54953.536676000003</v>
      </c>
      <c r="F187" s="80">
        <v>93.663799999999995</v>
      </c>
      <c r="G187" s="72">
        <v>206.48335295199999</v>
      </c>
      <c r="H187" s="73">
        <v>0</v>
      </c>
      <c r="I187" s="73">
        <f t="shared" si="2"/>
        <v>1.8756058391088414E-2</v>
      </c>
      <c r="J187" s="73">
        <f>G187/'סכום נכסי הקרן'!$C$41</f>
        <v>1.1414564626391972E-3</v>
      </c>
    </row>
    <row r="188" spans="1:10">
      <c r="A188" s="69" t="s">
        <v>2113</v>
      </c>
      <c r="B188" s="54">
        <v>5304</v>
      </c>
      <c r="C188" s="70" t="s">
        <v>136</v>
      </c>
      <c r="D188" s="79">
        <v>42928</v>
      </c>
      <c r="E188" s="72">
        <v>27646.046944000005</v>
      </c>
      <c r="F188" s="80">
        <v>56.852400000000003</v>
      </c>
      <c r="G188" s="72">
        <v>63.052087091000011</v>
      </c>
      <c r="H188" s="73">
        <v>0</v>
      </c>
      <c r="I188" s="73">
        <f t="shared" si="2"/>
        <v>5.7273800054656347E-3</v>
      </c>
      <c r="J188" s="73">
        <f>G188/'סכום נכסי הקרן'!$C$41</f>
        <v>3.4855697209470543E-4</v>
      </c>
    </row>
    <row r="189" spans="1:10">
      <c r="A189" s="69" t="s">
        <v>2114</v>
      </c>
      <c r="B189" s="54">
        <v>5284</v>
      </c>
      <c r="C189" s="70" t="s">
        <v>136</v>
      </c>
      <c r="D189" s="79">
        <v>42531</v>
      </c>
      <c r="E189" s="72">
        <v>22008.812769</v>
      </c>
      <c r="F189" s="80">
        <v>44.164499999999997</v>
      </c>
      <c r="G189" s="72">
        <v>38.99308139</v>
      </c>
      <c r="H189" s="73">
        <v>0</v>
      </c>
      <c r="I189" s="73">
        <f t="shared" si="2"/>
        <v>3.5419635575625183E-3</v>
      </c>
      <c r="J189" s="73">
        <f>G189/'סכום נכסי הקרן'!$C$41</f>
        <v>2.155568674883851E-4</v>
      </c>
    </row>
    <row r="190" spans="1:10">
      <c r="A190" s="69" t="s">
        <v>2115</v>
      </c>
      <c r="B190" s="54">
        <v>85891</v>
      </c>
      <c r="C190" s="70" t="s">
        <v>134</v>
      </c>
      <c r="D190" s="79">
        <v>44395</v>
      </c>
      <c r="E190" s="72">
        <v>87577.13</v>
      </c>
      <c r="F190" s="80">
        <v>100</v>
      </c>
      <c r="G190" s="72">
        <v>317.64224999999999</v>
      </c>
      <c r="H190" s="73">
        <v>1E-4</v>
      </c>
      <c r="I190" s="73">
        <f t="shared" si="2"/>
        <v>2.885325380134475E-2</v>
      </c>
      <c r="J190" s="73">
        <f>G190/'סכום נכסי הקרן'!$C$41</f>
        <v>1.7559517214641572E-3</v>
      </c>
    </row>
    <row r="191" spans="1:10">
      <c r="A191" s="69" t="s">
        <v>2116</v>
      </c>
      <c r="B191" s="54">
        <v>87256</v>
      </c>
      <c r="C191" s="70" t="s">
        <v>134</v>
      </c>
      <c r="D191" s="79">
        <v>44469</v>
      </c>
      <c r="E191" s="72">
        <v>1458.16</v>
      </c>
      <c r="F191" s="80">
        <v>100</v>
      </c>
      <c r="G191" s="72">
        <v>5.2887500000000003</v>
      </c>
      <c r="H191" s="73">
        <v>0</v>
      </c>
      <c r="I191" s="73">
        <f t="shared" si="2"/>
        <v>4.8040726963073101E-4</v>
      </c>
      <c r="J191" s="73">
        <f>G191/'סכום נכסי הקרן'!$C$41</f>
        <v>2.9236632302200235E-5</v>
      </c>
    </row>
    <row r="192" spans="1:10">
      <c r="A192" s="69" t="s">
        <v>2117</v>
      </c>
      <c r="B192" s="54">
        <v>87258</v>
      </c>
      <c r="C192" s="70" t="s">
        <v>134</v>
      </c>
      <c r="D192" s="79">
        <v>44469</v>
      </c>
      <c r="E192" s="72">
        <v>876.96</v>
      </c>
      <c r="F192" s="80">
        <v>100</v>
      </c>
      <c r="G192" s="72">
        <v>3.18072</v>
      </c>
      <c r="H192" s="73">
        <v>0</v>
      </c>
      <c r="I192" s="73">
        <f t="shared" ref="I192:I208" si="3">IFERROR(G192/$G$9,0)</f>
        <v>2.8892290440271493E-4</v>
      </c>
      <c r="J192" s="73">
        <f>G192/'סכום נכסי הקרן'!$C$41</f>
        <v>1.7583274137793301E-5</v>
      </c>
    </row>
    <row r="193" spans="1:10">
      <c r="A193" s="69" t="s">
        <v>2118</v>
      </c>
      <c r="B193" s="54">
        <v>7041</v>
      </c>
      <c r="C193" s="70" t="s">
        <v>134</v>
      </c>
      <c r="D193" s="79">
        <v>43516</v>
      </c>
      <c r="E193" s="72">
        <v>25900.983370000002</v>
      </c>
      <c r="F193" s="80">
        <v>79.245099999999994</v>
      </c>
      <c r="G193" s="72">
        <v>74.445118631</v>
      </c>
      <c r="H193" s="73">
        <v>0</v>
      </c>
      <c r="I193" s="73">
        <f t="shared" si="3"/>
        <v>6.762273917060661E-3</v>
      </c>
      <c r="J193" s="73">
        <f>G193/'סכום נכסי הקרן'!$C$41</f>
        <v>4.1153856017172734E-4</v>
      </c>
    </row>
    <row r="194" spans="1:10">
      <c r="A194" s="69" t="s">
        <v>2119</v>
      </c>
      <c r="B194" s="54">
        <v>62179</v>
      </c>
      <c r="C194" s="70" t="s">
        <v>134</v>
      </c>
      <c r="D194" s="79">
        <v>42549</v>
      </c>
      <c r="E194" s="72">
        <v>3330.29</v>
      </c>
      <c r="F194" s="80">
        <v>100</v>
      </c>
      <c r="G194" s="72">
        <v>12.078959999999999</v>
      </c>
      <c r="H194" s="73">
        <v>0</v>
      </c>
      <c r="I194" s="73">
        <f t="shared" si="3"/>
        <v>1.0972006983840819E-3</v>
      </c>
      <c r="J194" s="73">
        <f>G194/'סכום נכסי הקרן'!$C$41</f>
        <v>6.6773455374707539E-5</v>
      </c>
    </row>
    <row r="195" spans="1:10">
      <c r="A195" s="69" t="s">
        <v>2120</v>
      </c>
      <c r="B195" s="54">
        <v>6646</v>
      </c>
      <c r="C195" s="70" t="s">
        <v>136</v>
      </c>
      <c r="D195" s="79">
        <v>42947</v>
      </c>
      <c r="E195" s="72">
        <v>29846.670686000005</v>
      </c>
      <c r="F195" s="80">
        <v>63.564799999999998</v>
      </c>
      <c r="G195" s="72">
        <v>76.107981052</v>
      </c>
      <c r="H195" s="73">
        <v>0</v>
      </c>
      <c r="I195" s="73">
        <f t="shared" si="3"/>
        <v>6.9133211768941105E-3</v>
      </c>
      <c r="J195" s="73">
        <f>G195/'סכום נכסי הקרן'!$C$41</f>
        <v>4.2073099641316879E-4</v>
      </c>
    </row>
    <row r="196" spans="1:10">
      <c r="A196" s="69" t="s">
        <v>2121</v>
      </c>
      <c r="B196" s="54">
        <v>621710</v>
      </c>
      <c r="C196" s="70" t="s">
        <v>134</v>
      </c>
      <c r="D196" s="79">
        <v>42549</v>
      </c>
      <c r="E196" s="72">
        <v>4425.42</v>
      </c>
      <c r="F196" s="80">
        <v>100</v>
      </c>
      <c r="G196" s="72">
        <v>16.051010000000002</v>
      </c>
      <c r="H196" s="73">
        <v>0</v>
      </c>
      <c r="I196" s="73">
        <f t="shared" si="3"/>
        <v>1.4580046114706802E-3</v>
      </c>
      <c r="J196" s="73">
        <f>G196/'סכום נכסי הקרן'!$C$41</f>
        <v>8.8731264939529952E-5</v>
      </c>
    </row>
    <row r="197" spans="1:10">
      <c r="A197" s="69" t="s">
        <v>2122</v>
      </c>
      <c r="B197" s="54">
        <v>9618</v>
      </c>
      <c r="C197" s="70" t="s">
        <v>138</v>
      </c>
      <c r="D197" s="79">
        <v>45020</v>
      </c>
      <c r="E197" s="72">
        <v>84975.95474500001</v>
      </c>
      <c r="F197" s="80">
        <v>102.72450000000001</v>
      </c>
      <c r="G197" s="72">
        <v>216.071720787</v>
      </c>
      <c r="H197" s="73">
        <v>1E-4</v>
      </c>
      <c r="I197" s="73">
        <f t="shared" si="3"/>
        <v>1.9627024424995761E-2</v>
      </c>
      <c r="J197" s="73">
        <f>G197/'סכום נכסי הקרן'!$C$41</f>
        <v>1.1944617256541138E-3</v>
      </c>
    </row>
    <row r="198" spans="1:10">
      <c r="A198" s="69" t="s">
        <v>2123</v>
      </c>
      <c r="B198" s="54">
        <v>8312</v>
      </c>
      <c r="C198" s="70" t="s">
        <v>136</v>
      </c>
      <c r="D198" s="79">
        <v>44377</v>
      </c>
      <c r="E198" s="72">
        <v>39554.426369000001</v>
      </c>
      <c r="F198" s="80">
        <v>91.874099999999999</v>
      </c>
      <c r="G198" s="72">
        <v>145.782640095</v>
      </c>
      <c r="H198" s="73">
        <v>0</v>
      </c>
      <c r="I198" s="73">
        <f t="shared" si="3"/>
        <v>1.3242267092904464E-2</v>
      </c>
      <c r="J198" s="73">
        <f>G198/'סכום נכסי הקרן'!$C$41</f>
        <v>8.0589807506528156E-4</v>
      </c>
    </row>
    <row r="199" spans="1:10">
      <c r="A199" s="69" t="s">
        <v>2124</v>
      </c>
      <c r="B199" s="54">
        <v>608318</v>
      </c>
      <c r="C199" s="70" t="s">
        <v>134</v>
      </c>
      <c r="D199" s="79">
        <v>42555</v>
      </c>
      <c r="E199" s="72">
        <v>570</v>
      </c>
      <c r="F199" s="80">
        <v>100</v>
      </c>
      <c r="G199" s="72">
        <v>2.0673900000000001</v>
      </c>
      <c r="H199" s="73">
        <v>0</v>
      </c>
      <c r="I199" s="73">
        <f t="shared" si="3"/>
        <v>1.8779280267773612E-4</v>
      </c>
      <c r="J199" s="73">
        <f>G199/'סכום נכסי הקרן'!$C$41</f>
        <v>1.1428696999337413E-5</v>
      </c>
    </row>
    <row r="200" spans="1:10">
      <c r="A200" s="69" t="s">
        <v>2125</v>
      </c>
      <c r="B200" s="54">
        <v>8322</v>
      </c>
      <c r="C200" s="70" t="s">
        <v>134</v>
      </c>
      <c r="D200" s="79">
        <v>44197</v>
      </c>
      <c r="E200" s="72">
        <v>35179.279999999999</v>
      </c>
      <c r="F200" s="80">
        <v>97.112700000000004</v>
      </c>
      <c r="G200" s="72">
        <v>123.91119999999999</v>
      </c>
      <c r="H200" s="73">
        <v>2.0000000000000001E-4</v>
      </c>
      <c r="I200" s="73">
        <f t="shared" si="3"/>
        <v>1.1255559682092636E-2</v>
      </c>
      <c r="J200" s="73">
        <f>G200/'סכום נכסי הקרן'!$C$41</f>
        <v>6.849910078041869E-4</v>
      </c>
    </row>
    <row r="201" spans="1:10">
      <c r="A201" s="69" t="s">
        <v>2126</v>
      </c>
      <c r="B201" s="54">
        <v>9273</v>
      </c>
      <c r="C201" s="70" t="s">
        <v>134</v>
      </c>
      <c r="D201" s="79">
        <v>44852</v>
      </c>
      <c r="E201" s="72">
        <v>7920.51</v>
      </c>
      <c r="F201" s="80">
        <v>79.889200000000002</v>
      </c>
      <c r="G201" s="72">
        <v>22.950320000000001</v>
      </c>
      <c r="H201" s="73">
        <v>2.0000000000000001E-4</v>
      </c>
      <c r="I201" s="73">
        <f t="shared" si="3"/>
        <v>2.0847082142947879E-3</v>
      </c>
      <c r="J201" s="73">
        <f>G201/'סכום נכסי הקרן'!$C$41</f>
        <v>1.268712015235797E-4</v>
      </c>
    </row>
    <row r="202" spans="1:10">
      <c r="A202" s="69" t="s">
        <v>2127</v>
      </c>
      <c r="B202" s="54">
        <v>608320</v>
      </c>
      <c r="C202" s="70" t="s">
        <v>134</v>
      </c>
      <c r="D202" s="79">
        <v>42555</v>
      </c>
      <c r="E202" s="72">
        <v>1046.73</v>
      </c>
      <c r="F202" s="80">
        <v>100</v>
      </c>
      <c r="G202" s="72">
        <v>3.7964899999999999</v>
      </c>
      <c r="H202" s="73">
        <v>0</v>
      </c>
      <c r="I202" s="73">
        <f t="shared" si="3"/>
        <v>3.4485679888071353E-4</v>
      </c>
      <c r="J202" s="73">
        <f>G202/'סכום נכסי הקרן'!$C$41</f>
        <v>2.0987299866505349E-5</v>
      </c>
    </row>
    <row r="203" spans="1:10">
      <c r="A203" s="69" t="s">
        <v>2128</v>
      </c>
      <c r="B203" s="54">
        <v>8273</v>
      </c>
      <c r="C203" s="70" t="s">
        <v>134</v>
      </c>
      <c r="D203" s="79">
        <v>43922</v>
      </c>
      <c r="E203" s="72">
        <v>39947.339999999997</v>
      </c>
      <c r="F203" s="80">
        <v>66.516999999999996</v>
      </c>
      <c r="G203" s="72">
        <v>96.375810000000001</v>
      </c>
      <c r="H203" s="73">
        <v>0</v>
      </c>
      <c r="I203" s="73">
        <f t="shared" si="3"/>
        <v>8.7543634583881064E-3</v>
      </c>
      <c r="J203" s="73">
        <f>G203/'סכום נכסי הקרן'!$C$41</f>
        <v>5.3277317320665795E-4</v>
      </c>
    </row>
    <row r="204" spans="1:10">
      <c r="A204" s="69" t="s">
        <v>2129</v>
      </c>
      <c r="B204" s="54">
        <v>8321</v>
      </c>
      <c r="C204" s="70" t="s">
        <v>134</v>
      </c>
      <c r="D204" s="79">
        <v>44217</v>
      </c>
      <c r="E204" s="72">
        <v>38546.769999999997</v>
      </c>
      <c r="F204" s="80">
        <v>97.382300000000001</v>
      </c>
      <c r="G204" s="72">
        <v>136.14934</v>
      </c>
      <c r="H204" s="73">
        <v>1E-4</v>
      </c>
      <c r="I204" s="73">
        <f t="shared" si="3"/>
        <v>1.23672196060366E-2</v>
      </c>
      <c r="J204" s="73">
        <f>G204/'סכום נכסי הקרן'!$C$41</f>
        <v>7.5264442292928232E-4</v>
      </c>
    </row>
    <row r="205" spans="1:10">
      <c r="A205" s="69" t="s">
        <v>2130</v>
      </c>
      <c r="B205" s="54">
        <v>8509</v>
      </c>
      <c r="C205" s="70" t="s">
        <v>134</v>
      </c>
      <c r="D205" s="79">
        <v>44531</v>
      </c>
      <c r="E205" s="72">
        <v>73822.86</v>
      </c>
      <c r="F205" s="80">
        <v>74.026899999999998</v>
      </c>
      <c r="G205" s="72">
        <v>198.21108999999998</v>
      </c>
      <c r="H205" s="73">
        <v>0</v>
      </c>
      <c r="I205" s="73">
        <f t="shared" si="3"/>
        <v>1.8004641655860285E-2</v>
      </c>
      <c r="J205" s="73">
        <f>G205/'סכום נכסי הקרן'!$C$41</f>
        <v>1.0957267325073631E-3</v>
      </c>
    </row>
    <row r="206" spans="1:10">
      <c r="A206" s="69" t="s">
        <v>2131</v>
      </c>
      <c r="B206" s="54">
        <v>9409</v>
      </c>
      <c r="C206" s="70" t="s">
        <v>134</v>
      </c>
      <c r="D206" s="79">
        <v>44931</v>
      </c>
      <c r="E206" s="72">
        <v>15160.7</v>
      </c>
      <c r="F206" s="80">
        <v>89.941900000000004</v>
      </c>
      <c r="G206" s="72">
        <v>49.457120000000003</v>
      </c>
      <c r="H206" s="73">
        <v>1E-4</v>
      </c>
      <c r="I206" s="73">
        <f t="shared" si="3"/>
        <v>4.492471752871552E-3</v>
      </c>
      <c r="J206" s="73">
        <f>G206/'סכום נכסי הקרן'!$C$41</f>
        <v>2.7340290846906989E-4</v>
      </c>
    </row>
    <row r="207" spans="1:10">
      <c r="A207" s="69" t="s">
        <v>2132</v>
      </c>
      <c r="B207" s="54">
        <v>608321</v>
      </c>
      <c r="C207" s="70" t="s">
        <v>134</v>
      </c>
      <c r="D207" s="79">
        <v>42555</v>
      </c>
      <c r="E207" s="72">
        <v>1045.6099999999999</v>
      </c>
      <c r="F207" s="80">
        <v>100</v>
      </c>
      <c r="G207" s="72">
        <v>3.7924099999999998</v>
      </c>
      <c r="H207" s="73">
        <v>0</v>
      </c>
      <c r="I207" s="73">
        <f t="shared" si="3"/>
        <v>3.4448618925460279E-4</v>
      </c>
      <c r="J207" s="73">
        <f>G207/'סכום נכסי הקרן'!$C$41</f>
        <v>2.0964745300720809E-5</v>
      </c>
    </row>
    <row r="208" spans="1:10">
      <c r="A208" s="69" t="s">
        <v>2133</v>
      </c>
      <c r="B208" s="54">
        <v>6658</v>
      </c>
      <c r="C208" s="70" t="s">
        <v>134</v>
      </c>
      <c r="D208" s="79">
        <v>43356</v>
      </c>
      <c r="E208" s="72">
        <v>34652.747578000002</v>
      </c>
      <c r="F208" s="80">
        <v>51.2164</v>
      </c>
      <c r="G208" s="72">
        <v>64.371596327000006</v>
      </c>
      <c r="H208" s="73">
        <v>0</v>
      </c>
      <c r="I208" s="73">
        <f t="shared" si="3"/>
        <v>5.8472385409077121E-3</v>
      </c>
      <c r="J208" s="73">
        <f>G208/'סכום נכסי הקרן'!$C$41</f>
        <v>3.5585132451300633E-4</v>
      </c>
    </row>
    <row r="209" spans="1:10">
      <c r="A209" s="119" t="s">
        <v>3305</v>
      </c>
      <c r="B209" s="120" t="s">
        <v>3305</v>
      </c>
      <c r="C209" s="120" t="s">
        <v>3305</v>
      </c>
      <c r="D209" s="120" t="s">
        <v>3305</v>
      </c>
      <c r="E209" s="120" t="s">
        <v>3305</v>
      </c>
      <c r="F209" s="120" t="s">
        <v>3305</v>
      </c>
      <c r="G209" s="120" t="s">
        <v>3305</v>
      </c>
      <c r="H209" s="120" t="s">
        <v>3305</v>
      </c>
      <c r="I209" s="120" t="s">
        <v>3305</v>
      </c>
      <c r="J209" s="120" t="s">
        <v>3305</v>
      </c>
    </row>
    <row r="210" spans="1:10">
      <c r="A210" s="119" t="s">
        <v>3305</v>
      </c>
      <c r="B210" s="120" t="s">
        <v>3305</v>
      </c>
      <c r="C210" s="120" t="s">
        <v>3305</v>
      </c>
      <c r="D210" s="120" t="s">
        <v>3305</v>
      </c>
      <c r="E210" s="120" t="s">
        <v>3305</v>
      </c>
      <c r="F210" s="120" t="s">
        <v>3305</v>
      </c>
      <c r="G210" s="120" t="s">
        <v>3305</v>
      </c>
      <c r="H210" s="120" t="s">
        <v>3305</v>
      </c>
      <c r="I210" s="120" t="s">
        <v>3305</v>
      </c>
      <c r="J210" s="120" t="s">
        <v>3305</v>
      </c>
    </row>
    <row r="211" spans="1:10">
      <c r="A211" s="119" t="s">
        <v>3305</v>
      </c>
      <c r="B211" s="120" t="s">
        <v>3305</v>
      </c>
      <c r="C211" s="120" t="s">
        <v>3305</v>
      </c>
      <c r="D211" s="120" t="s">
        <v>3305</v>
      </c>
      <c r="E211" s="120" t="s">
        <v>3305</v>
      </c>
      <c r="F211" s="120" t="s">
        <v>3305</v>
      </c>
      <c r="G211" s="120" t="s">
        <v>3305</v>
      </c>
      <c r="H211" s="120" t="s">
        <v>3305</v>
      </c>
      <c r="I211" s="120" t="s">
        <v>3305</v>
      </c>
      <c r="J211" s="120" t="s">
        <v>3305</v>
      </c>
    </row>
    <row r="212" spans="1:10">
      <c r="A212" s="84" t="s">
        <v>115</v>
      </c>
      <c r="B212" s="120" t="s">
        <v>3305</v>
      </c>
      <c r="C212" s="120" t="s">
        <v>3305</v>
      </c>
      <c r="D212" s="120" t="s">
        <v>3305</v>
      </c>
      <c r="E212" s="120" t="s">
        <v>3305</v>
      </c>
      <c r="F212" s="120" t="s">
        <v>3305</v>
      </c>
      <c r="G212" s="120" t="s">
        <v>3305</v>
      </c>
      <c r="H212" s="120" t="s">
        <v>3305</v>
      </c>
      <c r="I212" s="120" t="s">
        <v>3305</v>
      </c>
      <c r="J212" s="120" t="s">
        <v>3305</v>
      </c>
    </row>
    <row r="213" spans="1:10">
      <c r="A213" s="84" t="s">
        <v>195</v>
      </c>
      <c r="B213" s="120" t="s">
        <v>3305</v>
      </c>
      <c r="C213" s="120" t="s">
        <v>3305</v>
      </c>
      <c r="D213" s="120" t="s">
        <v>3305</v>
      </c>
      <c r="E213" s="120" t="s">
        <v>3305</v>
      </c>
      <c r="F213" s="120" t="s">
        <v>3305</v>
      </c>
      <c r="G213" s="120" t="s">
        <v>3305</v>
      </c>
      <c r="H213" s="120" t="s">
        <v>3305</v>
      </c>
      <c r="I213" s="120" t="s">
        <v>3305</v>
      </c>
      <c r="J213" s="120" t="s">
        <v>3305</v>
      </c>
    </row>
    <row r="214" spans="1:10">
      <c r="A214" s="84" t="s">
        <v>203</v>
      </c>
      <c r="B214" s="120" t="s">
        <v>3305</v>
      </c>
      <c r="C214" s="120" t="s">
        <v>3305</v>
      </c>
      <c r="D214" s="120" t="s">
        <v>3305</v>
      </c>
      <c r="E214" s="120" t="s">
        <v>3305</v>
      </c>
      <c r="F214" s="120" t="s">
        <v>3305</v>
      </c>
      <c r="G214" s="120" t="s">
        <v>3305</v>
      </c>
      <c r="H214" s="120" t="s">
        <v>3305</v>
      </c>
      <c r="I214" s="120" t="s">
        <v>3305</v>
      </c>
      <c r="J214" s="120" t="s">
        <v>3305</v>
      </c>
    </row>
    <row r="215" spans="1:10" hidden="1">
      <c r="B215" s="1"/>
    </row>
    <row r="216" spans="1:10" hidden="1">
      <c r="B216" s="1"/>
    </row>
    <row r="217" spans="1:10" hidden="1">
      <c r="B217" s="1"/>
    </row>
    <row r="218" spans="1:10" hidden="1">
      <c r="B218" s="1"/>
    </row>
    <row r="219" spans="1:10" hidden="1">
      <c r="B219" s="1"/>
    </row>
    <row r="220" spans="1:10" hidden="1">
      <c r="B220" s="1"/>
    </row>
    <row r="221" spans="1:10" hidden="1">
      <c r="B221" s="1"/>
    </row>
    <row r="222" spans="1:10" hidden="1">
      <c r="B222" s="1"/>
    </row>
    <row r="223" spans="1:10" hidden="1">
      <c r="A223" s="1"/>
      <c r="B223" s="1"/>
    </row>
    <row r="224" spans="1:10" hidden="1">
      <c r="A224" s="1"/>
      <c r="B224" s="1"/>
    </row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pans="1:1" hidden="1">
      <c r="A625" s="1"/>
    </row>
    <row r="626" spans="1:1" hidden="1">
      <c r="A626" s="1"/>
    </row>
    <row r="627" spans="1:1" hidden="1">
      <c r="A627" s="1"/>
    </row>
    <row r="628" spans="1:1" hidden="1">
      <c r="A628" s="1"/>
    </row>
    <row r="629" spans="1:1" hidden="1">
      <c r="A629" s="1"/>
    </row>
    <row r="630" spans="1:1" hidden="1">
      <c r="A630" s="1"/>
    </row>
    <row r="631" spans="1:1" hidden="1">
      <c r="A631" s="1"/>
    </row>
    <row r="632" spans="1:1" hidden="1">
      <c r="A632" s="1"/>
    </row>
    <row r="633" spans="1:1" hidden="1">
      <c r="A633" s="1"/>
    </row>
    <row r="634" spans="1:1" hidden="1">
      <c r="A634" s="1"/>
    </row>
    <row r="635" spans="1:1" hidden="1">
      <c r="A635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44" style="2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220</v>
      </c>
    </row>
    <row r="2" spans="1:11">
      <c r="A2" s="36" t="s">
        <v>147</v>
      </c>
      <c r="B2" s="36" t="s">
        <v>221</v>
      </c>
    </row>
    <row r="3" spans="1:11">
      <c r="A3" s="36" t="s">
        <v>149</v>
      </c>
      <c r="B3" s="36" t="s">
        <v>222</v>
      </c>
    </row>
    <row r="4" spans="1:11">
      <c r="A4" s="36" t="s">
        <v>150</v>
      </c>
      <c r="B4" s="36">
        <v>12152</v>
      </c>
    </row>
    <row r="5" spans="1:11" ht="18.75">
      <c r="A5" s="145" t="s">
        <v>102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</row>
    <row r="6" spans="1:11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197</v>
      </c>
      <c r="G6" s="38" t="s">
        <v>196</v>
      </c>
      <c r="H6" s="38" t="s">
        <v>114</v>
      </c>
      <c r="I6" s="38" t="s">
        <v>63</v>
      </c>
      <c r="J6" s="38" t="s">
        <v>151</v>
      </c>
      <c r="K6" s="40" t="s">
        <v>153</v>
      </c>
    </row>
    <row r="7" spans="1:11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2" t="s">
        <v>21</v>
      </c>
      <c r="F7" s="12" t="s">
        <v>204</v>
      </c>
      <c r="G7" s="113" t="s">
        <v>3305</v>
      </c>
      <c r="H7" s="12" t="s">
        <v>200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52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72">
        <v>6.9002600000000003</v>
      </c>
      <c r="I9" s="117" t="s">
        <v>3305</v>
      </c>
      <c r="J9" s="73">
        <f>IFERROR(H9/$H$9,0)</f>
        <v>1</v>
      </c>
      <c r="K9" s="73">
        <f>H9/'סכום נכסי הקרן'!$C$41</f>
        <v>3.8145188259906438E-5</v>
      </c>
    </row>
    <row r="10" spans="1:11">
      <c r="A10" s="83" t="s">
        <v>2134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80">
        <v>0</v>
      </c>
      <c r="I10" s="117" t="s">
        <v>3305</v>
      </c>
      <c r="J10" s="73">
        <f t="shared" ref="J10:J15" si="0">IFERROR(H10/$H$9,0)</f>
        <v>0</v>
      </c>
      <c r="K10" s="73">
        <f>H10/'סכום נכסי הקרן'!$C$41</f>
        <v>0</v>
      </c>
    </row>
    <row r="11" spans="1:11">
      <c r="A11" s="74" t="s">
        <v>2135</v>
      </c>
      <c r="B11" s="54">
        <v>8944</v>
      </c>
      <c r="C11" s="70" t="s">
        <v>592</v>
      </c>
      <c r="D11" s="70" t="s">
        <v>135</v>
      </c>
      <c r="E11" s="79">
        <v>44607</v>
      </c>
      <c r="F11" s="72">
        <v>462.31074999999998</v>
      </c>
      <c r="G11" s="80">
        <v>0</v>
      </c>
      <c r="H11" s="80">
        <v>0</v>
      </c>
      <c r="I11" s="73">
        <v>2.7754177403350364E-6</v>
      </c>
      <c r="J11" s="73">
        <f t="shared" si="0"/>
        <v>0</v>
      </c>
      <c r="K11" s="73">
        <f>H11/'סכום נכסי הקרן'!$C$41</f>
        <v>0</v>
      </c>
    </row>
    <row r="12" spans="1:11">
      <c r="A12" s="74" t="s">
        <v>2136</v>
      </c>
      <c r="B12" s="54">
        <v>8731</v>
      </c>
      <c r="C12" s="70" t="s">
        <v>157</v>
      </c>
      <c r="D12" s="70" t="s">
        <v>135</v>
      </c>
      <c r="E12" s="79">
        <v>44537</v>
      </c>
      <c r="F12" s="72">
        <v>98.427449999999993</v>
      </c>
      <c r="G12" s="80">
        <v>0</v>
      </c>
      <c r="H12" s="80">
        <v>0</v>
      </c>
      <c r="I12" s="73">
        <v>1.5042372816598723E-5</v>
      </c>
      <c r="J12" s="73">
        <f t="shared" si="0"/>
        <v>0</v>
      </c>
      <c r="K12" s="73">
        <f>H12/'סכום נכסי הקרן'!$C$41</f>
        <v>0</v>
      </c>
    </row>
    <row r="13" spans="1:11">
      <c r="A13" s="83" t="s">
        <v>190</v>
      </c>
      <c r="B13" s="117" t="s">
        <v>3305</v>
      </c>
      <c r="C13" s="117" t="s">
        <v>3305</v>
      </c>
      <c r="D13" s="117" t="s">
        <v>3305</v>
      </c>
      <c r="E13" s="117" t="s">
        <v>3305</v>
      </c>
      <c r="F13" s="117" t="s">
        <v>3305</v>
      </c>
      <c r="G13" s="117" t="s">
        <v>3305</v>
      </c>
      <c r="H13" s="72">
        <v>6.9002600000000003</v>
      </c>
      <c r="I13" s="117" t="s">
        <v>3305</v>
      </c>
      <c r="J13" s="73">
        <f t="shared" si="0"/>
        <v>1</v>
      </c>
      <c r="K13" s="73">
        <f>H13/'סכום נכסי הקרן'!$C$41</f>
        <v>3.8145188259906438E-5</v>
      </c>
    </row>
    <row r="14" spans="1:11">
      <c r="A14" s="74" t="s">
        <v>2137</v>
      </c>
      <c r="B14" s="54">
        <v>9122</v>
      </c>
      <c r="C14" s="70" t="s">
        <v>1294</v>
      </c>
      <c r="D14" s="70" t="s">
        <v>134</v>
      </c>
      <c r="E14" s="79">
        <v>44742</v>
      </c>
      <c r="F14" s="72">
        <v>145.88</v>
      </c>
      <c r="G14" s="80">
        <v>0</v>
      </c>
      <c r="H14" s="72">
        <v>0</v>
      </c>
      <c r="I14" s="73">
        <v>1.7537127968066944E-5</v>
      </c>
      <c r="J14" s="73">
        <f t="shared" si="0"/>
        <v>0</v>
      </c>
      <c r="K14" s="73">
        <f>H14/'סכום נכסי הקרן'!$C$41</f>
        <v>0</v>
      </c>
    </row>
    <row r="15" spans="1:11">
      <c r="A15" s="74" t="s">
        <v>2138</v>
      </c>
      <c r="B15" s="54">
        <v>9919</v>
      </c>
      <c r="C15" s="70" t="s">
        <v>852</v>
      </c>
      <c r="D15" s="70" t="s">
        <v>134</v>
      </c>
      <c r="E15" s="79">
        <v>45291</v>
      </c>
      <c r="F15" s="72">
        <v>48.58</v>
      </c>
      <c r="G15" s="80">
        <v>3916.1597000000002</v>
      </c>
      <c r="H15" s="72">
        <v>6.9002600000000003</v>
      </c>
      <c r="I15" s="73">
        <v>0</v>
      </c>
      <c r="J15" s="73">
        <f t="shared" si="0"/>
        <v>1</v>
      </c>
      <c r="K15" s="73">
        <f>H15/'סכום נכסי הקרן'!$C$41</f>
        <v>3.8145188259906438E-5</v>
      </c>
    </row>
    <row r="16" spans="1:11" hidden="1">
      <c r="A16" s="54"/>
      <c r="B16" s="54"/>
      <c r="C16" s="54"/>
      <c r="D16" s="54"/>
      <c r="E16" s="54"/>
      <c r="F16" s="72"/>
      <c r="G16" s="80"/>
      <c r="H16" s="54"/>
      <c r="I16" s="54"/>
      <c r="J16" s="73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A127" s="1"/>
      <c r="B127" s="1"/>
      <c r="C127" s="1"/>
    </row>
    <row r="128" spans="1:11" hidden="1">
      <c r="A128" s="1"/>
      <c r="B128" s="1"/>
      <c r="C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26:I36 C15:C25 C1:C13 D1:I25 J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43.710937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148</v>
      </c>
      <c r="B1" s="36" t="s" vm="1">
        <v>220</v>
      </c>
    </row>
    <row r="2" spans="1:11">
      <c r="A2" s="36" t="s">
        <v>147</v>
      </c>
      <c r="B2" s="36" t="s">
        <v>221</v>
      </c>
    </row>
    <row r="3" spans="1:11">
      <c r="A3" s="36" t="s">
        <v>149</v>
      </c>
      <c r="B3" s="36" t="s">
        <v>222</v>
      </c>
    </row>
    <row r="4" spans="1:11">
      <c r="A4" s="36" t="s">
        <v>150</v>
      </c>
      <c r="B4" s="36">
        <v>12152</v>
      </c>
    </row>
    <row r="5" spans="1:11" ht="18.75">
      <c r="A5" s="145" t="s">
        <v>103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</row>
    <row r="6" spans="1:11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197</v>
      </c>
      <c r="G6" s="38" t="s">
        <v>196</v>
      </c>
      <c r="H6" s="38" t="s">
        <v>114</v>
      </c>
      <c r="I6" s="38" t="s">
        <v>63</v>
      </c>
      <c r="J6" s="38" t="s">
        <v>151</v>
      </c>
      <c r="K6" s="40" t="s">
        <v>153</v>
      </c>
    </row>
    <row r="7" spans="1:11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2" t="s">
        <v>21</v>
      </c>
      <c r="F7" s="12" t="s">
        <v>204</v>
      </c>
      <c r="G7" s="113" t="s">
        <v>3305</v>
      </c>
      <c r="H7" s="12" t="s">
        <v>200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54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72">
        <v>0.3715325570000001</v>
      </c>
      <c r="I9" s="117" t="s">
        <v>3305</v>
      </c>
      <c r="J9" s="73">
        <f>IFERROR(H9/$H$9,0)</f>
        <v>1</v>
      </c>
      <c r="K9" s="73">
        <f>H9/'סכום נכסי הקרן'!$C$41</f>
        <v>2.0538616416554481E-6</v>
      </c>
    </row>
    <row r="10" spans="1:11">
      <c r="A10" s="83" t="s">
        <v>192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72">
        <v>0.3715325570000001</v>
      </c>
      <c r="I10" s="117" t="s">
        <v>3305</v>
      </c>
      <c r="J10" s="73">
        <f t="shared" ref="J10:J13" si="0">IFERROR(H10/$H$9,0)</f>
        <v>1</v>
      </c>
      <c r="K10" s="73">
        <f>H10/'סכום נכסי הקרן'!$C$41</f>
        <v>2.0538616416554481E-6</v>
      </c>
    </row>
    <row r="11" spans="1:11">
      <c r="A11" s="74" t="s">
        <v>2139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72">
        <v>0.3715325570000001</v>
      </c>
      <c r="I11" s="117" t="s">
        <v>3305</v>
      </c>
      <c r="J11" s="73">
        <f t="shared" si="0"/>
        <v>1</v>
      </c>
      <c r="K11" s="73">
        <f>H11/'סכום נכסי הקרן'!$C$41</f>
        <v>2.0538616416554481E-6</v>
      </c>
    </row>
    <row r="12" spans="1:11">
      <c r="A12" s="69" t="s">
        <v>2140</v>
      </c>
      <c r="B12" s="54" t="s">
        <v>2141</v>
      </c>
      <c r="C12" s="70" t="s">
        <v>1824</v>
      </c>
      <c r="D12" s="70" t="s">
        <v>134</v>
      </c>
      <c r="E12" s="79">
        <v>45274</v>
      </c>
      <c r="F12" s="72">
        <v>-84057.13953</v>
      </c>
      <c r="G12" s="80">
        <v>1.1483000000000001</v>
      </c>
      <c r="H12" s="72">
        <v>-0.96522813299999999</v>
      </c>
      <c r="I12" s="117" t="s">
        <v>3305</v>
      </c>
      <c r="J12" s="73">
        <f t="shared" si="0"/>
        <v>-2.597963798365051</v>
      </c>
      <c r="K12" s="73">
        <f>H12/'סכום נכסי הקרן'!$C$41</f>
        <v>-5.335858191871467E-6</v>
      </c>
    </row>
    <row r="13" spans="1:11">
      <c r="A13" s="69" t="s">
        <v>2142</v>
      </c>
      <c r="B13" s="54" t="s">
        <v>2143</v>
      </c>
      <c r="C13" s="70" t="s">
        <v>1824</v>
      </c>
      <c r="D13" s="70" t="s">
        <v>134</v>
      </c>
      <c r="E13" s="79">
        <v>45274</v>
      </c>
      <c r="F13" s="72">
        <v>84057.13953</v>
      </c>
      <c r="G13" s="80">
        <v>1.5903</v>
      </c>
      <c r="H13" s="72">
        <v>1.33676069</v>
      </c>
      <c r="I13" s="117" t="s">
        <v>3305</v>
      </c>
      <c r="J13" s="73">
        <f t="shared" si="0"/>
        <v>3.5979637983650505</v>
      </c>
      <c r="K13" s="73">
        <f>H13/'סכום נכסי הקרן'!$C$41</f>
        <v>7.3897198335269146E-6</v>
      </c>
    </row>
    <row r="14" spans="1:11" s="6" customFormat="1">
      <c r="A14" s="118" t="s">
        <v>3305</v>
      </c>
      <c r="B14" s="117" t="s">
        <v>3305</v>
      </c>
      <c r="C14" s="117" t="s">
        <v>3305</v>
      </c>
      <c r="D14" s="117" t="s">
        <v>3305</v>
      </c>
      <c r="E14" s="117" t="s">
        <v>3305</v>
      </c>
      <c r="F14" s="117" t="s">
        <v>3305</v>
      </c>
      <c r="G14" s="117" t="s">
        <v>3305</v>
      </c>
      <c r="H14" s="117" t="s">
        <v>3305</v>
      </c>
      <c r="I14" s="117" t="s">
        <v>3305</v>
      </c>
      <c r="J14" s="117" t="s">
        <v>3305</v>
      </c>
      <c r="K14" s="117" t="s">
        <v>3305</v>
      </c>
    </row>
    <row r="15" spans="1:11" s="6" customFormat="1">
      <c r="A15" s="117" t="s">
        <v>3305</v>
      </c>
      <c r="B15" s="117" t="s">
        <v>3305</v>
      </c>
      <c r="C15" s="117" t="s">
        <v>3305</v>
      </c>
      <c r="D15" s="117" t="s">
        <v>3305</v>
      </c>
      <c r="E15" s="117" t="s">
        <v>3305</v>
      </c>
      <c r="F15" s="117" t="s">
        <v>3305</v>
      </c>
      <c r="G15" s="117" t="s">
        <v>3305</v>
      </c>
      <c r="H15" s="117" t="s">
        <v>3305</v>
      </c>
      <c r="I15" s="117" t="s">
        <v>3305</v>
      </c>
      <c r="J15" s="117" t="s">
        <v>3305</v>
      </c>
      <c r="K15" s="117" t="s">
        <v>3305</v>
      </c>
    </row>
    <row r="16" spans="1:11" s="6" customFormat="1">
      <c r="A16" s="117" t="s">
        <v>3305</v>
      </c>
      <c r="B16" s="117" t="s">
        <v>3305</v>
      </c>
      <c r="C16" s="117" t="s">
        <v>3305</v>
      </c>
      <c r="D16" s="117" t="s">
        <v>3305</v>
      </c>
      <c r="E16" s="117" t="s">
        <v>3305</v>
      </c>
      <c r="F16" s="117" t="s">
        <v>3305</v>
      </c>
      <c r="G16" s="117" t="s">
        <v>3305</v>
      </c>
      <c r="H16" s="117" t="s">
        <v>3305</v>
      </c>
      <c r="I16" s="117" t="s">
        <v>3305</v>
      </c>
      <c r="J16" s="117" t="s">
        <v>3305</v>
      </c>
      <c r="K16" s="117" t="s">
        <v>3305</v>
      </c>
    </row>
    <row r="17" spans="1:11">
      <c r="A17" s="84" t="s">
        <v>212</v>
      </c>
      <c r="B17" s="117" t="s">
        <v>3305</v>
      </c>
      <c r="C17" s="117" t="s">
        <v>3305</v>
      </c>
      <c r="D17" s="117" t="s">
        <v>3305</v>
      </c>
      <c r="E17" s="117" t="s">
        <v>3305</v>
      </c>
      <c r="F17" s="117" t="s">
        <v>3305</v>
      </c>
      <c r="G17" s="117" t="s">
        <v>3305</v>
      </c>
      <c r="H17" s="117" t="s">
        <v>3305</v>
      </c>
      <c r="I17" s="117" t="s">
        <v>3305</v>
      </c>
      <c r="J17" s="117" t="s">
        <v>3305</v>
      </c>
      <c r="K17" s="117" t="s">
        <v>3305</v>
      </c>
    </row>
    <row r="18" spans="1:11">
      <c r="A18" s="84" t="s">
        <v>115</v>
      </c>
      <c r="B18" s="117" t="s">
        <v>3305</v>
      </c>
      <c r="C18" s="117" t="s">
        <v>3305</v>
      </c>
      <c r="D18" s="117" t="s">
        <v>3305</v>
      </c>
      <c r="E18" s="117" t="s">
        <v>3305</v>
      </c>
      <c r="F18" s="117" t="s">
        <v>3305</v>
      </c>
      <c r="G18" s="117" t="s">
        <v>3305</v>
      </c>
      <c r="H18" s="117" t="s">
        <v>3305</v>
      </c>
      <c r="I18" s="117" t="s">
        <v>3305</v>
      </c>
      <c r="J18" s="117" t="s">
        <v>3305</v>
      </c>
      <c r="K18" s="117" t="s">
        <v>3305</v>
      </c>
    </row>
    <row r="19" spans="1:11">
      <c r="A19" s="84" t="s">
        <v>195</v>
      </c>
      <c r="B19" s="117" t="s">
        <v>3305</v>
      </c>
      <c r="C19" s="117" t="s">
        <v>3305</v>
      </c>
      <c r="D19" s="117" t="s">
        <v>3305</v>
      </c>
      <c r="E19" s="117" t="s">
        <v>3305</v>
      </c>
      <c r="F19" s="117" t="s">
        <v>3305</v>
      </c>
      <c r="G19" s="117" t="s">
        <v>3305</v>
      </c>
      <c r="H19" s="117" t="s">
        <v>3305</v>
      </c>
      <c r="I19" s="117" t="s">
        <v>3305</v>
      </c>
      <c r="J19" s="117" t="s">
        <v>3305</v>
      </c>
      <c r="K19" s="117" t="s">
        <v>3305</v>
      </c>
    </row>
    <row r="20" spans="1:11">
      <c r="A20" s="84" t="s">
        <v>203</v>
      </c>
      <c r="B20" s="117" t="s">
        <v>3305</v>
      </c>
      <c r="C20" s="117" t="s">
        <v>3305</v>
      </c>
      <c r="D20" s="117" t="s">
        <v>3305</v>
      </c>
      <c r="E20" s="117" t="s">
        <v>3305</v>
      </c>
      <c r="F20" s="117" t="s">
        <v>3305</v>
      </c>
      <c r="G20" s="117" t="s">
        <v>3305</v>
      </c>
      <c r="H20" s="117" t="s">
        <v>3305</v>
      </c>
      <c r="I20" s="117" t="s">
        <v>3305</v>
      </c>
      <c r="J20" s="117" t="s">
        <v>3305</v>
      </c>
      <c r="K20" s="117" t="s">
        <v>3305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A127" s="1"/>
      <c r="B127" s="1"/>
      <c r="C127" s="1"/>
    </row>
    <row r="128" spans="1:11" hidden="1">
      <c r="A128" s="1"/>
      <c r="B128" s="1"/>
      <c r="C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46.28515625" style="2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220</v>
      </c>
    </row>
    <row r="2" spans="1:10">
      <c r="A2" s="36" t="s">
        <v>147</v>
      </c>
      <c r="B2" s="36" t="s">
        <v>221</v>
      </c>
    </row>
    <row r="3" spans="1:10">
      <c r="A3" s="36" t="s">
        <v>149</v>
      </c>
      <c r="B3" s="36" t="s">
        <v>222</v>
      </c>
    </row>
    <row r="4" spans="1:10">
      <c r="A4" s="36" t="s">
        <v>150</v>
      </c>
      <c r="B4" s="36">
        <v>12152</v>
      </c>
    </row>
    <row r="5" spans="1:10" ht="18.75">
      <c r="A5" s="145" t="s">
        <v>104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0" s="3" customFormat="1">
      <c r="A6" s="37" t="s">
        <v>119</v>
      </c>
      <c r="B6" s="38" t="s">
        <v>48</v>
      </c>
      <c r="C6" s="38" t="s">
        <v>70</v>
      </c>
      <c r="D6" s="38" t="s">
        <v>106</v>
      </c>
      <c r="E6" s="38" t="s">
        <v>107</v>
      </c>
      <c r="F6" s="38" t="s">
        <v>197</v>
      </c>
      <c r="G6" s="38" t="s">
        <v>196</v>
      </c>
      <c r="H6" s="38" t="s">
        <v>114</v>
      </c>
      <c r="I6" s="38" t="s">
        <v>151</v>
      </c>
      <c r="J6" s="40" t="s">
        <v>153</v>
      </c>
    </row>
    <row r="7" spans="1:10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2" t="s">
        <v>21</v>
      </c>
      <c r="F7" s="12" t="s">
        <v>204</v>
      </c>
      <c r="G7" s="113" t="s">
        <v>3305</v>
      </c>
      <c r="H7" s="12" t="s">
        <v>200</v>
      </c>
      <c r="I7" s="26" t="s">
        <v>19</v>
      </c>
      <c r="J7" s="13" t="s">
        <v>19</v>
      </c>
    </row>
    <row r="8" spans="1:10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53</v>
      </c>
      <c r="B9" s="115" t="s">
        <v>3305</v>
      </c>
      <c r="C9" s="115" t="s">
        <v>3305</v>
      </c>
      <c r="D9" s="115" t="s">
        <v>3305</v>
      </c>
      <c r="E9" s="115" t="s">
        <v>3305</v>
      </c>
      <c r="F9" s="115" t="s">
        <v>3305</v>
      </c>
      <c r="G9" s="115" t="s">
        <v>3305</v>
      </c>
      <c r="H9" s="61">
        <v>913.21470212899999</v>
      </c>
      <c r="I9" s="62">
        <f>IFERROR(H9/$H$9,0)</f>
        <v>1</v>
      </c>
      <c r="J9" s="62">
        <f>H9/'סכום נכסי הקרן'!$C$41</f>
        <v>5.0483237927882556E-3</v>
      </c>
    </row>
    <row r="10" spans="1:10">
      <c r="A10" s="63" t="s">
        <v>35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116" t="s">
        <v>3305</v>
      </c>
      <c r="H10" s="66">
        <v>652.76831821999963</v>
      </c>
      <c r="I10" s="67">
        <f t="shared" ref="I10:I73" si="0">IFERROR(H10/$H$9,0)</f>
        <v>0.71480268188651008</v>
      </c>
      <c r="J10" s="67">
        <f>H10/'סכום נכסי הקרן'!$C$41</f>
        <v>3.6085553861165231E-3</v>
      </c>
    </row>
    <row r="11" spans="1:10">
      <c r="A11" s="68" t="s">
        <v>181</v>
      </c>
      <c r="B11" s="116" t="s">
        <v>3305</v>
      </c>
      <c r="C11" s="116" t="s">
        <v>3305</v>
      </c>
      <c r="D11" s="116" t="s">
        <v>3305</v>
      </c>
      <c r="E11" s="116" t="s">
        <v>3305</v>
      </c>
      <c r="F11" s="116" t="s">
        <v>3305</v>
      </c>
      <c r="G11" s="116" t="s">
        <v>3305</v>
      </c>
      <c r="H11" s="66">
        <v>-10.54623293</v>
      </c>
      <c r="I11" s="67">
        <f t="shared" si="0"/>
        <v>-1.1548470371111313E-2</v>
      </c>
      <c r="J11" s="67">
        <f>H11/'סכום נכסי הקרן'!$C$41</f>
        <v>-5.8300417744791457E-5</v>
      </c>
    </row>
    <row r="12" spans="1:10">
      <c r="A12" s="69" t="s">
        <v>2144</v>
      </c>
      <c r="B12" s="54" t="s">
        <v>2145</v>
      </c>
      <c r="C12" s="70" t="s">
        <v>1824</v>
      </c>
      <c r="D12" s="70" t="s">
        <v>135</v>
      </c>
      <c r="E12" s="79">
        <v>44952</v>
      </c>
      <c r="F12" s="72">
        <v>28880.078430000005</v>
      </c>
      <c r="G12" s="80">
        <v>-38.778080000000003</v>
      </c>
      <c r="H12" s="72">
        <v>-11.199139964</v>
      </c>
      <c r="I12" s="73">
        <f t="shared" si="0"/>
        <v>-1.2263424951318862E-2</v>
      </c>
      <c r="J12" s="73">
        <f>H12/'סכום נכסי הקרן'!$C$41</f>
        <v>-6.1909739962816166E-5</v>
      </c>
    </row>
    <row r="13" spans="1:10">
      <c r="A13" s="69" t="s">
        <v>2146</v>
      </c>
      <c r="B13" s="54" t="s">
        <v>2147</v>
      </c>
      <c r="C13" s="70" t="s">
        <v>1824</v>
      </c>
      <c r="D13" s="70" t="s">
        <v>135</v>
      </c>
      <c r="E13" s="79">
        <v>44952</v>
      </c>
      <c r="F13" s="72">
        <v>48067.369204000002</v>
      </c>
      <c r="G13" s="80">
        <v>-15.624169999999999</v>
      </c>
      <c r="H13" s="72">
        <v>-7.5101276590000001</v>
      </c>
      <c r="I13" s="73">
        <f t="shared" si="0"/>
        <v>-8.2238356889036655E-3</v>
      </c>
      <c r="J13" s="73">
        <f>H13/'סכום נכסי הקרן'!$C$41</f>
        <v>-4.1516585376273564E-5</v>
      </c>
    </row>
    <row r="14" spans="1:10" s="6" customFormat="1">
      <c r="A14" s="69" t="s">
        <v>1054</v>
      </c>
      <c r="B14" s="54" t="s">
        <v>2148</v>
      </c>
      <c r="C14" s="70" t="s">
        <v>1824</v>
      </c>
      <c r="D14" s="70" t="s">
        <v>135</v>
      </c>
      <c r="E14" s="79">
        <v>45244</v>
      </c>
      <c r="F14" s="72">
        <v>23887.447319999999</v>
      </c>
      <c r="G14" s="80">
        <v>10.994979000000001</v>
      </c>
      <c r="H14" s="72">
        <v>2.6264199029999999</v>
      </c>
      <c r="I14" s="73">
        <f t="shared" si="0"/>
        <v>2.8760157900184504E-3</v>
      </c>
      <c r="J14" s="73">
        <f>H14/'סכום נכסי הקרן'!$C$41</f>
        <v>1.4519058941184855E-5</v>
      </c>
    </row>
    <row r="15" spans="1:10" s="6" customFormat="1">
      <c r="A15" s="69" t="s">
        <v>1178</v>
      </c>
      <c r="B15" s="54" t="s">
        <v>2149</v>
      </c>
      <c r="C15" s="70" t="s">
        <v>1824</v>
      </c>
      <c r="D15" s="70" t="s">
        <v>135</v>
      </c>
      <c r="E15" s="79">
        <v>44965</v>
      </c>
      <c r="F15" s="72">
        <v>11551.803449999999</v>
      </c>
      <c r="G15" s="80">
        <v>-2.479949</v>
      </c>
      <c r="H15" s="72">
        <v>-0.28647880199999998</v>
      </c>
      <c r="I15" s="73">
        <f t="shared" si="0"/>
        <v>-3.1370366829632163E-4</v>
      </c>
      <c r="J15" s="73">
        <f>H15/'סכום נכסי הקרן'!$C$41</f>
        <v>-1.5836776925452751E-6</v>
      </c>
    </row>
    <row r="16" spans="1:10" s="6" customFormat="1">
      <c r="A16" s="69" t="s">
        <v>1178</v>
      </c>
      <c r="B16" s="54" t="s">
        <v>2150</v>
      </c>
      <c r="C16" s="70" t="s">
        <v>1824</v>
      </c>
      <c r="D16" s="70" t="s">
        <v>135</v>
      </c>
      <c r="E16" s="79">
        <v>44952</v>
      </c>
      <c r="F16" s="72">
        <v>33258.663898999999</v>
      </c>
      <c r="G16" s="80">
        <v>7.9122940000000002</v>
      </c>
      <c r="H16" s="72">
        <v>2.6315233509999998</v>
      </c>
      <c r="I16" s="73">
        <f t="shared" si="0"/>
        <v>2.8816042326794172E-3</v>
      </c>
      <c r="J16" s="73">
        <f>H16/'סכום נכסי הקרן'!$C$41</f>
        <v>1.4547271209234847E-5</v>
      </c>
    </row>
    <row r="17" spans="1:10">
      <c r="A17" s="69" t="s">
        <v>1068</v>
      </c>
      <c r="B17" s="54" t="s">
        <v>2151</v>
      </c>
      <c r="C17" s="70" t="s">
        <v>1824</v>
      </c>
      <c r="D17" s="70" t="s">
        <v>135</v>
      </c>
      <c r="E17" s="79">
        <v>45091</v>
      </c>
      <c r="F17" s="72">
        <v>28300.874525000003</v>
      </c>
      <c r="G17" s="80">
        <v>5.8367300000000002</v>
      </c>
      <c r="H17" s="72">
        <v>1.65184552</v>
      </c>
      <c r="I17" s="73">
        <f t="shared" si="0"/>
        <v>1.8088249303794734E-3</v>
      </c>
      <c r="J17" s="73">
        <f>H17/'סכום נכסי הקרן'!$C$41</f>
        <v>9.1315339330232552E-6</v>
      </c>
    </row>
    <row r="18" spans="1:10">
      <c r="A18" s="69" t="s">
        <v>1087</v>
      </c>
      <c r="B18" s="54" t="s">
        <v>2152</v>
      </c>
      <c r="C18" s="70" t="s">
        <v>1824</v>
      </c>
      <c r="D18" s="70" t="s">
        <v>135</v>
      </c>
      <c r="E18" s="79">
        <v>44917</v>
      </c>
      <c r="F18" s="72">
        <v>45753.272484999994</v>
      </c>
      <c r="G18" s="80">
        <v>-1.4228719999999999</v>
      </c>
      <c r="H18" s="72">
        <v>-0.65101043800000002</v>
      </c>
      <c r="I18" s="73">
        <f t="shared" si="0"/>
        <v>-7.1287774548776245E-4</v>
      </c>
      <c r="J18" s="73">
        <f>H18/'סכום נכסי הקרן'!$C$41</f>
        <v>-3.5988376838951213E-6</v>
      </c>
    </row>
    <row r="19" spans="1:10">
      <c r="A19" s="69" t="s">
        <v>1087</v>
      </c>
      <c r="B19" s="54" t="s">
        <v>2153</v>
      </c>
      <c r="C19" s="70" t="s">
        <v>1824</v>
      </c>
      <c r="D19" s="70" t="s">
        <v>135</v>
      </c>
      <c r="E19" s="79">
        <v>45043</v>
      </c>
      <c r="F19" s="72">
        <v>37706.6613</v>
      </c>
      <c r="G19" s="80">
        <v>5.8099420000000004</v>
      </c>
      <c r="H19" s="72">
        <v>2.1907351589999999</v>
      </c>
      <c r="I19" s="73">
        <f t="shared" si="0"/>
        <v>2.3989267298179552E-3</v>
      </c>
      <c r="J19" s="73">
        <f>H19/'סכום נכסי הקרן'!$C$41</f>
        <v>1.2110558887295705E-5</v>
      </c>
    </row>
    <row r="20" spans="1:10">
      <c r="A20" s="118" t="s">
        <v>3305</v>
      </c>
      <c r="B20" s="117" t="s">
        <v>3305</v>
      </c>
      <c r="C20" s="117" t="s">
        <v>3305</v>
      </c>
      <c r="D20" s="117" t="s">
        <v>3305</v>
      </c>
      <c r="E20" s="117" t="s">
        <v>3305</v>
      </c>
      <c r="F20" s="117" t="s">
        <v>3305</v>
      </c>
      <c r="G20" s="117" t="s">
        <v>3305</v>
      </c>
      <c r="H20" s="117" t="s">
        <v>3305</v>
      </c>
      <c r="I20" s="117" t="s">
        <v>3305</v>
      </c>
      <c r="J20" s="117" t="s">
        <v>3305</v>
      </c>
    </row>
    <row r="21" spans="1:10">
      <c r="A21" s="68" t="s">
        <v>2139</v>
      </c>
      <c r="B21" s="116" t="s">
        <v>3305</v>
      </c>
      <c r="C21" s="116" t="s">
        <v>3305</v>
      </c>
      <c r="D21" s="116" t="s">
        <v>3305</v>
      </c>
      <c r="E21" s="116" t="s">
        <v>3305</v>
      </c>
      <c r="F21" s="116" t="s">
        <v>3305</v>
      </c>
      <c r="G21" s="116" t="s">
        <v>3305</v>
      </c>
      <c r="H21" s="66">
        <v>726.11050818499973</v>
      </c>
      <c r="I21" s="67">
        <f t="shared" si="0"/>
        <v>0.79511478132382274</v>
      </c>
      <c r="J21" s="67">
        <f>H21/'סכום נכסי הקרן'!$C$41</f>
        <v>4.0139968685546845E-3</v>
      </c>
    </row>
    <row r="22" spans="1:10">
      <c r="A22" s="69" t="s">
        <v>2154</v>
      </c>
      <c r="B22" s="54" t="s">
        <v>2155</v>
      </c>
      <c r="C22" s="70" t="s">
        <v>1824</v>
      </c>
      <c r="D22" s="70" t="s">
        <v>134</v>
      </c>
      <c r="E22" s="79">
        <v>45131</v>
      </c>
      <c r="F22" s="72">
        <v>42430.828320000001</v>
      </c>
      <c r="G22" s="80">
        <v>-1.8345130000000001</v>
      </c>
      <c r="H22" s="72">
        <v>-0.77839911099999992</v>
      </c>
      <c r="I22" s="73">
        <f t="shared" si="0"/>
        <v>-8.5237251347935908E-4</v>
      </c>
      <c r="J22" s="73">
        <f>H22/'סכום נכסי הקרן'!$C$41</f>
        <v>-4.3030524401165761E-6</v>
      </c>
    </row>
    <row r="23" spans="1:10">
      <c r="A23" s="69" t="s">
        <v>2154</v>
      </c>
      <c r="B23" s="54" t="s">
        <v>2156</v>
      </c>
      <c r="C23" s="70" t="s">
        <v>1824</v>
      </c>
      <c r="D23" s="70" t="s">
        <v>134</v>
      </c>
      <c r="E23" s="79">
        <v>45131</v>
      </c>
      <c r="F23" s="72">
        <v>122372.2944</v>
      </c>
      <c r="G23" s="80">
        <v>-1.8345130000000001</v>
      </c>
      <c r="H23" s="72">
        <v>-2.2449357939999999</v>
      </c>
      <c r="I23" s="73">
        <f t="shared" si="0"/>
        <v>-2.4582781998212749E-3</v>
      </c>
      <c r="J23" s="73">
        <f>H23/'סכום נכסי הקרן'!$C$41</f>
        <v>-1.2410184325450422E-5</v>
      </c>
    </row>
    <row r="24" spans="1:10">
      <c r="A24" s="69" t="s">
        <v>2157</v>
      </c>
      <c r="B24" s="54" t="s">
        <v>2158</v>
      </c>
      <c r="C24" s="70" t="s">
        <v>1824</v>
      </c>
      <c r="D24" s="70" t="s">
        <v>134</v>
      </c>
      <c r="E24" s="79">
        <v>45131</v>
      </c>
      <c r="F24" s="72">
        <v>162279.92768399999</v>
      </c>
      <c r="G24" s="80">
        <v>-1.7487699999999999</v>
      </c>
      <c r="H24" s="72">
        <v>-2.8379023219999997</v>
      </c>
      <c r="I24" s="73">
        <f t="shared" si="0"/>
        <v>-3.1075959633412907E-3</v>
      </c>
      <c r="J24" s="73">
        <f>H24/'סכום נכסי הקרן'!$C$41</f>
        <v>-1.5688150640108578E-5</v>
      </c>
    </row>
    <row r="25" spans="1:10">
      <c r="A25" s="69" t="s">
        <v>2159</v>
      </c>
      <c r="B25" s="54" t="s">
        <v>2160</v>
      </c>
      <c r="C25" s="70" t="s">
        <v>1824</v>
      </c>
      <c r="D25" s="70" t="s">
        <v>134</v>
      </c>
      <c r="E25" s="79">
        <v>45131</v>
      </c>
      <c r="F25" s="72">
        <v>42541.159200999995</v>
      </c>
      <c r="G25" s="80">
        <v>-1.720221</v>
      </c>
      <c r="H25" s="72">
        <v>-0.73180184100000001</v>
      </c>
      <c r="I25" s="73">
        <f t="shared" si="0"/>
        <v>-8.0134697710618577E-4</v>
      </c>
      <c r="J25" s="73">
        <f>H25/'סכום נכסי הקרן'!$C$41</f>
        <v>-4.0454590108041026E-6</v>
      </c>
    </row>
    <row r="26" spans="1:10">
      <c r="A26" s="69" t="s">
        <v>2161</v>
      </c>
      <c r="B26" s="54" t="s">
        <v>2162</v>
      </c>
      <c r="C26" s="70" t="s">
        <v>1824</v>
      </c>
      <c r="D26" s="70" t="s">
        <v>134</v>
      </c>
      <c r="E26" s="79">
        <v>45260</v>
      </c>
      <c r="F26" s="72">
        <v>365200</v>
      </c>
      <c r="G26" s="80">
        <v>1.2363280000000001</v>
      </c>
      <c r="H26" s="72">
        <v>4.5150699999999997</v>
      </c>
      <c r="I26" s="73">
        <f t="shared" si="0"/>
        <v>4.9441494858480763E-3</v>
      </c>
      <c r="J26" s="73">
        <f>H26/'סכום נכסי הקרן'!$C$41</f>
        <v>2.4959667484508664E-5</v>
      </c>
    </row>
    <row r="27" spans="1:10">
      <c r="A27" s="69" t="s">
        <v>2163</v>
      </c>
      <c r="B27" s="54" t="s">
        <v>2164</v>
      </c>
      <c r="C27" s="70" t="s">
        <v>1824</v>
      </c>
      <c r="D27" s="70" t="s">
        <v>134</v>
      </c>
      <c r="E27" s="79">
        <v>45138</v>
      </c>
      <c r="F27" s="72">
        <v>90699.371843000001</v>
      </c>
      <c r="G27" s="80">
        <v>0.75822500000000004</v>
      </c>
      <c r="H27" s="72">
        <v>0.68770487400000002</v>
      </c>
      <c r="I27" s="73">
        <f t="shared" si="0"/>
        <v>7.5305935438483044E-4</v>
      </c>
      <c r="J27" s="73">
        <f>H27/'סכום נכסי הקרן'!$C$41</f>
        <v>3.8016874561227022E-6</v>
      </c>
    </row>
    <row r="28" spans="1:10">
      <c r="A28" s="69" t="s">
        <v>2165</v>
      </c>
      <c r="B28" s="54" t="s">
        <v>2166</v>
      </c>
      <c r="C28" s="70" t="s">
        <v>1824</v>
      </c>
      <c r="D28" s="70" t="s">
        <v>134</v>
      </c>
      <c r="E28" s="79">
        <v>45260</v>
      </c>
      <c r="F28" s="72">
        <v>6791677.04</v>
      </c>
      <c r="G28" s="80">
        <v>1.2795780000000001</v>
      </c>
      <c r="H28" s="72">
        <v>86.904780000000002</v>
      </c>
      <c r="I28" s="73">
        <f t="shared" si="0"/>
        <v>9.5163579602252066E-2</v>
      </c>
      <c r="J28" s="73">
        <f>H28/'סכום נכסי הקרן'!$C$41</f>
        <v>4.804165631129482E-4</v>
      </c>
    </row>
    <row r="29" spans="1:10">
      <c r="A29" s="69" t="s">
        <v>2167</v>
      </c>
      <c r="B29" s="54" t="s">
        <v>2168</v>
      </c>
      <c r="C29" s="70" t="s">
        <v>1824</v>
      </c>
      <c r="D29" s="70" t="s">
        <v>134</v>
      </c>
      <c r="E29" s="79">
        <v>45274</v>
      </c>
      <c r="F29" s="72">
        <v>36333.383211</v>
      </c>
      <c r="G29" s="80">
        <v>1.4278599999999999</v>
      </c>
      <c r="H29" s="72">
        <v>0.51878987900000006</v>
      </c>
      <c r="I29" s="73">
        <f t="shared" si="0"/>
        <v>5.6809190411688775E-4</v>
      </c>
      <c r="J29" s="73">
        <f>H29/'סכום נכסי הקרן'!$C$41</f>
        <v>2.8679118760436688E-6</v>
      </c>
    </row>
    <row r="30" spans="1:10">
      <c r="A30" s="69" t="s">
        <v>2169</v>
      </c>
      <c r="B30" s="54" t="s">
        <v>2170</v>
      </c>
      <c r="C30" s="70" t="s">
        <v>1824</v>
      </c>
      <c r="D30" s="70" t="s">
        <v>134</v>
      </c>
      <c r="E30" s="79">
        <v>45274</v>
      </c>
      <c r="F30" s="72">
        <v>36348.281675999999</v>
      </c>
      <c r="G30" s="80">
        <v>1.4682630000000001</v>
      </c>
      <c r="H30" s="72">
        <v>0.53368834399999998</v>
      </c>
      <c r="I30" s="73">
        <f t="shared" si="0"/>
        <v>5.84406211108734E-4</v>
      </c>
      <c r="J30" s="73">
        <f>H30/'סכום נכסי הקרן'!$C$41</f>
        <v>2.9502717801934577E-6</v>
      </c>
    </row>
    <row r="31" spans="1:10">
      <c r="A31" s="69" t="s">
        <v>2171</v>
      </c>
      <c r="B31" s="54" t="s">
        <v>2172</v>
      </c>
      <c r="C31" s="70" t="s">
        <v>1824</v>
      </c>
      <c r="D31" s="70" t="s">
        <v>134</v>
      </c>
      <c r="E31" s="79">
        <v>45264</v>
      </c>
      <c r="F31" s="72">
        <v>132208.48317600001</v>
      </c>
      <c r="G31" s="80">
        <v>1.537382</v>
      </c>
      <c r="H31" s="72">
        <v>2.0325493269999999</v>
      </c>
      <c r="I31" s="73">
        <f t="shared" si="0"/>
        <v>2.225708064337409E-3</v>
      </c>
      <c r="J31" s="73">
        <f>H31/'סכום נכסי הקרן'!$C$41</f>
        <v>1.1236094976995233E-5</v>
      </c>
    </row>
    <row r="32" spans="1:10">
      <c r="A32" s="69" t="s">
        <v>2173</v>
      </c>
      <c r="B32" s="54" t="s">
        <v>2174</v>
      </c>
      <c r="C32" s="70" t="s">
        <v>1824</v>
      </c>
      <c r="D32" s="70" t="s">
        <v>134</v>
      </c>
      <c r="E32" s="79">
        <v>45264</v>
      </c>
      <c r="F32" s="72">
        <v>166880.060352</v>
      </c>
      <c r="G32" s="80">
        <v>1.564255</v>
      </c>
      <c r="H32" s="72">
        <v>2.6104295419999999</v>
      </c>
      <c r="I32" s="73">
        <f t="shared" si="0"/>
        <v>2.858505821154917E-3</v>
      </c>
      <c r="J32" s="73">
        <f>H32/'סכום נכסי הקרן'!$C$41</f>
        <v>1.4430662948760096E-5</v>
      </c>
    </row>
    <row r="33" spans="1:10">
      <c r="A33" s="69" t="s">
        <v>2175</v>
      </c>
      <c r="B33" s="54" t="s">
        <v>2176</v>
      </c>
      <c r="C33" s="70" t="s">
        <v>1824</v>
      </c>
      <c r="D33" s="70" t="s">
        <v>134</v>
      </c>
      <c r="E33" s="79">
        <v>45264</v>
      </c>
      <c r="F33" s="72">
        <v>110239.906392</v>
      </c>
      <c r="G33" s="80">
        <v>1.5964830000000001</v>
      </c>
      <c r="H33" s="72">
        <v>1.7599615179999999</v>
      </c>
      <c r="I33" s="73">
        <f t="shared" si="0"/>
        <v>1.9272154882055206E-3</v>
      </c>
      <c r="J33" s="73">
        <f>H33/'סכום נכסי הקרן'!$C$41</f>
        <v>9.7292078029379629E-6</v>
      </c>
    </row>
    <row r="34" spans="1:10">
      <c r="A34" s="69" t="s">
        <v>2177</v>
      </c>
      <c r="B34" s="54" t="s">
        <v>2178</v>
      </c>
      <c r="C34" s="70" t="s">
        <v>1824</v>
      </c>
      <c r="D34" s="70" t="s">
        <v>134</v>
      </c>
      <c r="E34" s="79">
        <v>45132</v>
      </c>
      <c r="F34" s="72">
        <v>33891.076460999997</v>
      </c>
      <c r="G34" s="80">
        <v>1.0965450000000001</v>
      </c>
      <c r="H34" s="72">
        <v>0.37163106699999998</v>
      </c>
      <c r="I34" s="73">
        <f t="shared" si="0"/>
        <v>4.0694818659139774E-4</v>
      </c>
      <c r="J34" s="73">
        <f>H34/'סכום נכסי הקרן'!$C$41</f>
        <v>2.0544062128013875E-6</v>
      </c>
    </row>
    <row r="35" spans="1:10">
      <c r="A35" s="69" t="s">
        <v>2179</v>
      </c>
      <c r="B35" s="54" t="s">
        <v>2180</v>
      </c>
      <c r="C35" s="70" t="s">
        <v>1824</v>
      </c>
      <c r="D35" s="70" t="s">
        <v>134</v>
      </c>
      <c r="E35" s="79">
        <v>45258</v>
      </c>
      <c r="F35" s="72">
        <v>70571.100659999996</v>
      </c>
      <c r="G35" s="80">
        <v>1.573842</v>
      </c>
      <c r="H35" s="72">
        <v>1.110677401</v>
      </c>
      <c r="I35" s="73">
        <f t="shared" si="0"/>
        <v>1.2162281207372706E-3</v>
      </c>
      <c r="J35" s="73">
        <f>H35/'סכום נכסי הקרן'!$C$41</f>
        <v>6.1399133593761099E-6</v>
      </c>
    </row>
    <row r="36" spans="1:10">
      <c r="A36" s="69" t="s">
        <v>2181</v>
      </c>
      <c r="B36" s="54" t="s">
        <v>2182</v>
      </c>
      <c r="C36" s="70" t="s">
        <v>1824</v>
      </c>
      <c r="D36" s="70" t="s">
        <v>134</v>
      </c>
      <c r="E36" s="79">
        <v>45258</v>
      </c>
      <c r="F36" s="72">
        <v>21892.651000000002</v>
      </c>
      <c r="G36" s="80">
        <v>1.6988760000000001</v>
      </c>
      <c r="H36" s="72">
        <v>0.37192889699999998</v>
      </c>
      <c r="I36" s="73">
        <f t="shared" si="0"/>
        <v>4.0727432019317357E-4</v>
      </c>
      <c r="J36" s="73">
        <f>H36/'סכום נכסי הקרן'!$C$41</f>
        <v>2.0560526408228601E-6</v>
      </c>
    </row>
    <row r="37" spans="1:10">
      <c r="A37" s="69" t="s">
        <v>2183</v>
      </c>
      <c r="B37" s="54" t="s">
        <v>2184</v>
      </c>
      <c r="C37" s="70" t="s">
        <v>1824</v>
      </c>
      <c r="D37" s="70" t="s">
        <v>134</v>
      </c>
      <c r="E37" s="79">
        <v>45258</v>
      </c>
      <c r="F37" s="72">
        <v>141922.6434</v>
      </c>
      <c r="G37" s="80">
        <v>1.6988760000000001</v>
      </c>
      <c r="H37" s="72">
        <v>2.4110890970000001</v>
      </c>
      <c r="I37" s="73">
        <f t="shared" si="0"/>
        <v>2.6402215069238027E-3</v>
      </c>
      <c r="J37" s="73">
        <f>H37/'סכום נכסי הקרן'!$C$41</f>
        <v>1.3328693051634696E-5</v>
      </c>
    </row>
    <row r="38" spans="1:10">
      <c r="A38" s="69" t="s">
        <v>2185</v>
      </c>
      <c r="B38" s="54" t="s">
        <v>2186</v>
      </c>
      <c r="C38" s="70" t="s">
        <v>1824</v>
      </c>
      <c r="D38" s="70" t="s">
        <v>134</v>
      </c>
      <c r="E38" s="79">
        <v>45258</v>
      </c>
      <c r="F38" s="72">
        <v>157691.826</v>
      </c>
      <c r="G38" s="80">
        <v>1.6988760000000001</v>
      </c>
      <c r="H38" s="72">
        <v>2.6789878899999997</v>
      </c>
      <c r="I38" s="73">
        <f t="shared" si="0"/>
        <v>2.9335794570043705E-3</v>
      </c>
      <c r="J38" s="73">
        <f>H38/'סכום נכסי הקרן'!$C$41</f>
        <v>1.4809658970830014E-5</v>
      </c>
    </row>
    <row r="39" spans="1:10">
      <c r="A39" s="69" t="s">
        <v>2187</v>
      </c>
      <c r="B39" s="54" t="s">
        <v>2188</v>
      </c>
      <c r="C39" s="70" t="s">
        <v>1824</v>
      </c>
      <c r="D39" s="70" t="s">
        <v>134</v>
      </c>
      <c r="E39" s="79">
        <v>45251</v>
      </c>
      <c r="F39" s="72">
        <v>12153.836670000001</v>
      </c>
      <c r="G39" s="80">
        <v>1.695227</v>
      </c>
      <c r="H39" s="72">
        <v>0.20603506699999996</v>
      </c>
      <c r="I39" s="73">
        <f t="shared" si="0"/>
        <v>2.2561514452150772E-4</v>
      </c>
      <c r="J39" s="73">
        <f>H39/'סכום נכסי הקרן'!$C$41</f>
        <v>1.1389783021012883E-6</v>
      </c>
    </row>
    <row r="40" spans="1:10">
      <c r="A40" s="69" t="s">
        <v>2189</v>
      </c>
      <c r="B40" s="54" t="s">
        <v>2190</v>
      </c>
      <c r="C40" s="70" t="s">
        <v>1824</v>
      </c>
      <c r="D40" s="70" t="s">
        <v>134</v>
      </c>
      <c r="E40" s="79">
        <v>45251</v>
      </c>
      <c r="F40" s="72">
        <v>129395.38131</v>
      </c>
      <c r="G40" s="80">
        <v>1.7353780000000001</v>
      </c>
      <c r="H40" s="72">
        <v>2.2454993330000002</v>
      </c>
      <c r="I40" s="73">
        <f t="shared" si="0"/>
        <v>2.4588952934780969E-3</v>
      </c>
      <c r="J40" s="73">
        <f>H40/'סכום נכסי הקרן'!$C$41</f>
        <v>1.2413299614040535E-5</v>
      </c>
    </row>
    <row r="41" spans="1:10">
      <c r="A41" s="69" t="s">
        <v>2191</v>
      </c>
      <c r="B41" s="54" t="s">
        <v>2192</v>
      </c>
      <c r="C41" s="70" t="s">
        <v>1824</v>
      </c>
      <c r="D41" s="70" t="s">
        <v>134</v>
      </c>
      <c r="E41" s="79">
        <v>45251</v>
      </c>
      <c r="F41" s="72">
        <v>16436.489355000002</v>
      </c>
      <c r="G41" s="80">
        <v>1.7701499999999999</v>
      </c>
      <c r="H41" s="72">
        <v>0.290950498</v>
      </c>
      <c r="I41" s="73">
        <f t="shared" si="0"/>
        <v>3.1860032183198532E-4</v>
      </c>
      <c r="J41" s="73">
        <f>H41/'סכום נכסי הקרן'!$C$41</f>
        <v>1.6083975850944069E-6</v>
      </c>
    </row>
    <row r="42" spans="1:10">
      <c r="A42" s="69" t="s">
        <v>2191</v>
      </c>
      <c r="B42" s="54" t="s">
        <v>2193</v>
      </c>
      <c r="C42" s="70" t="s">
        <v>1824</v>
      </c>
      <c r="D42" s="70" t="s">
        <v>134</v>
      </c>
      <c r="E42" s="79">
        <v>45251</v>
      </c>
      <c r="F42" s="72">
        <v>24326.213651999999</v>
      </c>
      <c r="G42" s="80">
        <v>1.7701499999999999</v>
      </c>
      <c r="H42" s="72">
        <v>0.43061044600000004</v>
      </c>
      <c r="I42" s="73">
        <f t="shared" si="0"/>
        <v>4.7153253774397986E-4</v>
      </c>
      <c r="J42" s="73">
        <f>H42/'סכום נכסי הקרן'!$C$41</f>
        <v>2.3804489293667598E-6</v>
      </c>
    </row>
    <row r="43" spans="1:10">
      <c r="A43" s="69" t="s">
        <v>2194</v>
      </c>
      <c r="B43" s="54" t="s">
        <v>2195</v>
      </c>
      <c r="C43" s="70" t="s">
        <v>1824</v>
      </c>
      <c r="D43" s="70" t="s">
        <v>134</v>
      </c>
      <c r="E43" s="79">
        <v>45251</v>
      </c>
      <c r="F43" s="72">
        <v>30415.216297999999</v>
      </c>
      <c r="G43" s="80">
        <v>1.794208</v>
      </c>
      <c r="H43" s="72">
        <v>0.54571228900000002</v>
      </c>
      <c r="I43" s="73">
        <f t="shared" si="0"/>
        <v>5.9757282458086528E-4</v>
      </c>
      <c r="J43" s="73">
        <f>H43/'סכום נכסי הקרן'!$C$41</f>
        <v>3.0167411082552643E-6</v>
      </c>
    </row>
    <row r="44" spans="1:10">
      <c r="A44" s="69" t="s">
        <v>2194</v>
      </c>
      <c r="B44" s="54" t="s">
        <v>2196</v>
      </c>
      <c r="C44" s="70" t="s">
        <v>1824</v>
      </c>
      <c r="D44" s="70" t="s">
        <v>134</v>
      </c>
      <c r="E44" s="79">
        <v>45251</v>
      </c>
      <c r="F44" s="72">
        <v>38361.203843000003</v>
      </c>
      <c r="G44" s="80">
        <v>1.794208</v>
      </c>
      <c r="H44" s="72">
        <v>0.68827984500000006</v>
      </c>
      <c r="I44" s="73">
        <f t="shared" si="0"/>
        <v>7.5368896645596731E-4</v>
      </c>
      <c r="J44" s="73">
        <f>H44/'סכום נכסי הקרן'!$C$41</f>
        <v>3.804865941721649E-6</v>
      </c>
    </row>
    <row r="45" spans="1:10">
      <c r="A45" s="69" t="s">
        <v>2197</v>
      </c>
      <c r="B45" s="54" t="s">
        <v>2198</v>
      </c>
      <c r="C45" s="70" t="s">
        <v>1824</v>
      </c>
      <c r="D45" s="70" t="s">
        <v>134</v>
      </c>
      <c r="E45" s="79">
        <v>45132</v>
      </c>
      <c r="F45" s="72">
        <v>32883.716249999998</v>
      </c>
      <c r="G45" s="80">
        <v>1.3549059999999999</v>
      </c>
      <c r="H45" s="72">
        <v>0.44554328800000004</v>
      </c>
      <c r="I45" s="73">
        <f t="shared" si="0"/>
        <v>4.8788448867642404E-4</v>
      </c>
      <c r="J45" s="73">
        <f>H45/'סכום נכסי הקרן'!$C$41</f>
        <v>2.4629988723175235E-6</v>
      </c>
    </row>
    <row r="46" spans="1:10">
      <c r="A46" s="69" t="s">
        <v>2199</v>
      </c>
      <c r="B46" s="54" t="s">
        <v>2200</v>
      </c>
      <c r="C46" s="70" t="s">
        <v>1824</v>
      </c>
      <c r="D46" s="70" t="s">
        <v>134</v>
      </c>
      <c r="E46" s="79">
        <v>45132</v>
      </c>
      <c r="F46" s="72">
        <v>88646.382442000002</v>
      </c>
      <c r="G46" s="80">
        <v>1.3763749999999999</v>
      </c>
      <c r="H46" s="72">
        <v>1.2201063019999998</v>
      </c>
      <c r="I46" s="73">
        <f t="shared" si="0"/>
        <v>1.336056350336384E-3</v>
      </c>
      <c r="J46" s="73">
        <f>H46/'סכום נכסי הקרן'!$C$41</f>
        <v>6.7448450619090079E-6</v>
      </c>
    </row>
    <row r="47" spans="1:10">
      <c r="A47" s="69" t="s">
        <v>2201</v>
      </c>
      <c r="B47" s="54" t="s">
        <v>2202</v>
      </c>
      <c r="C47" s="70" t="s">
        <v>1824</v>
      </c>
      <c r="D47" s="70" t="s">
        <v>134</v>
      </c>
      <c r="E47" s="79">
        <v>45132</v>
      </c>
      <c r="F47" s="72">
        <v>48682.886387999999</v>
      </c>
      <c r="G47" s="80">
        <v>1.384423</v>
      </c>
      <c r="H47" s="72">
        <v>0.67397713000000004</v>
      </c>
      <c r="I47" s="73">
        <f t="shared" si="0"/>
        <v>7.3802702522061958E-4</v>
      </c>
      <c r="J47" s="73">
        <f>H47/'סכום נכסי הקרן'!$C$41</f>
        <v>3.7257993911419915E-6</v>
      </c>
    </row>
    <row r="48" spans="1:10">
      <c r="A48" s="69" t="s">
        <v>2203</v>
      </c>
      <c r="B48" s="54" t="s">
        <v>2204</v>
      </c>
      <c r="C48" s="70" t="s">
        <v>1824</v>
      </c>
      <c r="D48" s="70" t="s">
        <v>134</v>
      </c>
      <c r="E48" s="79">
        <v>45133</v>
      </c>
      <c r="F48" s="72">
        <v>107148.11537499999</v>
      </c>
      <c r="G48" s="80">
        <v>1.4326080000000001</v>
      </c>
      <c r="H48" s="72">
        <v>1.5350127869999999</v>
      </c>
      <c r="I48" s="73">
        <f t="shared" si="0"/>
        <v>1.6808892623184741E-3</v>
      </c>
      <c r="J48" s="73">
        <f>H48/'סכום נכסי הקרן'!$C$41</f>
        <v>8.4856732560046514E-6</v>
      </c>
    </row>
    <row r="49" spans="1:10">
      <c r="A49" s="69" t="s">
        <v>2205</v>
      </c>
      <c r="B49" s="54" t="s">
        <v>2206</v>
      </c>
      <c r="C49" s="70" t="s">
        <v>1824</v>
      </c>
      <c r="D49" s="70" t="s">
        <v>134</v>
      </c>
      <c r="E49" s="79">
        <v>45132</v>
      </c>
      <c r="F49" s="72">
        <v>36551.894031000003</v>
      </c>
      <c r="G49" s="80">
        <v>1.491611</v>
      </c>
      <c r="H49" s="72">
        <v>0.54521208799999998</v>
      </c>
      <c r="I49" s="73">
        <f t="shared" si="0"/>
        <v>5.9702508810790449E-4</v>
      </c>
      <c r="J49" s="73">
        <f>H49/'סכום נכסי הקרן'!$C$41</f>
        <v>3.0139759571866388E-6</v>
      </c>
    </row>
    <row r="50" spans="1:10">
      <c r="A50" s="69" t="s">
        <v>2207</v>
      </c>
      <c r="B50" s="54" t="s">
        <v>2208</v>
      </c>
      <c r="C50" s="70" t="s">
        <v>1824</v>
      </c>
      <c r="D50" s="70" t="s">
        <v>134</v>
      </c>
      <c r="E50" s="79">
        <v>45272</v>
      </c>
      <c r="F50" s="72">
        <v>24373.888739999999</v>
      </c>
      <c r="G50" s="80">
        <v>2.0410910000000002</v>
      </c>
      <c r="H50" s="72">
        <v>0.49749318500000006</v>
      </c>
      <c r="I50" s="73">
        <f t="shared" si="0"/>
        <v>5.447713268743724E-4</v>
      </c>
      <c r="J50" s="73">
        <f>H50/'סכום נכסי הקרן'!$C$41</f>
        <v>2.7501820510887218E-6</v>
      </c>
    </row>
    <row r="51" spans="1:10">
      <c r="A51" s="69" t="s">
        <v>2209</v>
      </c>
      <c r="B51" s="54" t="s">
        <v>2210</v>
      </c>
      <c r="C51" s="70" t="s">
        <v>1824</v>
      </c>
      <c r="D51" s="70" t="s">
        <v>134</v>
      </c>
      <c r="E51" s="79">
        <v>45250</v>
      </c>
      <c r="F51" s="72">
        <v>20727.373554000002</v>
      </c>
      <c r="G51" s="80">
        <v>1.9945440000000001</v>
      </c>
      <c r="H51" s="72">
        <v>0.41341655799999999</v>
      </c>
      <c r="I51" s="73">
        <f t="shared" si="0"/>
        <v>4.5270466740865184E-4</v>
      </c>
      <c r="J51" s="73">
        <f>H51/'סכום נכסי הקרן'!$C$41</f>
        <v>2.285399743585391E-6</v>
      </c>
    </row>
    <row r="52" spans="1:10">
      <c r="A52" s="69" t="s">
        <v>2209</v>
      </c>
      <c r="B52" s="54" t="s">
        <v>2211</v>
      </c>
      <c r="C52" s="70" t="s">
        <v>1824</v>
      </c>
      <c r="D52" s="70" t="s">
        <v>134</v>
      </c>
      <c r="E52" s="79">
        <v>45250</v>
      </c>
      <c r="F52" s="72">
        <v>27460.512888000001</v>
      </c>
      <c r="G52" s="80">
        <v>1.9945440000000001</v>
      </c>
      <c r="H52" s="72">
        <v>0.54771197400000005</v>
      </c>
      <c r="I52" s="73">
        <f t="shared" si="0"/>
        <v>5.9976254513106897E-4</v>
      </c>
      <c r="J52" s="73">
        <f>H52/'סכום נכסי הקרן'!$C$41</f>
        <v>3.027795526608415E-6</v>
      </c>
    </row>
    <row r="53" spans="1:10">
      <c r="A53" s="69" t="s">
        <v>2212</v>
      </c>
      <c r="B53" s="54" t="s">
        <v>2213</v>
      </c>
      <c r="C53" s="70" t="s">
        <v>1824</v>
      </c>
      <c r="D53" s="70" t="s">
        <v>134</v>
      </c>
      <c r="E53" s="79">
        <v>45271</v>
      </c>
      <c r="F53" s="72">
        <v>70741.884743999995</v>
      </c>
      <c r="G53" s="80">
        <v>2.1030929999999999</v>
      </c>
      <c r="H53" s="72">
        <v>1.4877677009999999</v>
      </c>
      <c r="I53" s="73">
        <f t="shared" si="0"/>
        <v>1.6291543462140176E-3</v>
      </c>
      <c r="J53" s="73">
        <f>H53/'סכום נכסי הקרן'!$C$41</f>
        <v>8.2244986481166194E-6</v>
      </c>
    </row>
    <row r="54" spans="1:10">
      <c r="A54" s="69" t="s">
        <v>2214</v>
      </c>
      <c r="B54" s="54" t="s">
        <v>2215</v>
      </c>
      <c r="C54" s="70" t="s">
        <v>1824</v>
      </c>
      <c r="D54" s="70" t="s">
        <v>134</v>
      </c>
      <c r="E54" s="79">
        <v>45271</v>
      </c>
      <c r="F54" s="72">
        <v>91488.990487999996</v>
      </c>
      <c r="G54" s="80">
        <v>2.1163780000000001</v>
      </c>
      <c r="H54" s="72">
        <v>1.9362529310000001</v>
      </c>
      <c r="I54" s="73">
        <f t="shared" si="0"/>
        <v>2.1202603577077394E-3</v>
      </c>
      <c r="J54" s="73">
        <f>H54/'סכום נכסי הקרן'!$C$41</f>
        <v>1.0703760810721717E-5</v>
      </c>
    </row>
    <row r="55" spans="1:10">
      <c r="A55" s="69" t="s">
        <v>2216</v>
      </c>
      <c r="B55" s="54" t="s">
        <v>2217</v>
      </c>
      <c r="C55" s="70" t="s">
        <v>1824</v>
      </c>
      <c r="D55" s="70" t="s">
        <v>134</v>
      </c>
      <c r="E55" s="79">
        <v>45250</v>
      </c>
      <c r="F55" s="72">
        <v>103729.73487</v>
      </c>
      <c r="G55" s="80">
        <v>2.0822859999999999</v>
      </c>
      <c r="H55" s="72">
        <v>2.1599498870000002</v>
      </c>
      <c r="I55" s="73">
        <f t="shared" si="0"/>
        <v>2.3652158489832192E-3</v>
      </c>
      <c r="J55" s="73">
        <f>H55/'סכום נכסי הקרן'!$C$41</f>
        <v>1.1940375445501858E-5</v>
      </c>
    </row>
    <row r="56" spans="1:10">
      <c r="A56" s="69" t="s">
        <v>2218</v>
      </c>
      <c r="B56" s="54" t="s">
        <v>2219</v>
      </c>
      <c r="C56" s="70" t="s">
        <v>1824</v>
      </c>
      <c r="D56" s="70" t="s">
        <v>134</v>
      </c>
      <c r="E56" s="79">
        <v>45252</v>
      </c>
      <c r="F56" s="72">
        <v>16508.96775</v>
      </c>
      <c r="G56" s="80">
        <v>2.2230240000000001</v>
      </c>
      <c r="H56" s="72">
        <v>0.36699838000000007</v>
      </c>
      <c r="I56" s="73">
        <f t="shared" si="0"/>
        <v>4.0187524263944467E-4</v>
      </c>
      <c r="J56" s="73">
        <f>H56/'סכום נכסי הקרן'!$C$41</f>
        <v>2.0287963491492618E-6</v>
      </c>
    </row>
    <row r="57" spans="1:10">
      <c r="A57" s="69" t="s">
        <v>2218</v>
      </c>
      <c r="B57" s="54" t="s">
        <v>2220</v>
      </c>
      <c r="C57" s="70" t="s">
        <v>1824</v>
      </c>
      <c r="D57" s="70" t="s">
        <v>134</v>
      </c>
      <c r="E57" s="79">
        <v>45252</v>
      </c>
      <c r="F57" s="72">
        <v>42758.594550000002</v>
      </c>
      <c r="G57" s="80">
        <v>2.2230240000000001</v>
      </c>
      <c r="H57" s="72">
        <v>0.95053398600000005</v>
      </c>
      <c r="I57" s="73">
        <f t="shared" si="0"/>
        <v>1.0408658377750563E-3</v>
      </c>
      <c r="J57" s="73">
        <f>H57/'סכום נכסי הקרן'!$C$41</f>
        <v>5.2546277739402967E-6</v>
      </c>
    </row>
    <row r="58" spans="1:10">
      <c r="A58" s="69" t="s">
        <v>2221</v>
      </c>
      <c r="B58" s="54" t="s">
        <v>2222</v>
      </c>
      <c r="C58" s="70" t="s">
        <v>1824</v>
      </c>
      <c r="D58" s="70" t="s">
        <v>134</v>
      </c>
      <c r="E58" s="79">
        <v>45252</v>
      </c>
      <c r="F58" s="72">
        <v>136354.01652</v>
      </c>
      <c r="G58" s="80">
        <v>2.2230240000000001</v>
      </c>
      <c r="H58" s="72">
        <v>3.0311830439999996</v>
      </c>
      <c r="I58" s="73">
        <f t="shared" si="0"/>
        <v>3.3192446824753565E-3</v>
      </c>
      <c r="J58" s="73">
        <f>H58/'סכום נכסי הקרן'!$C$41</f>
        <v>1.675662190462624E-5</v>
      </c>
    </row>
    <row r="59" spans="1:10">
      <c r="A59" s="69" t="s">
        <v>2223</v>
      </c>
      <c r="B59" s="54" t="s">
        <v>2224</v>
      </c>
      <c r="C59" s="70" t="s">
        <v>1824</v>
      </c>
      <c r="D59" s="70" t="s">
        <v>134</v>
      </c>
      <c r="E59" s="79">
        <v>45252</v>
      </c>
      <c r="F59" s="72">
        <v>88788.661919999999</v>
      </c>
      <c r="G59" s="80">
        <v>2.2230240000000001</v>
      </c>
      <c r="H59" s="72">
        <v>1.97379361</v>
      </c>
      <c r="I59" s="73">
        <f t="shared" si="0"/>
        <v>2.1613686303981377E-3</v>
      </c>
      <c r="J59" s="73">
        <f>H59/'סכום נכסי הקרן'!$C$41</f>
        <v>1.0911288681825084E-5</v>
      </c>
    </row>
    <row r="60" spans="1:10">
      <c r="A60" s="69" t="s">
        <v>2223</v>
      </c>
      <c r="B60" s="54" t="s">
        <v>2225</v>
      </c>
      <c r="C60" s="70" t="s">
        <v>1824</v>
      </c>
      <c r="D60" s="70" t="s">
        <v>134</v>
      </c>
      <c r="E60" s="79">
        <v>45252</v>
      </c>
      <c r="F60" s="72">
        <v>91625.55975</v>
      </c>
      <c r="G60" s="80">
        <v>2.2230240000000001</v>
      </c>
      <c r="H60" s="72">
        <v>2.036858541</v>
      </c>
      <c r="I60" s="73">
        <f t="shared" si="0"/>
        <v>2.2304267947629635E-3</v>
      </c>
      <c r="J60" s="73">
        <f>H60/'סכום נכסי הקרן'!$C$41</f>
        <v>1.1259916656074315E-5</v>
      </c>
    </row>
    <row r="61" spans="1:10">
      <c r="A61" s="69" t="s">
        <v>2226</v>
      </c>
      <c r="B61" s="54" t="s">
        <v>2227</v>
      </c>
      <c r="C61" s="70" t="s">
        <v>1824</v>
      </c>
      <c r="D61" s="70" t="s">
        <v>134</v>
      </c>
      <c r="E61" s="79">
        <v>45252</v>
      </c>
      <c r="F61" s="72">
        <v>48866.965199999999</v>
      </c>
      <c r="G61" s="80">
        <v>2.2230240000000001</v>
      </c>
      <c r="H61" s="72">
        <v>1.086324555</v>
      </c>
      <c r="I61" s="73">
        <f t="shared" si="0"/>
        <v>1.1895609569879074E-3</v>
      </c>
      <c r="J61" s="73">
        <f>H61/'סכום נכסי הקרן'!$C$41</f>
        <v>6.0052888821340193E-6</v>
      </c>
    </row>
    <row r="62" spans="1:10">
      <c r="A62" s="69" t="s">
        <v>2228</v>
      </c>
      <c r="B62" s="54" t="s">
        <v>2229</v>
      </c>
      <c r="C62" s="70" t="s">
        <v>1824</v>
      </c>
      <c r="D62" s="70" t="s">
        <v>134</v>
      </c>
      <c r="E62" s="79">
        <v>45252</v>
      </c>
      <c r="F62" s="72">
        <v>43708.186429000001</v>
      </c>
      <c r="G62" s="80">
        <v>2.2283240000000002</v>
      </c>
      <c r="H62" s="72">
        <v>0.97395986300000004</v>
      </c>
      <c r="I62" s="73">
        <f t="shared" si="0"/>
        <v>1.0665179401178971E-3</v>
      </c>
      <c r="J62" s="73">
        <f>H62/'סכום נכסי הקרן'!$C$41</f>
        <v>5.3841278925326997E-6</v>
      </c>
    </row>
    <row r="63" spans="1:10">
      <c r="A63" s="69" t="s">
        <v>2230</v>
      </c>
      <c r="B63" s="54" t="s">
        <v>2231</v>
      </c>
      <c r="C63" s="70" t="s">
        <v>1824</v>
      </c>
      <c r="D63" s="70" t="s">
        <v>134</v>
      </c>
      <c r="E63" s="79">
        <v>45253</v>
      </c>
      <c r="F63" s="72">
        <v>61095.294194999995</v>
      </c>
      <c r="G63" s="80">
        <v>2.2199520000000001</v>
      </c>
      <c r="H63" s="72">
        <v>1.356286181</v>
      </c>
      <c r="I63" s="73">
        <f t="shared" si="0"/>
        <v>1.4851777767463188E-3</v>
      </c>
      <c r="J63" s="73">
        <f>H63/'סכום נכסי הקרן'!$C$41</f>
        <v>7.4976583068688046E-6</v>
      </c>
    </row>
    <row r="64" spans="1:10">
      <c r="A64" s="69" t="s">
        <v>2232</v>
      </c>
      <c r="B64" s="54" t="s">
        <v>2233</v>
      </c>
      <c r="C64" s="70" t="s">
        <v>1824</v>
      </c>
      <c r="D64" s="70" t="s">
        <v>134</v>
      </c>
      <c r="E64" s="79">
        <v>45265</v>
      </c>
      <c r="F64" s="72">
        <v>53951.229035999997</v>
      </c>
      <c r="G64" s="80">
        <v>2.267887</v>
      </c>
      <c r="H64" s="72">
        <v>1.2235529120000002</v>
      </c>
      <c r="I64" s="73">
        <f t="shared" si="0"/>
        <v>1.3398305011379044E-3</v>
      </c>
      <c r="J64" s="73">
        <f>H64/'סכום נכסי הקרן'!$C$41</f>
        <v>6.7638981971978947E-6</v>
      </c>
    </row>
    <row r="65" spans="1:10">
      <c r="A65" s="69" t="s">
        <v>2234</v>
      </c>
      <c r="B65" s="54" t="s">
        <v>2235</v>
      </c>
      <c r="C65" s="70" t="s">
        <v>1824</v>
      </c>
      <c r="D65" s="70" t="s">
        <v>134</v>
      </c>
      <c r="E65" s="79">
        <v>45252</v>
      </c>
      <c r="F65" s="72">
        <v>47506.025119000005</v>
      </c>
      <c r="G65" s="80">
        <v>2.319293</v>
      </c>
      <c r="H65" s="72">
        <v>1.1018037620000001</v>
      </c>
      <c r="I65" s="73">
        <f t="shared" si="0"/>
        <v>1.206511195484849E-3</v>
      </c>
      <c r="J65" s="73">
        <f>H65/'סכום נכסי הקרן'!$C$41</f>
        <v>6.0908591744315649E-6</v>
      </c>
    </row>
    <row r="66" spans="1:10">
      <c r="A66" s="69" t="s">
        <v>2234</v>
      </c>
      <c r="B66" s="54" t="s">
        <v>2236</v>
      </c>
      <c r="C66" s="70" t="s">
        <v>1824</v>
      </c>
      <c r="D66" s="70" t="s">
        <v>134</v>
      </c>
      <c r="E66" s="79">
        <v>45252</v>
      </c>
      <c r="F66" s="72">
        <v>55031.950016999996</v>
      </c>
      <c r="G66" s="80">
        <v>2.319293</v>
      </c>
      <c r="H66" s="72">
        <v>1.27635199</v>
      </c>
      <c r="I66" s="73">
        <f t="shared" si="0"/>
        <v>1.3976472203353811E-3</v>
      </c>
      <c r="J66" s="73">
        <f>H66/'סכום נכסי הקרן'!$C$41</f>
        <v>7.0557757163434743E-6</v>
      </c>
    </row>
    <row r="67" spans="1:10">
      <c r="A67" s="69" t="s">
        <v>2237</v>
      </c>
      <c r="B67" s="54" t="s">
        <v>2238</v>
      </c>
      <c r="C67" s="70" t="s">
        <v>1824</v>
      </c>
      <c r="D67" s="70" t="s">
        <v>134</v>
      </c>
      <c r="E67" s="79">
        <v>45265</v>
      </c>
      <c r="F67" s="72">
        <v>86832.889098</v>
      </c>
      <c r="G67" s="80">
        <v>2.3245809999999998</v>
      </c>
      <c r="H67" s="72">
        <v>2.0185010960000001</v>
      </c>
      <c r="I67" s="73">
        <f t="shared" si="0"/>
        <v>2.2103247914145694E-3</v>
      </c>
      <c r="J67" s="73">
        <f>H67/'סכום נכסי הקרן'!$C$41</f>
        <v>1.1158435234287908E-5</v>
      </c>
    </row>
    <row r="68" spans="1:10">
      <c r="A68" s="69" t="s">
        <v>2239</v>
      </c>
      <c r="B68" s="54" t="s">
        <v>2240</v>
      </c>
      <c r="C68" s="70" t="s">
        <v>1824</v>
      </c>
      <c r="D68" s="70" t="s">
        <v>134</v>
      </c>
      <c r="E68" s="79">
        <v>45252</v>
      </c>
      <c r="F68" s="72">
        <v>66119.98173</v>
      </c>
      <c r="G68" s="80">
        <v>2.3430870000000001</v>
      </c>
      <c r="H68" s="72">
        <v>1.5492486539999999</v>
      </c>
      <c r="I68" s="73">
        <f t="shared" si="0"/>
        <v>1.6964780028050339E-3</v>
      </c>
      <c r="J68" s="73">
        <f>H68/'סכום נכסי הקרן'!$C$41</f>
        <v>8.5643702655025537E-6</v>
      </c>
    </row>
    <row r="69" spans="1:10">
      <c r="A69" s="69" t="s">
        <v>2239</v>
      </c>
      <c r="B69" s="54" t="s">
        <v>2241</v>
      </c>
      <c r="C69" s="70" t="s">
        <v>1824</v>
      </c>
      <c r="D69" s="70" t="s">
        <v>134</v>
      </c>
      <c r="E69" s="79">
        <v>45252</v>
      </c>
      <c r="F69" s="72">
        <v>18348.452879</v>
      </c>
      <c r="G69" s="80">
        <v>2.3430870000000001</v>
      </c>
      <c r="H69" s="72">
        <v>0.429920201</v>
      </c>
      <c r="I69" s="73">
        <f t="shared" si="0"/>
        <v>4.7077669686845428E-4</v>
      </c>
      <c r="J69" s="73">
        <f>H69/'סכום נכסי הקרן'!$C$41</f>
        <v>2.376633199891282E-6</v>
      </c>
    </row>
    <row r="70" spans="1:10">
      <c r="A70" s="69" t="s">
        <v>2242</v>
      </c>
      <c r="B70" s="54" t="s">
        <v>2243</v>
      </c>
      <c r="C70" s="70" t="s">
        <v>1824</v>
      </c>
      <c r="D70" s="70" t="s">
        <v>134</v>
      </c>
      <c r="E70" s="79">
        <v>45253</v>
      </c>
      <c r="F70" s="72">
        <v>61164.820365000007</v>
      </c>
      <c r="G70" s="80">
        <v>2.3008690000000001</v>
      </c>
      <c r="H70" s="72">
        <v>1.4073222470000002</v>
      </c>
      <c r="I70" s="73">
        <f t="shared" si="0"/>
        <v>1.5410639400779194E-3</v>
      </c>
      <c r="J70" s="73">
        <f>H70/'סכום נכסי הקרן'!$C$41</f>
        <v>7.7797897549033737E-6</v>
      </c>
    </row>
    <row r="71" spans="1:10">
      <c r="A71" s="69" t="s">
        <v>2244</v>
      </c>
      <c r="B71" s="54" t="s">
        <v>2245</v>
      </c>
      <c r="C71" s="70" t="s">
        <v>1824</v>
      </c>
      <c r="D71" s="70" t="s">
        <v>134</v>
      </c>
      <c r="E71" s="79">
        <v>45252</v>
      </c>
      <c r="F71" s="72">
        <v>48946.42368</v>
      </c>
      <c r="G71" s="80">
        <v>2.3774359999999999</v>
      </c>
      <c r="H71" s="72">
        <v>1.163669877</v>
      </c>
      <c r="I71" s="73">
        <f t="shared" si="0"/>
        <v>1.2742566170771317E-3</v>
      </c>
      <c r="J71" s="73">
        <f>H71/'סכום נכסי הקרן'!$C$41</f>
        <v>6.4328599981083565E-6</v>
      </c>
    </row>
    <row r="72" spans="1:10">
      <c r="A72" s="69" t="s">
        <v>2246</v>
      </c>
      <c r="B72" s="54" t="s">
        <v>2247</v>
      </c>
      <c r="C72" s="70" t="s">
        <v>1824</v>
      </c>
      <c r="D72" s="70" t="s">
        <v>134</v>
      </c>
      <c r="E72" s="79">
        <v>45257</v>
      </c>
      <c r="F72" s="72">
        <v>49013.963388000004</v>
      </c>
      <c r="G72" s="80">
        <v>2.5205790000000001</v>
      </c>
      <c r="H72" s="72">
        <v>1.2354359019999999</v>
      </c>
      <c r="I72" s="73">
        <f t="shared" si="0"/>
        <v>1.3528427642697798E-3</v>
      </c>
      <c r="J72" s="73">
        <f>H72/'סכום נכסי הקרן'!$C$41</f>
        <v>6.829588314764562E-6</v>
      </c>
    </row>
    <row r="73" spans="1:10">
      <c r="A73" s="69" t="s">
        <v>2248</v>
      </c>
      <c r="B73" s="54" t="s">
        <v>2249</v>
      </c>
      <c r="C73" s="70" t="s">
        <v>1824</v>
      </c>
      <c r="D73" s="70" t="s">
        <v>134</v>
      </c>
      <c r="E73" s="79">
        <v>45257</v>
      </c>
      <c r="F73" s="72">
        <v>24565.913400000005</v>
      </c>
      <c r="G73" s="80">
        <v>2.7544249999999999</v>
      </c>
      <c r="H73" s="72">
        <v>0.67664965700000002</v>
      </c>
      <c r="I73" s="73">
        <f t="shared" si="0"/>
        <v>7.4095352979152655E-4</v>
      </c>
      <c r="J73" s="73">
        <f>H73/'סכום נכסי הקרן'!$C$41</f>
        <v>3.7405733337970046E-6</v>
      </c>
    </row>
    <row r="74" spans="1:10">
      <c r="A74" s="69" t="s">
        <v>2248</v>
      </c>
      <c r="B74" s="54" t="s">
        <v>2250</v>
      </c>
      <c r="C74" s="70" t="s">
        <v>1824</v>
      </c>
      <c r="D74" s="70" t="s">
        <v>134</v>
      </c>
      <c r="E74" s="79">
        <v>45257</v>
      </c>
      <c r="F74" s="72">
        <v>79705.269</v>
      </c>
      <c r="G74" s="80">
        <v>2.7544249999999999</v>
      </c>
      <c r="H74" s="72">
        <v>2.1954218409999999</v>
      </c>
      <c r="I74" s="73">
        <f t="shared" ref="I74:I137" si="1">IFERROR(H74/$H$9,0)</f>
        <v>2.4040588000628534E-3</v>
      </c>
      <c r="J74" s="73">
        <f>H74/'סכום נכסי הקרן'!$C$41</f>
        <v>1.2136467239619286E-5</v>
      </c>
    </row>
    <row r="75" spans="1:10">
      <c r="A75" s="69" t="s">
        <v>2251</v>
      </c>
      <c r="B75" s="54" t="s">
        <v>2252</v>
      </c>
      <c r="C75" s="70" t="s">
        <v>1824</v>
      </c>
      <c r="D75" s="70" t="s">
        <v>134</v>
      </c>
      <c r="E75" s="79">
        <v>45257</v>
      </c>
      <c r="F75" s="72">
        <v>24587.764481999999</v>
      </c>
      <c r="G75" s="80">
        <v>2.8408470000000001</v>
      </c>
      <c r="H75" s="72">
        <v>0.69850073899999987</v>
      </c>
      <c r="I75" s="73">
        <f t="shared" si="1"/>
        <v>7.6488118004623435E-4</v>
      </c>
      <c r="J75" s="73">
        <f>H75/'סכום נכסי הקרן'!$C$41</f>
        <v>3.8613678598833617E-6</v>
      </c>
    </row>
    <row r="76" spans="1:10">
      <c r="A76" s="69" t="s">
        <v>2253</v>
      </c>
      <c r="B76" s="54" t="s">
        <v>2254</v>
      </c>
      <c r="C76" s="70" t="s">
        <v>1824</v>
      </c>
      <c r="D76" s="70" t="s">
        <v>134</v>
      </c>
      <c r="E76" s="79">
        <v>45257</v>
      </c>
      <c r="F76" s="72">
        <v>111761.825868</v>
      </c>
      <c r="G76" s="80">
        <v>2.9062160000000001</v>
      </c>
      <c r="H76" s="72">
        <v>3.248039855</v>
      </c>
      <c r="I76" s="73">
        <f t="shared" si="1"/>
        <v>3.5567099910106185E-3</v>
      </c>
      <c r="J76" s="73">
        <f>H76/'סכום נכסי הקרן'!$C$41</f>
        <v>1.7955423671666607E-5</v>
      </c>
    </row>
    <row r="77" spans="1:10">
      <c r="A77" s="69" t="s">
        <v>2253</v>
      </c>
      <c r="B77" s="54" t="s">
        <v>2255</v>
      </c>
      <c r="C77" s="70" t="s">
        <v>1824</v>
      </c>
      <c r="D77" s="70" t="s">
        <v>134</v>
      </c>
      <c r="E77" s="79">
        <v>45257</v>
      </c>
      <c r="F77" s="72">
        <v>27707.327174999999</v>
      </c>
      <c r="G77" s="80">
        <v>2.9062160000000001</v>
      </c>
      <c r="H77" s="72">
        <v>0.80523472100000004</v>
      </c>
      <c r="I77" s="73">
        <f t="shared" si="1"/>
        <v>8.8175838510126529E-4</v>
      </c>
      <c r="J77" s="73">
        <f>H77/'סכום נכסי הקרן'!$C$41</f>
        <v>4.4514018349972669E-6</v>
      </c>
    </row>
    <row r="78" spans="1:10">
      <c r="A78" s="69" t="s">
        <v>2256</v>
      </c>
      <c r="B78" s="54" t="s">
        <v>2257</v>
      </c>
      <c r="C78" s="70" t="s">
        <v>1824</v>
      </c>
      <c r="D78" s="70" t="s">
        <v>134</v>
      </c>
      <c r="E78" s="79">
        <v>45257</v>
      </c>
      <c r="F78" s="72">
        <v>63867.337919999991</v>
      </c>
      <c r="G78" s="80">
        <v>2.9114420000000001</v>
      </c>
      <c r="H78" s="72">
        <v>1.8594601959999999</v>
      </c>
      <c r="I78" s="73">
        <f t="shared" si="1"/>
        <v>2.0361697984767379E-3</v>
      </c>
      <c r="J78" s="73">
        <f>H78/'סכום נכסי הקרן'!$C$41</f>
        <v>1.0279244439806981E-5</v>
      </c>
    </row>
    <row r="79" spans="1:10">
      <c r="A79" s="69" t="s">
        <v>2256</v>
      </c>
      <c r="B79" s="54" t="s">
        <v>2258</v>
      </c>
      <c r="C79" s="70" t="s">
        <v>1824</v>
      </c>
      <c r="D79" s="70" t="s">
        <v>134</v>
      </c>
      <c r="E79" s="79">
        <v>45257</v>
      </c>
      <c r="F79" s="72">
        <v>12302.821319999999</v>
      </c>
      <c r="G79" s="80">
        <v>2.9114420000000001</v>
      </c>
      <c r="H79" s="72">
        <v>0.35818944800000002</v>
      </c>
      <c r="I79" s="73">
        <f t="shared" si="1"/>
        <v>3.9222917367070869E-4</v>
      </c>
      <c r="J79" s="73">
        <f>H79/'סכום נכסי הקרן'!$C$41</f>
        <v>1.9800998696675151E-6</v>
      </c>
    </row>
    <row r="80" spans="1:10">
      <c r="A80" s="69" t="s">
        <v>2259</v>
      </c>
      <c r="B80" s="54" t="s">
        <v>2260</v>
      </c>
      <c r="C80" s="70" t="s">
        <v>1824</v>
      </c>
      <c r="D80" s="70" t="s">
        <v>134</v>
      </c>
      <c r="E80" s="79">
        <v>45245</v>
      </c>
      <c r="F80" s="72">
        <v>49498.660115999999</v>
      </c>
      <c r="G80" s="80">
        <v>3.4153419999999999</v>
      </c>
      <c r="H80" s="72">
        <v>1.6905484630000001</v>
      </c>
      <c r="I80" s="73">
        <f t="shared" si="1"/>
        <v>1.8512059202056019E-3</v>
      </c>
      <c r="J80" s="73">
        <f>H80/'סכום נכסי הקרן'!$C$41</f>
        <v>9.3454868923244162E-6</v>
      </c>
    </row>
    <row r="81" spans="1:10">
      <c r="A81" s="69" t="s">
        <v>2261</v>
      </c>
      <c r="B81" s="54" t="s">
        <v>2262</v>
      </c>
      <c r="C81" s="70" t="s">
        <v>1824</v>
      </c>
      <c r="D81" s="70" t="s">
        <v>134</v>
      </c>
      <c r="E81" s="79">
        <v>45245</v>
      </c>
      <c r="F81" s="72">
        <v>61881.602070000001</v>
      </c>
      <c r="G81" s="80">
        <v>3.4282599999999999</v>
      </c>
      <c r="H81" s="72">
        <v>2.1214625040000001</v>
      </c>
      <c r="I81" s="73">
        <f t="shared" si="1"/>
        <v>2.3230709044151196E-3</v>
      </c>
      <c r="J81" s="73">
        <f>H81/'סכום נכסי הקרן'!$C$41</f>
        <v>1.1727614119092979E-5</v>
      </c>
    </row>
    <row r="82" spans="1:10">
      <c r="A82" s="69" t="s">
        <v>2261</v>
      </c>
      <c r="B82" s="54" t="s">
        <v>2263</v>
      </c>
      <c r="C82" s="70" t="s">
        <v>1824</v>
      </c>
      <c r="D82" s="70" t="s">
        <v>134</v>
      </c>
      <c r="E82" s="79">
        <v>45245</v>
      </c>
      <c r="F82" s="72">
        <v>16724.613345000002</v>
      </c>
      <c r="G82" s="80">
        <v>3.4282599999999999</v>
      </c>
      <c r="H82" s="72">
        <v>0.57336330699999993</v>
      </c>
      <c r="I82" s="73">
        <f t="shared" si="1"/>
        <v>6.2785159466147871E-4</v>
      </c>
      <c r="J82" s="73">
        <f>H82/'סכום נכסי הקרן'!$C$41</f>
        <v>3.1695981436695904E-6</v>
      </c>
    </row>
    <row r="83" spans="1:10">
      <c r="A83" s="69" t="s">
        <v>2264</v>
      </c>
      <c r="B83" s="54" t="s">
        <v>2265</v>
      </c>
      <c r="C83" s="70" t="s">
        <v>1824</v>
      </c>
      <c r="D83" s="70" t="s">
        <v>134</v>
      </c>
      <c r="E83" s="79">
        <v>45246</v>
      </c>
      <c r="F83" s="72">
        <v>81432.310299999997</v>
      </c>
      <c r="G83" s="80">
        <v>3.4790049999999999</v>
      </c>
      <c r="H83" s="72">
        <v>2.8330344300000001</v>
      </c>
      <c r="I83" s="73">
        <f t="shared" si="1"/>
        <v>3.1022654622130776E-3</v>
      </c>
      <c r="J83" s="73">
        <f>H83/'סכום נכסי הקרן'!$C$41</f>
        <v>1.5661240544435534E-5</v>
      </c>
    </row>
    <row r="84" spans="1:10">
      <c r="A84" s="69" t="s">
        <v>2266</v>
      </c>
      <c r="B84" s="54" t="s">
        <v>2267</v>
      </c>
      <c r="C84" s="70" t="s">
        <v>1824</v>
      </c>
      <c r="D84" s="70" t="s">
        <v>134</v>
      </c>
      <c r="E84" s="79">
        <v>45160</v>
      </c>
      <c r="F84" s="72">
        <v>43349.566995000001</v>
      </c>
      <c r="G84" s="80">
        <v>3.11198</v>
      </c>
      <c r="H84" s="72">
        <v>1.3490297980000001</v>
      </c>
      <c r="I84" s="73">
        <f t="shared" si="1"/>
        <v>1.4772317997673204E-3</v>
      </c>
      <c r="J84" s="73">
        <f>H84/'סכום נכסי הקרן'!$C$41</f>
        <v>7.4575444422287796E-6</v>
      </c>
    </row>
    <row r="85" spans="1:10">
      <c r="A85" s="69" t="s">
        <v>2268</v>
      </c>
      <c r="B85" s="54" t="s">
        <v>2269</v>
      </c>
      <c r="C85" s="70" t="s">
        <v>1824</v>
      </c>
      <c r="D85" s="70" t="s">
        <v>134</v>
      </c>
      <c r="E85" s="79">
        <v>45245</v>
      </c>
      <c r="F85" s="72">
        <v>24784.424220000001</v>
      </c>
      <c r="G85" s="80">
        <v>3.5521029999999998</v>
      </c>
      <c r="H85" s="72">
        <v>0.880368394</v>
      </c>
      <c r="I85" s="73">
        <f t="shared" si="1"/>
        <v>9.6403221711999969E-4</v>
      </c>
      <c r="J85" s="73">
        <f>H85/'סכום נכסי הקרן'!$C$41</f>
        <v>4.8667467787013081E-6</v>
      </c>
    </row>
    <row r="86" spans="1:10">
      <c r="A86" s="69" t="s">
        <v>2270</v>
      </c>
      <c r="B86" s="54" t="s">
        <v>2271</v>
      </c>
      <c r="C86" s="70" t="s">
        <v>1824</v>
      </c>
      <c r="D86" s="70" t="s">
        <v>134</v>
      </c>
      <c r="E86" s="79">
        <v>45246</v>
      </c>
      <c r="F86" s="72">
        <v>37177.629561000002</v>
      </c>
      <c r="G86" s="80">
        <v>3.5589430000000002</v>
      </c>
      <c r="H86" s="72">
        <v>1.3231306899999999</v>
      </c>
      <c r="I86" s="73">
        <f t="shared" si="1"/>
        <v>1.4488714284990733E-3</v>
      </c>
      <c r="J86" s="73">
        <f>H86/'סכום נכסי הקרן'!$C$41</f>
        <v>7.3143721051829792E-6</v>
      </c>
    </row>
    <row r="87" spans="1:10">
      <c r="A87" s="69" t="s">
        <v>2272</v>
      </c>
      <c r="B87" s="54" t="s">
        <v>2273</v>
      </c>
      <c r="C87" s="70" t="s">
        <v>1824</v>
      </c>
      <c r="D87" s="70" t="s">
        <v>134</v>
      </c>
      <c r="E87" s="79">
        <v>45155</v>
      </c>
      <c r="F87" s="72">
        <v>74367.177893999993</v>
      </c>
      <c r="G87" s="80">
        <v>3.170544</v>
      </c>
      <c r="H87" s="72">
        <v>2.357844321</v>
      </c>
      <c r="I87" s="73">
        <f t="shared" si="1"/>
        <v>2.5819167338229435E-3</v>
      </c>
      <c r="J87" s="73">
        <f>H87/'סכום נכסי הקרן'!$C$41</f>
        <v>1.3034351678356506E-5</v>
      </c>
    </row>
    <row r="88" spans="1:10">
      <c r="A88" s="69" t="s">
        <v>2274</v>
      </c>
      <c r="B88" s="54" t="s">
        <v>2275</v>
      </c>
      <c r="C88" s="70" t="s">
        <v>1824</v>
      </c>
      <c r="D88" s="70" t="s">
        <v>134</v>
      </c>
      <c r="E88" s="79">
        <v>45245</v>
      </c>
      <c r="F88" s="72">
        <v>21072.388896</v>
      </c>
      <c r="G88" s="80">
        <v>3.5778639999999999</v>
      </c>
      <c r="H88" s="72">
        <v>0.7539414430000001</v>
      </c>
      <c r="I88" s="73">
        <f t="shared" si="1"/>
        <v>8.2559056620783459E-4</v>
      </c>
      <c r="J88" s="73">
        <f>H88/'סכום נכסי הקרן'!$C$41</f>
        <v>4.1678484984885386E-6</v>
      </c>
    </row>
    <row r="89" spans="1:10">
      <c r="A89" s="69" t="s">
        <v>2276</v>
      </c>
      <c r="B89" s="54" t="s">
        <v>2277</v>
      </c>
      <c r="C89" s="70" t="s">
        <v>1824</v>
      </c>
      <c r="D89" s="70" t="s">
        <v>134</v>
      </c>
      <c r="E89" s="79">
        <v>45155</v>
      </c>
      <c r="F89" s="72">
        <v>74373.137279999995</v>
      </c>
      <c r="G89" s="80">
        <v>3.1783030000000001</v>
      </c>
      <c r="H89" s="72">
        <v>2.3638037070000002</v>
      </c>
      <c r="I89" s="73">
        <f t="shared" si="1"/>
        <v>2.5884424566196824E-3</v>
      </c>
      <c r="J89" s="73">
        <f>H89/'סכום נכסי הקרן'!$C$41</f>
        <v>1.3067295640016424E-5</v>
      </c>
    </row>
    <row r="90" spans="1:10">
      <c r="A90" s="69" t="s">
        <v>2278</v>
      </c>
      <c r="B90" s="54" t="s">
        <v>2279</v>
      </c>
      <c r="C90" s="70" t="s">
        <v>1824</v>
      </c>
      <c r="D90" s="70" t="s">
        <v>134</v>
      </c>
      <c r="E90" s="79">
        <v>45160</v>
      </c>
      <c r="F90" s="72">
        <v>61977.614399999991</v>
      </c>
      <c r="G90" s="80">
        <v>3.1896149999999999</v>
      </c>
      <c r="H90" s="72">
        <v>1.976846978</v>
      </c>
      <c r="I90" s="73">
        <f t="shared" si="1"/>
        <v>2.1647121683338296E-3</v>
      </c>
      <c r="J90" s="73">
        <f>H90/'סכום נכסי הקרן'!$C$41</f>
        <v>1.0928167943937927E-5</v>
      </c>
    </row>
    <row r="91" spans="1:10">
      <c r="A91" s="69" t="s">
        <v>2280</v>
      </c>
      <c r="B91" s="54" t="s">
        <v>2281</v>
      </c>
      <c r="C91" s="70" t="s">
        <v>1824</v>
      </c>
      <c r="D91" s="70" t="s">
        <v>134</v>
      </c>
      <c r="E91" s="79">
        <v>45160</v>
      </c>
      <c r="F91" s="72">
        <v>61977.614399999991</v>
      </c>
      <c r="G91" s="80">
        <v>3.1896149999999999</v>
      </c>
      <c r="H91" s="72">
        <v>1.976846978</v>
      </c>
      <c r="I91" s="73">
        <f t="shared" si="1"/>
        <v>2.1647121683338296E-3</v>
      </c>
      <c r="J91" s="73">
        <f>H91/'סכום נכסי הקרן'!$C$41</f>
        <v>1.0928167943937927E-5</v>
      </c>
    </row>
    <row r="92" spans="1:10">
      <c r="A92" s="69" t="s">
        <v>2282</v>
      </c>
      <c r="B92" s="54" t="s">
        <v>2283</v>
      </c>
      <c r="C92" s="70" t="s">
        <v>1824</v>
      </c>
      <c r="D92" s="70" t="s">
        <v>134</v>
      </c>
      <c r="E92" s="79">
        <v>45168</v>
      </c>
      <c r="F92" s="72">
        <v>86930.887889999984</v>
      </c>
      <c r="G92" s="80">
        <v>3.370279</v>
      </c>
      <c r="H92" s="72">
        <v>2.9298134989999998</v>
      </c>
      <c r="I92" s="73">
        <f t="shared" si="1"/>
        <v>3.2082417115817928E-3</v>
      </c>
      <c r="J92" s="73">
        <f>H92/'סכום נכסי הקרן'!$C$41</f>
        <v>1.6196242965594078E-5</v>
      </c>
    </row>
    <row r="93" spans="1:10">
      <c r="A93" s="69" t="s">
        <v>2284</v>
      </c>
      <c r="B93" s="54" t="s">
        <v>2285</v>
      </c>
      <c r="C93" s="70" t="s">
        <v>1824</v>
      </c>
      <c r="D93" s="70" t="s">
        <v>134</v>
      </c>
      <c r="E93" s="79">
        <v>45174</v>
      </c>
      <c r="F93" s="72">
        <v>86468.514825000006</v>
      </c>
      <c r="G93" s="80">
        <v>3.8023899999999999</v>
      </c>
      <c r="H93" s="72">
        <v>3.2878705399999997</v>
      </c>
      <c r="I93" s="73">
        <f t="shared" si="1"/>
        <v>3.6003258952521308E-3</v>
      </c>
      <c r="J93" s="73">
        <f>H93/'סכום נכסי הקרן'!$C$41</f>
        <v>1.8175610878793007E-5</v>
      </c>
    </row>
    <row r="94" spans="1:10">
      <c r="A94" s="69" t="s">
        <v>2284</v>
      </c>
      <c r="B94" s="54" t="s">
        <v>2286</v>
      </c>
      <c r="C94" s="70" t="s">
        <v>1824</v>
      </c>
      <c r="D94" s="70" t="s">
        <v>134</v>
      </c>
      <c r="E94" s="79">
        <v>45174</v>
      </c>
      <c r="F94" s="72">
        <v>12465.04905</v>
      </c>
      <c r="G94" s="80">
        <v>3.8023899999999999</v>
      </c>
      <c r="H94" s="72">
        <v>0.47396983300000001</v>
      </c>
      <c r="I94" s="73">
        <f t="shared" si="1"/>
        <v>5.1901248621493107E-4</v>
      </c>
      <c r="J94" s="73">
        <f>H94/'סכום נכסי הקרן'!$C$41</f>
        <v>2.6201430829130231E-6</v>
      </c>
    </row>
    <row r="95" spans="1:10">
      <c r="A95" s="69" t="s">
        <v>2287</v>
      </c>
      <c r="B95" s="54" t="s">
        <v>2288</v>
      </c>
      <c r="C95" s="70" t="s">
        <v>1824</v>
      </c>
      <c r="D95" s="70" t="s">
        <v>134</v>
      </c>
      <c r="E95" s="79">
        <v>45169</v>
      </c>
      <c r="F95" s="72">
        <v>37404.086229</v>
      </c>
      <c r="G95" s="80">
        <v>3.8032300000000001</v>
      </c>
      <c r="H95" s="72">
        <v>1.422563373</v>
      </c>
      <c r="I95" s="73">
        <f t="shared" si="1"/>
        <v>1.5577534720844319E-3</v>
      </c>
      <c r="J95" s="73">
        <f>H95/'סכום נכסי הקרן'!$C$41</f>
        <v>7.8640439164223527E-6</v>
      </c>
    </row>
    <row r="96" spans="1:10">
      <c r="A96" s="69" t="s">
        <v>2289</v>
      </c>
      <c r="B96" s="54" t="s">
        <v>2290</v>
      </c>
      <c r="C96" s="70" t="s">
        <v>1824</v>
      </c>
      <c r="D96" s="70" t="s">
        <v>134</v>
      </c>
      <c r="E96" s="79">
        <v>45174</v>
      </c>
      <c r="F96" s="72">
        <v>1124.160785</v>
      </c>
      <c r="G96" s="80">
        <v>3.9044840000000001</v>
      </c>
      <c r="H96" s="72">
        <v>4.3892677000000005E-2</v>
      </c>
      <c r="I96" s="73">
        <f t="shared" si="1"/>
        <v>4.8063918482337093E-5</v>
      </c>
      <c r="J96" s="73">
        <f>H96/'סכום נכסי הקרן'!$C$41</f>
        <v>2.4264222324901749E-7</v>
      </c>
    </row>
    <row r="97" spans="1:10">
      <c r="A97" s="69" t="s">
        <v>2289</v>
      </c>
      <c r="B97" s="54" t="s">
        <v>2291</v>
      </c>
      <c r="C97" s="70" t="s">
        <v>1824</v>
      </c>
      <c r="D97" s="70" t="s">
        <v>134</v>
      </c>
      <c r="E97" s="79">
        <v>45174</v>
      </c>
      <c r="F97" s="72">
        <v>31195.730325</v>
      </c>
      <c r="G97" s="80">
        <v>3.9044840000000001</v>
      </c>
      <c r="H97" s="72">
        <v>1.2180322830000001</v>
      </c>
      <c r="I97" s="73">
        <f t="shared" si="1"/>
        <v>1.3337852316222805E-3</v>
      </c>
      <c r="J97" s="73">
        <f>H97/'סכום נכסי הקרן'!$C$41</f>
        <v>6.7333797192683523E-6</v>
      </c>
    </row>
    <row r="98" spans="1:10">
      <c r="A98" s="69" t="s">
        <v>2289</v>
      </c>
      <c r="B98" s="54" t="s">
        <v>2292</v>
      </c>
      <c r="C98" s="70" t="s">
        <v>1824</v>
      </c>
      <c r="D98" s="70" t="s">
        <v>134</v>
      </c>
      <c r="E98" s="79">
        <v>45174</v>
      </c>
      <c r="F98" s="72">
        <v>217116.44865000003</v>
      </c>
      <c r="G98" s="80">
        <v>3.9044840000000001</v>
      </c>
      <c r="H98" s="72">
        <v>8.4772768860000003</v>
      </c>
      <c r="I98" s="73">
        <f t="shared" si="1"/>
        <v>9.2828957596025503E-3</v>
      </c>
      <c r="J98" s="73">
        <f>H98/'סכום נכסי הקרן'!$C$41</f>
        <v>4.6863063529174761E-5</v>
      </c>
    </row>
    <row r="99" spans="1:10">
      <c r="A99" s="69" t="s">
        <v>2293</v>
      </c>
      <c r="B99" s="54" t="s">
        <v>2294</v>
      </c>
      <c r="C99" s="70" t="s">
        <v>1824</v>
      </c>
      <c r="D99" s="70" t="s">
        <v>134</v>
      </c>
      <c r="E99" s="79">
        <v>45159</v>
      </c>
      <c r="F99" s="72">
        <v>217156.77274500002</v>
      </c>
      <c r="G99" s="80">
        <v>3.838387</v>
      </c>
      <c r="H99" s="72">
        <v>8.335316881999999</v>
      </c>
      <c r="I99" s="73">
        <f t="shared" si="1"/>
        <v>9.1274449070603749E-3</v>
      </c>
      <c r="J99" s="73">
        <f>H99/'סכום נכסי הקרן'!$C$41</f>
        <v>4.607829729167688E-5</v>
      </c>
    </row>
    <row r="100" spans="1:10">
      <c r="A100" s="69" t="s">
        <v>2295</v>
      </c>
      <c r="B100" s="54" t="s">
        <v>2296</v>
      </c>
      <c r="C100" s="70" t="s">
        <v>1824</v>
      </c>
      <c r="D100" s="70" t="s">
        <v>134</v>
      </c>
      <c r="E100" s="79">
        <v>45181</v>
      </c>
      <c r="F100" s="72">
        <v>27459.526379999999</v>
      </c>
      <c r="G100" s="80">
        <v>3.9528509999999999</v>
      </c>
      <c r="H100" s="72">
        <v>1.0854342889999999</v>
      </c>
      <c r="I100" s="73">
        <f t="shared" si="1"/>
        <v>1.1885860865681424E-3</v>
      </c>
      <c r="J100" s="73">
        <f>H100/'סכום נכסי הקרן'!$C$41</f>
        <v>6.0003674205990337E-6</v>
      </c>
    </row>
    <row r="101" spans="1:10">
      <c r="A101" s="69" t="s">
        <v>2295</v>
      </c>
      <c r="B101" s="54" t="s">
        <v>2297</v>
      </c>
      <c r="C101" s="70" t="s">
        <v>1824</v>
      </c>
      <c r="D101" s="70" t="s">
        <v>134</v>
      </c>
      <c r="E101" s="79">
        <v>45181</v>
      </c>
      <c r="F101" s="72">
        <v>44978.362000000001</v>
      </c>
      <c r="G101" s="80">
        <v>3.9528509999999999</v>
      </c>
      <c r="H101" s="72">
        <v>1.7779278389999997</v>
      </c>
      <c r="I101" s="73">
        <f t="shared" si="1"/>
        <v>1.9468891979674359E-3</v>
      </c>
      <c r="J101" s="73">
        <f>H101/'סכום נכסי הקרן'!$C$41</f>
        <v>9.8285270600214506E-6</v>
      </c>
    </row>
    <row r="102" spans="1:10">
      <c r="A102" s="69" t="s">
        <v>2298</v>
      </c>
      <c r="B102" s="54" t="s">
        <v>2299</v>
      </c>
      <c r="C102" s="70" t="s">
        <v>1824</v>
      </c>
      <c r="D102" s="70" t="s">
        <v>134</v>
      </c>
      <c r="E102" s="79">
        <v>45181</v>
      </c>
      <c r="F102" s="72">
        <v>37449.774855000003</v>
      </c>
      <c r="G102" s="80">
        <v>3.9655879999999999</v>
      </c>
      <c r="H102" s="72">
        <v>1.4851038220000001</v>
      </c>
      <c r="I102" s="73">
        <f t="shared" si="1"/>
        <v>1.6262373114862704E-3</v>
      </c>
      <c r="J102" s="73">
        <f>H102/'סכום נכסי הקרן'!$C$41</f>
        <v>8.2097725122961439E-6</v>
      </c>
    </row>
    <row r="103" spans="1:10">
      <c r="A103" s="69" t="s">
        <v>2298</v>
      </c>
      <c r="B103" s="54" t="s">
        <v>2300</v>
      </c>
      <c r="C103" s="70" t="s">
        <v>1824</v>
      </c>
      <c r="D103" s="70" t="s">
        <v>134</v>
      </c>
      <c r="E103" s="79">
        <v>45181</v>
      </c>
      <c r="F103" s="72">
        <v>21720.285743</v>
      </c>
      <c r="G103" s="80">
        <v>3.9655879999999999</v>
      </c>
      <c r="H103" s="72">
        <v>0.86133707100000001</v>
      </c>
      <c r="I103" s="73">
        <f t="shared" si="1"/>
        <v>9.4319229529698069E-4</v>
      </c>
      <c r="J103" s="73">
        <f>H103/'סכום נכסי הקרן'!$C$41</f>
        <v>4.7615401055223137E-6</v>
      </c>
    </row>
    <row r="104" spans="1:10">
      <c r="A104" s="69" t="s">
        <v>2301</v>
      </c>
      <c r="B104" s="54" t="s">
        <v>2302</v>
      </c>
      <c r="C104" s="70" t="s">
        <v>1824</v>
      </c>
      <c r="D104" s="70" t="s">
        <v>134</v>
      </c>
      <c r="E104" s="79">
        <v>45159</v>
      </c>
      <c r="F104" s="72">
        <v>49959.5193</v>
      </c>
      <c r="G104" s="80">
        <v>3.9097590000000002</v>
      </c>
      <c r="H104" s="72">
        <v>1.9532969179999999</v>
      </c>
      <c r="I104" s="73">
        <f t="shared" si="1"/>
        <v>2.138924081539895E-3</v>
      </c>
      <c r="J104" s="73">
        <f>H104/'סכום נכסי הקרן'!$C$41</f>
        <v>1.0797981331805616E-5</v>
      </c>
    </row>
    <row r="105" spans="1:10">
      <c r="A105" s="69" t="s">
        <v>2303</v>
      </c>
      <c r="B105" s="54" t="s">
        <v>2304</v>
      </c>
      <c r="C105" s="70" t="s">
        <v>1824</v>
      </c>
      <c r="D105" s="70" t="s">
        <v>134</v>
      </c>
      <c r="E105" s="79">
        <v>45167</v>
      </c>
      <c r="F105" s="72">
        <v>43722.690773999995</v>
      </c>
      <c r="G105" s="80">
        <v>3.9388100000000001</v>
      </c>
      <c r="H105" s="72">
        <v>1.722153577</v>
      </c>
      <c r="I105" s="73">
        <f t="shared" si="1"/>
        <v>1.8858145548742271E-3</v>
      </c>
      <c r="J105" s="73">
        <f>H105/'סכום נכסי הקרן'!$C$41</f>
        <v>9.5202024861579528E-6</v>
      </c>
    </row>
    <row r="106" spans="1:10">
      <c r="A106" s="69" t="s">
        <v>2305</v>
      </c>
      <c r="B106" s="54" t="s">
        <v>2306</v>
      </c>
      <c r="C106" s="70" t="s">
        <v>1824</v>
      </c>
      <c r="D106" s="70" t="s">
        <v>134</v>
      </c>
      <c r="E106" s="79">
        <v>45189</v>
      </c>
      <c r="F106" s="72">
        <v>184691.73087699999</v>
      </c>
      <c r="G106" s="80">
        <v>4.0757500000000002</v>
      </c>
      <c r="H106" s="72">
        <v>7.527573125</v>
      </c>
      <c r="I106" s="73">
        <f t="shared" si="1"/>
        <v>8.2429390453863504E-3</v>
      </c>
      <c r="J106" s="73">
        <f>H106/'סכום נכסי הקרן'!$C$41</f>
        <v>4.161302530532722E-5</v>
      </c>
    </row>
    <row r="107" spans="1:10">
      <c r="A107" s="69" t="s">
        <v>2307</v>
      </c>
      <c r="B107" s="54" t="s">
        <v>2308</v>
      </c>
      <c r="C107" s="70" t="s">
        <v>1824</v>
      </c>
      <c r="D107" s="70" t="s">
        <v>134</v>
      </c>
      <c r="E107" s="79">
        <v>45174</v>
      </c>
      <c r="F107" s="72">
        <v>259594.26048</v>
      </c>
      <c r="G107" s="80">
        <v>4.0826269999999996</v>
      </c>
      <c r="H107" s="72">
        <v>10.598265676999999</v>
      </c>
      <c r="I107" s="73">
        <f t="shared" si="1"/>
        <v>1.1605447932771998E-2</v>
      </c>
      <c r="J107" s="73">
        <f>H107/'סכום נכסי הקרן'!$C$41</f>
        <v>5.8588058924978146E-5</v>
      </c>
    </row>
    <row r="108" spans="1:10">
      <c r="A108" s="69" t="s">
        <v>2307</v>
      </c>
      <c r="B108" s="54" t="s">
        <v>2309</v>
      </c>
      <c r="C108" s="70" t="s">
        <v>1824</v>
      </c>
      <c r="D108" s="70" t="s">
        <v>134</v>
      </c>
      <c r="E108" s="79">
        <v>45174</v>
      </c>
      <c r="F108" s="72">
        <v>26253.081792000001</v>
      </c>
      <c r="G108" s="80">
        <v>4.0826269999999996</v>
      </c>
      <c r="H108" s="72">
        <v>1.0718154369999999</v>
      </c>
      <c r="I108" s="73">
        <f t="shared" si="1"/>
        <v>1.1736729977093558E-3</v>
      </c>
      <c r="J108" s="73">
        <f>H108/'סכום נכסי הקרן'!$C$41</f>
        <v>5.9250813192892566E-6</v>
      </c>
    </row>
    <row r="109" spans="1:10">
      <c r="A109" s="69" t="s">
        <v>2310</v>
      </c>
      <c r="B109" s="54" t="s">
        <v>2311</v>
      </c>
      <c r="C109" s="70" t="s">
        <v>1824</v>
      </c>
      <c r="D109" s="70" t="s">
        <v>134</v>
      </c>
      <c r="E109" s="79">
        <v>45167</v>
      </c>
      <c r="F109" s="72">
        <v>50681.188800000011</v>
      </c>
      <c r="G109" s="80">
        <v>4.0100410000000002</v>
      </c>
      <c r="H109" s="72">
        <v>2.0323367019999998</v>
      </c>
      <c r="I109" s="73">
        <f t="shared" si="1"/>
        <v>2.2254752330004798E-3</v>
      </c>
      <c r="J109" s="73">
        <f>H109/'סכום נכסי הקרן'!$C$41</f>
        <v>1.1234919569017307E-5</v>
      </c>
    </row>
    <row r="110" spans="1:10">
      <c r="A110" s="69" t="s">
        <v>2312</v>
      </c>
      <c r="B110" s="54" t="s">
        <v>2313</v>
      </c>
      <c r="C110" s="70" t="s">
        <v>1824</v>
      </c>
      <c r="D110" s="70" t="s">
        <v>134</v>
      </c>
      <c r="E110" s="79">
        <v>45189</v>
      </c>
      <c r="F110" s="72">
        <v>67585.655939999997</v>
      </c>
      <c r="G110" s="80">
        <v>4.1519490000000001</v>
      </c>
      <c r="H110" s="72">
        <v>2.8061218600000006</v>
      </c>
      <c r="I110" s="73">
        <f t="shared" si="1"/>
        <v>3.0727953168712893E-3</v>
      </c>
      <c r="J110" s="73">
        <f>H110/'סכום נכסי הקרן'!$C$41</f>
        <v>1.5512465708529655E-5</v>
      </c>
    </row>
    <row r="111" spans="1:10">
      <c r="A111" s="69" t="s">
        <v>2314</v>
      </c>
      <c r="B111" s="54" t="s">
        <v>2315</v>
      </c>
      <c r="C111" s="70" t="s">
        <v>1824</v>
      </c>
      <c r="D111" s="70" t="s">
        <v>134</v>
      </c>
      <c r="E111" s="79">
        <v>45189</v>
      </c>
      <c r="F111" s="72">
        <v>43762.088937</v>
      </c>
      <c r="G111" s="80">
        <v>4.1519490000000001</v>
      </c>
      <c r="H111" s="72">
        <v>1.8169795449999999</v>
      </c>
      <c r="I111" s="73">
        <f t="shared" si="1"/>
        <v>1.9896520946980274E-3</v>
      </c>
      <c r="J111" s="73">
        <f>H111/'סכום נכסי הקרן'!$C$41</f>
        <v>1.0044408009035041E-5</v>
      </c>
    </row>
    <row r="112" spans="1:10">
      <c r="A112" s="69" t="s">
        <v>2316</v>
      </c>
      <c r="B112" s="54" t="s">
        <v>2317</v>
      </c>
      <c r="C112" s="70" t="s">
        <v>1824</v>
      </c>
      <c r="D112" s="70" t="s">
        <v>134</v>
      </c>
      <c r="E112" s="79">
        <v>45190</v>
      </c>
      <c r="F112" s="72">
        <v>50019.113159999994</v>
      </c>
      <c r="G112" s="80">
        <v>4.1816259999999996</v>
      </c>
      <c r="H112" s="72">
        <v>2.0916120550000001</v>
      </c>
      <c r="I112" s="73">
        <f t="shared" si="1"/>
        <v>2.2903836853740674E-3</v>
      </c>
      <c r="J112" s="73">
        <f>H112/'סכום נכסי הקרן'!$C$41</f>
        <v>1.1562598453487953E-5</v>
      </c>
    </row>
    <row r="113" spans="1:10">
      <c r="A113" s="69" t="s">
        <v>2318</v>
      </c>
      <c r="B113" s="54" t="s">
        <v>2319</v>
      </c>
      <c r="C113" s="70" t="s">
        <v>1824</v>
      </c>
      <c r="D113" s="70" t="s">
        <v>134</v>
      </c>
      <c r="E113" s="79">
        <v>45188</v>
      </c>
      <c r="F113" s="72">
        <v>62573.553</v>
      </c>
      <c r="G113" s="80">
        <v>4.2342589999999998</v>
      </c>
      <c r="H113" s="72">
        <v>2.6495264619999999</v>
      </c>
      <c r="I113" s="73">
        <f t="shared" si="1"/>
        <v>2.9013182286959389E-3</v>
      </c>
      <c r="J113" s="73">
        <f>H113/'סכום נכסי הקרן'!$C$41</f>
        <v>1.4646793844375985E-5</v>
      </c>
    </row>
    <row r="114" spans="1:10">
      <c r="A114" s="69" t="s">
        <v>2320</v>
      </c>
      <c r="B114" s="54" t="s">
        <v>2321</v>
      </c>
      <c r="C114" s="70" t="s">
        <v>1824</v>
      </c>
      <c r="D114" s="70" t="s">
        <v>134</v>
      </c>
      <c r="E114" s="79">
        <v>45188</v>
      </c>
      <c r="F114" s="72">
        <v>125147.106</v>
      </c>
      <c r="G114" s="80">
        <v>4.2342589999999998</v>
      </c>
      <c r="H114" s="72">
        <v>5.2990529239999997</v>
      </c>
      <c r="I114" s="73">
        <f t="shared" si="1"/>
        <v>5.8026364573918778E-3</v>
      </c>
      <c r="J114" s="73">
        <f>H114/'סכום נכסי הקרן'!$C$41</f>
        <v>2.9293587688751971E-5</v>
      </c>
    </row>
    <row r="115" spans="1:10">
      <c r="A115" s="69" t="s">
        <v>2322</v>
      </c>
      <c r="B115" s="54" t="s">
        <v>2323</v>
      </c>
      <c r="C115" s="70" t="s">
        <v>1824</v>
      </c>
      <c r="D115" s="70" t="s">
        <v>134</v>
      </c>
      <c r="E115" s="79">
        <v>45190</v>
      </c>
      <c r="F115" s="72">
        <v>87602.974199999997</v>
      </c>
      <c r="G115" s="80">
        <v>4.2576720000000003</v>
      </c>
      <c r="H115" s="72">
        <v>3.7298472670000002</v>
      </c>
      <c r="I115" s="73">
        <f t="shared" si="1"/>
        <v>4.0843048828545087E-3</v>
      </c>
      <c r="J115" s="73">
        <f>H115/'סכום נכסי הקרן'!$C$41</f>
        <v>2.0618893517115662E-5</v>
      </c>
    </row>
    <row r="116" spans="1:10">
      <c r="A116" s="69" t="s">
        <v>2322</v>
      </c>
      <c r="B116" s="54" t="s">
        <v>2324</v>
      </c>
      <c r="C116" s="70" t="s">
        <v>1824</v>
      </c>
      <c r="D116" s="70" t="s">
        <v>134</v>
      </c>
      <c r="E116" s="79">
        <v>45190</v>
      </c>
      <c r="F116" s="72">
        <v>32483.656800000001</v>
      </c>
      <c r="G116" s="80">
        <v>4.2576720000000003</v>
      </c>
      <c r="H116" s="72">
        <v>1.3830475460000002</v>
      </c>
      <c r="I116" s="73">
        <f t="shared" si="1"/>
        <v>1.514482347662239E-3</v>
      </c>
      <c r="J116" s="73">
        <f>H116/'סכום נכסי הקרן'!$C$41</f>
        <v>7.6455972694610962E-6</v>
      </c>
    </row>
    <row r="117" spans="1:10">
      <c r="A117" s="69" t="s">
        <v>2325</v>
      </c>
      <c r="B117" s="54" t="s">
        <v>2326</v>
      </c>
      <c r="C117" s="70" t="s">
        <v>1824</v>
      </c>
      <c r="D117" s="70" t="s">
        <v>134</v>
      </c>
      <c r="E117" s="79">
        <v>45182</v>
      </c>
      <c r="F117" s="72">
        <v>62623.214550000004</v>
      </c>
      <c r="G117" s="80">
        <v>4.2868089999999999</v>
      </c>
      <c r="H117" s="72">
        <v>2.6845378549999999</v>
      </c>
      <c r="I117" s="73">
        <f t="shared" si="1"/>
        <v>2.9396568504005361E-3</v>
      </c>
      <c r="J117" s="73">
        <f>H117/'סכום נכסי הקרן'!$C$41</f>
        <v>1.4840339620510011E-5</v>
      </c>
    </row>
    <row r="118" spans="1:10">
      <c r="A118" s="69" t="s">
        <v>2327</v>
      </c>
      <c r="B118" s="54" t="s">
        <v>2328</v>
      </c>
      <c r="C118" s="70" t="s">
        <v>1824</v>
      </c>
      <c r="D118" s="70" t="s">
        <v>134</v>
      </c>
      <c r="E118" s="79">
        <v>45182</v>
      </c>
      <c r="F118" s="72">
        <v>65036.062080000003</v>
      </c>
      <c r="G118" s="80">
        <v>4.3121039999999997</v>
      </c>
      <c r="H118" s="72">
        <v>2.8044223699999997</v>
      </c>
      <c r="I118" s="73">
        <f t="shared" si="1"/>
        <v>3.0709343196752971E-3</v>
      </c>
      <c r="J118" s="73">
        <f>H118/'סכום נכסי הקרן'!$C$41</f>
        <v>1.5503070792106817E-5</v>
      </c>
    </row>
    <row r="119" spans="1:10">
      <c r="A119" s="69" t="s">
        <v>2329</v>
      </c>
      <c r="B119" s="54" t="s">
        <v>2330</v>
      </c>
      <c r="C119" s="70" t="s">
        <v>1824</v>
      </c>
      <c r="D119" s="70" t="s">
        <v>134</v>
      </c>
      <c r="E119" s="79">
        <v>45182</v>
      </c>
      <c r="F119" s="72">
        <v>37590.813656999999</v>
      </c>
      <c r="G119" s="80">
        <v>4.3298019999999999</v>
      </c>
      <c r="H119" s="72">
        <v>1.6276076399999999</v>
      </c>
      <c r="I119" s="73">
        <f t="shared" si="1"/>
        <v>1.7822836581644142E-3</v>
      </c>
      <c r="J119" s="73">
        <f>H119/'סכום נכסי הקרן'!$C$41</f>
        <v>8.9975449970091008E-6</v>
      </c>
    </row>
    <row r="120" spans="1:10">
      <c r="A120" s="69" t="s">
        <v>2329</v>
      </c>
      <c r="B120" s="54" t="s">
        <v>2331</v>
      </c>
      <c r="C120" s="70" t="s">
        <v>1824</v>
      </c>
      <c r="D120" s="70" t="s">
        <v>134</v>
      </c>
      <c r="E120" s="79">
        <v>45182</v>
      </c>
      <c r="F120" s="72">
        <v>65048.093064000001</v>
      </c>
      <c r="G120" s="80">
        <v>4.3298019999999999</v>
      </c>
      <c r="H120" s="72">
        <v>2.8164533540000001</v>
      </c>
      <c r="I120" s="73">
        <f t="shared" si="1"/>
        <v>3.084108641082905E-3</v>
      </c>
      <c r="J120" s="73">
        <f>H120/'סכום נכסי הקרן'!$C$41</f>
        <v>1.5569579032322682E-5</v>
      </c>
    </row>
    <row r="121" spans="1:10">
      <c r="A121" s="69" t="s">
        <v>2332</v>
      </c>
      <c r="B121" s="54" t="s">
        <v>2333</v>
      </c>
      <c r="C121" s="70" t="s">
        <v>1824</v>
      </c>
      <c r="D121" s="70" t="s">
        <v>134</v>
      </c>
      <c r="E121" s="79">
        <v>45182</v>
      </c>
      <c r="F121" s="72">
        <v>50125.057800000002</v>
      </c>
      <c r="G121" s="80">
        <v>4.3373840000000001</v>
      </c>
      <c r="H121" s="72">
        <v>2.1741164439999996</v>
      </c>
      <c r="I121" s="73">
        <f t="shared" si="1"/>
        <v>2.3807286927503774E-3</v>
      </c>
      <c r="J121" s="73">
        <f>H121/'סכום נכסי הקרן'!$C$41</f>
        <v>1.2018689303785411E-5</v>
      </c>
    </row>
    <row r="122" spans="1:10">
      <c r="A122" s="69" t="s">
        <v>2334</v>
      </c>
      <c r="B122" s="54" t="s">
        <v>2335</v>
      </c>
      <c r="C122" s="70" t="s">
        <v>1824</v>
      </c>
      <c r="D122" s="70" t="s">
        <v>134</v>
      </c>
      <c r="E122" s="79">
        <v>45173</v>
      </c>
      <c r="F122" s="72">
        <v>119078.46459</v>
      </c>
      <c r="G122" s="80">
        <v>4.3170890000000002</v>
      </c>
      <c r="H122" s="72">
        <v>5.1407236249999997</v>
      </c>
      <c r="I122" s="73">
        <f t="shared" si="1"/>
        <v>5.6292606908488266E-3</v>
      </c>
      <c r="J122" s="73">
        <f>H122/'סכום נכסי הקרן'!$C$41</f>
        <v>2.8418330681419782E-5</v>
      </c>
    </row>
    <row r="123" spans="1:10">
      <c r="A123" s="69" t="s">
        <v>2336</v>
      </c>
      <c r="B123" s="54" t="s">
        <v>2337</v>
      </c>
      <c r="C123" s="70" t="s">
        <v>1824</v>
      </c>
      <c r="D123" s="70" t="s">
        <v>134</v>
      </c>
      <c r="E123" s="79">
        <v>45173</v>
      </c>
      <c r="F123" s="72">
        <v>106543.88937</v>
      </c>
      <c r="G123" s="80">
        <v>4.3170890000000002</v>
      </c>
      <c r="H123" s="72">
        <v>4.5995948230000003</v>
      </c>
      <c r="I123" s="73">
        <f t="shared" si="1"/>
        <v>5.0367069346089711E-3</v>
      </c>
      <c r="J123" s="73">
        <f>H123/'סכום נכסי הקרן'!$C$41</f>
        <v>2.5426927455288069E-5</v>
      </c>
    </row>
    <row r="124" spans="1:10">
      <c r="A124" s="69" t="s">
        <v>2338</v>
      </c>
      <c r="B124" s="54" t="s">
        <v>2339</v>
      </c>
      <c r="C124" s="70" t="s">
        <v>1824</v>
      </c>
      <c r="D124" s="70" t="s">
        <v>134</v>
      </c>
      <c r="E124" s="79">
        <v>45173</v>
      </c>
      <c r="F124" s="72">
        <v>37618.624125000002</v>
      </c>
      <c r="G124" s="80">
        <v>4.3549829999999998</v>
      </c>
      <c r="H124" s="72">
        <v>1.6382848730000001</v>
      </c>
      <c r="I124" s="73">
        <f t="shared" si="1"/>
        <v>1.7939755779014794E-3</v>
      </c>
      <c r="J124" s="73">
        <f>H124/'סכום נכסי הקרן'!$C$41</f>
        <v>9.0565695936010986E-6</v>
      </c>
    </row>
    <row r="125" spans="1:10">
      <c r="A125" s="69" t="s">
        <v>2338</v>
      </c>
      <c r="B125" s="54" t="s">
        <v>2340</v>
      </c>
      <c r="C125" s="70" t="s">
        <v>1824</v>
      </c>
      <c r="D125" s="70" t="s">
        <v>134</v>
      </c>
      <c r="E125" s="79">
        <v>45173</v>
      </c>
      <c r="F125" s="72">
        <v>45187.147499999999</v>
      </c>
      <c r="G125" s="80">
        <v>4.3549829999999998</v>
      </c>
      <c r="H125" s="72">
        <v>1.9678928169999998</v>
      </c>
      <c r="I125" s="73">
        <f t="shared" si="1"/>
        <v>2.1549070688548955E-3</v>
      </c>
      <c r="J125" s="73">
        <f>H125/'סכום נכסי הקרן'!$C$41</f>
        <v>1.0878668626947767E-5</v>
      </c>
    </row>
    <row r="126" spans="1:10">
      <c r="A126" s="69" t="s">
        <v>2341</v>
      </c>
      <c r="B126" s="54" t="s">
        <v>2342</v>
      </c>
      <c r="C126" s="70" t="s">
        <v>1824</v>
      </c>
      <c r="D126" s="70" t="s">
        <v>134</v>
      </c>
      <c r="E126" s="79">
        <v>45195</v>
      </c>
      <c r="F126" s="72">
        <v>103590.28523800001</v>
      </c>
      <c r="G126" s="80">
        <v>4.4637669999999998</v>
      </c>
      <c r="H126" s="72">
        <v>4.6240291329999996</v>
      </c>
      <c r="I126" s="73">
        <f t="shared" si="1"/>
        <v>5.0634633041056901E-3</v>
      </c>
      <c r="J126" s="73">
        <f>H126/'סכום נכסי הקרן'!$C$41</f>
        <v>2.5562002272026988E-5</v>
      </c>
    </row>
    <row r="127" spans="1:10">
      <c r="A127" s="69" t="s">
        <v>2343</v>
      </c>
      <c r="B127" s="54" t="s">
        <v>2344</v>
      </c>
      <c r="C127" s="70" t="s">
        <v>1824</v>
      </c>
      <c r="D127" s="70" t="s">
        <v>134</v>
      </c>
      <c r="E127" s="79">
        <v>45173</v>
      </c>
      <c r="F127" s="72">
        <v>62705.983800000002</v>
      </c>
      <c r="G127" s="80">
        <v>4.3676079999999997</v>
      </c>
      <c r="H127" s="72">
        <v>2.7387517129999996</v>
      </c>
      <c r="I127" s="73">
        <f t="shared" si="1"/>
        <v>2.9990228000218132E-3</v>
      </c>
      <c r="J127" s="73">
        <f>H127/'סכום נכסי הקרן'!$C$41</f>
        <v>1.5140038156464573E-5</v>
      </c>
    </row>
    <row r="128" spans="1:10">
      <c r="A128" s="69" t="s">
        <v>2345</v>
      </c>
      <c r="B128" s="54" t="s">
        <v>2346</v>
      </c>
      <c r="C128" s="70" t="s">
        <v>1824</v>
      </c>
      <c r="D128" s="70" t="s">
        <v>134</v>
      </c>
      <c r="E128" s="79">
        <v>45195</v>
      </c>
      <c r="F128" s="72">
        <v>69005.716956000004</v>
      </c>
      <c r="G128" s="80">
        <v>4.5041029999999997</v>
      </c>
      <c r="H128" s="72">
        <v>3.1080887989999999</v>
      </c>
      <c r="I128" s="73">
        <f t="shared" si="1"/>
        <v>3.4034590023069447E-3</v>
      </c>
      <c r="J128" s="73">
        <f>H128/'סכום נכסי הקרן'!$C$41</f>
        <v>1.7181763059125526E-5</v>
      </c>
    </row>
    <row r="129" spans="1:10">
      <c r="A129" s="69" t="s">
        <v>2345</v>
      </c>
      <c r="B129" s="54" t="s">
        <v>2347</v>
      </c>
      <c r="C129" s="70" t="s">
        <v>1824</v>
      </c>
      <c r="D129" s="70" t="s">
        <v>134</v>
      </c>
      <c r="E129" s="79">
        <v>45195</v>
      </c>
      <c r="F129" s="72">
        <v>22606.100879999998</v>
      </c>
      <c r="G129" s="80">
        <v>4.5041029999999997</v>
      </c>
      <c r="H129" s="72">
        <v>1.018202144</v>
      </c>
      <c r="I129" s="73">
        <f t="shared" si="1"/>
        <v>1.1149646864272336E-3</v>
      </c>
      <c r="J129" s="73">
        <f>H129/'סכום נכסי הקרן'!$C$41</f>
        <v>5.6287027546092992E-6</v>
      </c>
    </row>
    <row r="130" spans="1:10">
      <c r="A130" s="69" t="s">
        <v>2348</v>
      </c>
      <c r="B130" s="54" t="s">
        <v>2349</v>
      </c>
      <c r="C130" s="70" t="s">
        <v>1824</v>
      </c>
      <c r="D130" s="70" t="s">
        <v>134</v>
      </c>
      <c r="E130" s="79">
        <v>45187</v>
      </c>
      <c r="F130" s="72">
        <v>25095.636600000002</v>
      </c>
      <c r="G130" s="80">
        <v>4.483047</v>
      </c>
      <c r="H130" s="72">
        <v>1.1250493080000001</v>
      </c>
      <c r="I130" s="73">
        <f t="shared" si="1"/>
        <v>1.2319658294781554E-3</v>
      </c>
      <c r="J130" s="73">
        <f>H130/'סכום נכסי הקרן'!$C$41</f>
        <v>6.2193624088566909E-6</v>
      </c>
    </row>
    <row r="131" spans="1:10">
      <c r="A131" s="69" t="s">
        <v>2350</v>
      </c>
      <c r="B131" s="54" t="s">
        <v>2351</v>
      </c>
      <c r="C131" s="70" t="s">
        <v>1824</v>
      </c>
      <c r="D131" s="70" t="s">
        <v>134</v>
      </c>
      <c r="E131" s="79">
        <v>45195</v>
      </c>
      <c r="F131" s="72">
        <v>131752.09215000001</v>
      </c>
      <c r="G131" s="80">
        <v>4.5141819999999999</v>
      </c>
      <c r="H131" s="72">
        <v>5.9475293049999998</v>
      </c>
      <c r="I131" s="73">
        <f t="shared" si="1"/>
        <v>6.5127393274926233E-3</v>
      </c>
      <c r="J131" s="73">
        <f>H131/'סכום נכסי הקרן'!$C$41</f>
        <v>3.2878416903208793E-5</v>
      </c>
    </row>
    <row r="132" spans="1:10">
      <c r="A132" s="69" t="s">
        <v>2352</v>
      </c>
      <c r="B132" s="54" t="s">
        <v>2353</v>
      </c>
      <c r="C132" s="70" t="s">
        <v>1824</v>
      </c>
      <c r="D132" s="70" t="s">
        <v>134</v>
      </c>
      <c r="E132" s="79">
        <v>45239</v>
      </c>
      <c r="F132" s="72">
        <v>45216.974000000002</v>
      </c>
      <c r="G132" s="80">
        <v>4.6587509999999996</v>
      </c>
      <c r="H132" s="72">
        <v>2.1065462770000001</v>
      </c>
      <c r="I132" s="73">
        <f t="shared" si="1"/>
        <v>2.3067371474516964E-3</v>
      </c>
      <c r="J132" s="73">
        <f>H132/'סכום נכסי הקרן'!$C$41</f>
        <v>1.1645156025188909E-5</v>
      </c>
    </row>
    <row r="133" spans="1:10">
      <c r="A133" s="69" t="s">
        <v>2354</v>
      </c>
      <c r="B133" s="54" t="s">
        <v>2355</v>
      </c>
      <c r="C133" s="70" t="s">
        <v>1824</v>
      </c>
      <c r="D133" s="70" t="s">
        <v>134</v>
      </c>
      <c r="E133" s="79">
        <v>45175</v>
      </c>
      <c r="F133" s="72">
        <v>50191.273200000003</v>
      </c>
      <c r="G133" s="80">
        <v>4.4400839999999997</v>
      </c>
      <c r="H133" s="72">
        <v>2.2285344710000001</v>
      </c>
      <c r="I133" s="73">
        <f t="shared" si="1"/>
        <v>2.4403182141117118E-3</v>
      </c>
      <c r="J133" s="73">
        <f>H133/'סכום נכסי הקרן'!$C$41</f>
        <v>1.2319516502274698E-5</v>
      </c>
    </row>
    <row r="134" spans="1:10">
      <c r="A134" s="69" t="s">
        <v>2356</v>
      </c>
      <c r="B134" s="54" t="s">
        <v>2357</v>
      </c>
      <c r="C134" s="70" t="s">
        <v>1824</v>
      </c>
      <c r="D134" s="70" t="s">
        <v>134</v>
      </c>
      <c r="E134" s="79">
        <v>45173</v>
      </c>
      <c r="F134" s="72">
        <v>15058.176545</v>
      </c>
      <c r="G134" s="80">
        <v>4.3504649999999998</v>
      </c>
      <c r="H134" s="72">
        <v>0.65510073599999996</v>
      </c>
      <c r="I134" s="73">
        <f t="shared" si="1"/>
        <v>7.1735675572540331E-4</v>
      </c>
      <c r="J134" s="73">
        <f>H134/'סכום נכסי הקרן'!$C$41</f>
        <v>3.6214491778459459E-6</v>
      </c>
    </row>
    <row r="135" spans="1:10">
      <c r="A135" s="69" t="s">
        <v>2358</v>
      </c>
      <c r="B135" s="54" t="s">
        <v>2359</v>
      </c>
      <c r="C135" s="70" t="s">
        <v>1824</v>
      </c>
      <c r="D135" s="70" t="s">
        <v>134</v>
      </c>
      <c r="E135" s="79">
        <v>45175</v>
      </c>
      <c r="F135" s="72">
        <v>43932.428053999996</v>
      </c>
      <c r="G135" s="80">
        <v>4.4728500000000002</v>
      </c>
      <c r="H135" s="72">
        <v>1.9650316640000001</v>
      </c>
      <c r="I135" s="73">
        <f t="shared" si="1"/>
        <v>2.151774012637853E-3</v>
      </c>
      <c r="J135" s="73">
        <f>H135/'סכום נכסי הקרן'!$C$41</f>
        <v>1.0862851944703129E-5</v>
      </c>
    </row>
    <row r="136" spans="1:10">
      <c r="A136" s="69" t="s">
        <v>2360</v>
      </c>
      <c r="B136" s="54" t="s">
        <v>2361</v>
      </c>
      <c r="C136" s="70" t="s">
        <v>1824</v>
      </c>
      <c r="D136" s="70" t="s">
        <v>134</v>
      </c>
      <c r="E136" s="79">
        <v>45239</v>
      </c>
      <c r="F136" s="72">
        <v>97755.182423999999</v>
      </c>
      <c r="G136" s="80">
        <v>4.7040100000000002</v>
      </c>
      <c r="H136" s="72">
        <v>4.5984139649999998</v>
      </c>
      <c r="I136" s="73">
        <f t="shared" si="1"/>
        <v>5.0354138564344224E-3</v>
      </c>
      <c r="J136" s="73">
        <f>H136/'סכום נכסי הקרן'!$C$41</f>
        <v>2.5420399577973557E-5</v>
      </c>
    </row>
    <row r="137" spans="1:10">
      <c r="A137" s="69" t="s">
        <v>2362</v>
      </c>
      <c r="B137" s="54" t="s">
        <v>2363</v>
      </c>
      <c r="C137" s="70" t="s">
        <v>1824</v>
      </c>
      <c r="D137" s="70" t="s">
        <v>134</v>
      </c>
      <c r="E137" s="79">
        <v>45175</v>
      </c>
      <c r="F137" s="72">
        <v>138098.83824000001</v>
      </c>
      <c r="G137" s="80">
        <v>4.4904840000000004</v>
      </c>
      <c r="H137" s="72">
        <v>6.2013067350000002</v>
      </c>
      <c r="I137" s="73">
        <f t="shared" si="1"/>
        <v>6.7906339227158091E-3</v>
      </c>
      <c r="J137" s="73">
        <f>H137/'סכום נכסי הקרן'!$C$41</f>
        <v>3.4281318800161257E-5</v>
      </c>
    </row>
    <row r="138" spans="1:10">
      <c r="A138" s="69" t="s">
        <v>2364</v>
      </c>
      <c r="B138" s="54" t="s">
        <v>2365</v>
      </c>
      <c r="C138" s="70" t="s">
        <v>1824</v>
      </c>
      <c r="D138" s="70" t="s">
        <v>134</v>
      </c>
      <c r="E138" s="79">
        <v>45187</v>
      </c>
      <c r="F138" s="72">
        <v>62780.476125000001</v>
      </c>
      <c r="G138" s="80">
        <v>4.5460120000000002</v>
      </c>
      <c r="H138" s="72">
        <v>2.8540078940000004</v>
      </c>
      <c r="I138" s="73">
        <f t="shared" ref="I138:I201" si="2">IFERROR(H138/$H$9,0)</f>
        <v>3.1252320920221515E-3</v>
      </c>
      <c r="J138" s="73">
        <f>H138/'סכום נכסי הקרן'!$C$41</f>
        <v>1.577718352814084E-5</v>
      </c>
    </row>
    <row r="139" spans="1:10">
      <c r="A139" s="69" t="s">
        <v>2364</v>
      </c>
      <c r="B139" s="54" t="s">
        <v>2366</v>
      </c>
      <c r="C139" s="70" t="s">
        <v>1824</v>
      </c>
      <c r="D139" s="70" t="s">
        <v>134</v>
      </c>
      <c r="E139" s="79">
        <v>45187</v>
      </c>
      <c r="F139" s="72">
        <v>91255.013640000005</v>
      </c>
      <c r="G139" s="80">
        <v>4.5460120000000002</v>
      </c>
      <c r="H139" s="72">
        <v>4.1484637480000002</v>
      </c>
      <c r="I139" s="73">
        <f t="shared" si="2"/>
        <v>4.5427036362079851E-3</v>
      </c>
      <c r="J139" s="73">
        <f>H139/'סכום נכסי הקרן'!$C$41</f>
        <v>2.2933038850254494E-5</v>
      </c>
    </row>
    <row r="140" spans="1:10">
      <c r="A140" s="69" t="s">
        <v>2367</v>
      </c>
      <c r="B140" s="54" t="s">
        <v>2368</v>
      </c>
      <c r="C140" s="70" t="s">
        <v>1824</v>
      </c>
      <c r="D140" s="70" t="s">
        <v>134</v>
      </c>
      <c r="E140" s="79">
        <v>45239</v>
      </c>
      <c r="F140" s="72">
        <v>140160.10424399999</v>
      </c>
      <c r="G140" s="80">
        <v>4.734159</v>
      </c>
      <c r="H140" s="72">
        <v>6.6354027850000001</v>
      </c>
      <c r="I140" s="73">
        <f t="shared" si="2"/>
        <v>7.2659833109680796E-3</v>
      </c>
      <c r="J140" s="73">
        <f>H140/'סכום נכסי הקרן'!$C$41</f>
        <v>3.6681036426762543E-5</v>
      </c>
    </row>
    <row r="141" spans="1:10">
      <c r="A141" s="69" t="s">
        <v>2369</v>
      </c>
      <c r="B141" s="54" t="s">
        <v>2370</v>
      </c>
      <c r="C141" s="70" t="s">
        <v>1824</v>
      </c>
      <c r="D141" s="70" t="s">
        <v>134</v>
      </c>
      <c r="E141" s="79">
        <v>45175</v>
      </c>
      <c r="F141" s="72">
        <v>156971.882625</v>
      </c>
      <c r="G141" s="80">
        <v>4.5156650000000003</v>
      </c>
      <c r="H141" s="72">
        <v>7.0883240980000002</v>
      </c>
      <c r="I141" s="73">
        <f t="shared" si="2"/>
        <v>7.7619469785963971E-3</v>
      </c>
      <c r="J141" s="73">
        <f>H141/'סכום נכסי הקרן'!$C$41</f>
        <v>3.9184821610409098E-5</v>
      </c>
    </row>
    <row r="142" spans="1:10">
      <c r="A142" s="69" t="s">
        <v>2371</v>
      </c>
      <c r="B142" s="54" t="s">
        <v>2372</v>
      </c>
      <c r="C142" s="70" t="s">
        <v>1824</v>
      </c>
      <c r="D142" s="70" t="s">
        <v>134</v>
      </c>
      <c r="E142" s="79">
        <v>45187</v>
      </c>
      <c r="F142" s="72">
        <v>87918.15950400001</v>
      </c>
      <c r="G142" s="80">
        <v>4.57369</v>
      </c>
      <c r="H142" s="72">
        <v>4.0211039799999995</v>
      </c>
      <c r="I142" s="73">
        <f t="shared" si="2"/>
        <v>4.4032405201378166E-3</v>
      </c>
      <c r="J142" s="73">
        <f>H142/'סכום נכסי הקרן'!$C$41</f>
        <v>2.2228983883181075E-5</v>
      </c>
    </row>
    <row r="143" spans="1:10">
      <c r="A143" s="69" t="s">
        <v>2373</v>
      </c>
      <c r="B143" s="54" t="s">
        <v>2374</v>
      </c>
      <c r="C143" s="70" t="s">
        <v>1824</v>
      </c>
      <c r="D143" s="70" t="s">
        <v>134</v>
      </c>
      <c r="E143" s="79">
        <v>45175</v>
      </c>
      <c r="F143" s="72">
        <v>194287.89035999999</v>
      </c>
      <c r="G143" s="80">
        <v>4.5483799999999999</v>
      </c>
      <c r="H143" s="72">
        <v>8.8369507620000007</v>
      </c>
      <c r="I143" s="73">
        <f t="shared" si="2"/>
        <v>9.6767504305375271E-3</v>
      </c>
      <c r="J143" s="73">
        <f>H143/'סכום נכסי הקרן'!$C$41</f>
        <v>4.8851369435356591E-5</v>
      </c>
    </row>
    <row r="144" spans="1:10">
      <c r="A144" s="69" t="s">
        <v>2375</v>
      </c>
      <c r="B144" s="54" t="s">
        <v>2376</v>
      </c>
      <c r="C144" s="70" t="s">
        <v>1824</v>
      </c>
      <c r="D144" s="70" t="s">
        <v>134</v>
      </c>
      <c r="E144" s="79">
        <v>45201</v>
      </c>
      <c r="F144" s="72">
        <v>62838.414599999996</v>
      </c>
      <c r="G144" s="80">
        <v>4.665108</v>
      </c>
      <c r="H144" s="72">
        <v>2.9314799119999999</v>
      </c>
      <c r="I144" s="73">
        <f t="shared" si="2"/>
        <v>3.2100664883797517E-3</v>
      </c>
      <c r="J144" s="73">
        <f>H144/'סכום נכסי הקרן'!$C$41</f>
        <v>1.6205455029719743E-5</v>
      </c>
    </row>
    <row r="145" spans="1:10">
      <c r="A145" s="69" t="s">
        <v>2377</v>
      </c>
      <c r="B145" s="54" t="s">
        <v>2378</v>
      </c>
      <c r="C145" s="70" t="s">
        <v>1824</v>
      </c>
      <c r="D145" s="70" t="s">
        <v>134</v>
      </c>
      <c r="E145" s="79">
        <v>45244</v>
      </c>
      <c r="F145" s="72">
        <v>114474.81276</v>
      </c>
      <c r="G145" s="80">
        <v>5.1443950000000003</v>
      </c>
      <c r="H145" s="72">
        <v>5.8890363379999995</v>
      </c>
      <c r="I145" s="73">
        <f t="shared" si="2"/>
        <v>6.448687613406512E-3</v>
      </c>
      <c r="J145" s="73">
        <f>H145/'סכום נכסי הקרן'!$C$41</f>
        <v>3.2555063111019004E-5</v>
      </c>
    </row>
    <row r="146" spans="1:10">
      <c r="A146" s="69" t="s">
        <v>2377</v>
      </c>
      <c r="B146" s="54" t="s">
        <v>2379</v>
      </c>
      <c r="C146" s="70" t="s">
        <v>1824</v>
      </c>
      <c r="D146" s="70" t="s">
        <v>134</v>
      </c>
      <c r="E146" s="79">
        <v>45244</v>
      </c>
      <c r="F146" s="72">
        <v>100806.32496</v>
      </c>
      <c r="G146" s="80">
        <v>5.1443950000000003</v>
      </c>
      <c r="H146" s="72">
        <v>5.1858753630000001</v>
      </c>
      <c r="I146" s="73">
        <f t="shared" si="2"/>
        <v>5.6787033223512943E-3</v>
      </c>
      <c r="J146" s="73">
        <f>H146/'סכום נכסי הקרן'!$C$41</f>
        <v>2.8667933094411753E-5</v>
      </c>
    </row>
    <row r="147" spans="1:10">
      <c r="A147" s="69" t="s">
        <v>2380</v>
      </c>
      <c r="B147" s="54" t="s">
        <v>2381</v>
      </c>
      <c r="C147" s="70" t="s">
        <v>1824</v>
      </c>
      <c r="D147" s="70" t="s">
        <v>134</v>
      </c>
      <c r="E147" s="79">
        <v>45244</v>
      </c>
      <c r="F147" s="72">
        <v>17659.64718</v>
      </c>
      <c r="G147" s="80">
        <v>5.2439809999999998</v>
      </c>
      <c r="H147" s="72">
        <v>0.92606850099999993</v>
      </c>
      <c r="I147" s="73">
        <f t="shared" si="2"/>
        <v>1.0140753306325813E-3</v>
      </c>
      <c r="J147" s="73">
        <f>H147/'סכום נכסי הקרן'!$C$41</f>
        <v>5.1193806193120772E-6</v>
      </c>
    </row>
    <row r="148" spans="1:10">
      <c r="A148" s="69" t="s">
        <v>2382</v>
      </c>
      <c r="B148" s="54" t="s">
        <v>2383</v>
      </c>
      <c r="C148" s="70" t="s">
        <v>1824</v>
      </c>
      <c r="D148" s="70" t="s">
        <v>134</v>
      </c>
      <c r="E148" s="79">
        <v>45244</v>
      </c>
      <c r="F148" s="72">
        <v>51137.534249999997</v>
      </c>
      <c r="G148" s="80">
        <v>5.2439809999999998</v>
      </c>
      <c r="H148" s="72">
        <v>2.6816424560000001</v>
      </c>
      <c r="I148" s="73">
        <f t="shared" si="2"/>
        <v>2.936486293692185E-3</v>
      </c>
      <c r="J148" s="73">
        <f>H148/'סכום נכסי הקרן'!$C$41</f>
        <v>1.4824333623642859E-5</v>
      </c>
    </row>
    <row r="149" spans="1:10">
      <c r="A149" s="69" t="s">
        <v>2384</v>
      </c>
      <c r="B149" s="54" t="s">
        <v>2385</v>
      </c>
      <c r="C149" s="70" t="s">
        <v>1824</v>
      </c>
      <c r="D149" s="70" t="s">
        <v>134</v>
      </c>
      <c r="E149" s="79">
        <v>45244</v>
      </c>
      <c r="F149" s="72">
        <v>114595.1226</v>
      </c>
      <c r="G149" s="80">
        <v>5.2439809999999998</v>
      </c>
      <c r="H149" s="72">
        <v>6.0093461779999995</v>
      </c>
      <c r="I149" s="73">
        <f t="shared" si="2"/>
        <v>6.5804308274825868E-3</v>
      </c>
      <c r="J149" s="73">
        <f>H149/'סכום נכסי הקרן'!$C$41</f>
        <v>3.3220145513177649E-5</v>
      </c>
    </row>
    <row r="150" spans="1:10">
      <c r="A150" s="69" t="s">
        <v>2386</v>
      </c>
      <c r="B150" s="54" t="s">
        <v>2387</v>
      </c>
      <c r="C150" s="70" t="s">
        <v>1824</v>
      </c>
      <c r="D150" s="70" t="s">
        <v>134</v>
      </c>
      <c r="E150" s="79">
        <v>45180</v>
      </c>
      <c r="F150" s="72">
        <v>157807.85204999999</v>
      </c>
      <c r="G150" s="80">
        <v>5.0339830000000001</v>
      </c>
      <c r="H150" s="72">
        <v>7.9440201639999994</v>
      </c>
      <c r="I150" s="73">
        <f t="shared" si="2"/>
        <v>8.698962188716311E-3</v>
      </c>
      <c r="J150" s="73">
        <f>H150/'סכום נכסי הקרן'!$C$41</f>
        <v>4.391517778986195E-5</v>
      </c>
    </row>
    <row r="151" spans="1:10">
      <c r="A151" s="69" t="s">
        <v>2388</v>
      </c>
      <c r="B151" s="54" t="s">
        <v>2389</v>
      </c>
      <c r="C151" s="70" t="s">
        <v>1824</v>
      </c>
      <c r="D151" s="70" t="s">
        <v>134</v>
      </c>
      <c r="E151" s="79">
        <v>45180</v>
      </c>
      <c r="F151" s="72">
        <v>146453.27265</v>
      </c>
      <c r="G151" s="80">
        <v>5.0414539999999999</v>
      </c>
      <c r="H151" s="72">
        <v>7.3833737849999999</v>
      </c>
      <c r="I151" s="73">
        <f t="shared" si="2"/>
        <v>8.0850360466021391E-3</v>
      </c>
      <c r="J151" s="73">
        <f>H151/'סכום נכסי הקרן'!$C$41</f>
        <v>4.0815879839612267E-5</v>
      </c>
    </row>
    <row r="152" spans="1:10">
      <c r="A152" s="69" t="s">
        <v>2390</v>
      </c>
      <c r="B152" s="54" t="s">
        <v>2391</v>
      </c>
      <c r="C152" s="70" t="s">
        <v>1824</v>
      </c>
      <c r="D152" s="70" t="s">
        <v>134</v>
      </c>
      <c r="E152" s="79">
        <v>45238</v>
      </c>
      <c r="F152" s="72">
        <v>75775.579452000005</v>
      </c>
      <c r="G152" s="80">
        <v>5.2778799999999997</v>
      </c>
      <c r="H152" s="72">
        <v>3.9993439450000001</v>
      </c>
      <c r="I152" s="73">
        <f t="shared" si="2"/>
        <v>4.3794125693292401E-3</v>
      </c>
      <c r="J152" s="73">
        <f>H152/'סכום נכסי הקרן'!$C$41</f>
        <v>2.2108692672180744E-5</v>
      </c>
    </row>
    <row r="153" spans="1:10">
      <c r="A153" s="69" t="s">
        <v>2392</v>
      </c>
      <c r="B153" s="54" t="s">
        <v>2393</v>
      </c>
      <c r="C153" s="70" t="s">
        <v>1824</v>
      </c>
      <c r="D153" s="70" t="s">
        <v>134</v>
      </c>
      <c r="E153" s="79">
        <v>45238</v>
      </c>
      <c r="F153" s="72">
        <v>63162.870060000001</v>
      </c>
      <c r="G153" s="80">
        <v>5.3027049999999996</v>
      </c>
      <c r="H153" s="72">
        <v>3.3493404710000005</v>
      </c>
      <c r="I153" s="73">
        <f t="shared" si="2"/>
        <v>3.6676374823922573E-3</v>
      </c>
      <c r="J153" s="73">
        <f>H153/'סכום נכסי הקרן'!$C$41</f>
        <v>1.8515421565682846E-5</v>
      </c>
    </row>
    <row r="154" spans="1:10">
      <c r="A154" s="69" t="s">
        <v>2394</v>
      </c>
      <c r="B154" s="54" t="s">
        <v>2395</v>
      </c>
      <c r="C154" s="70" t="s">
        <v>1824</v>
      </c>
      <c r="D154" s="70" t="s">
        <v>134</v>
      </c>
      <c r="E154" s="79">
        <v>45243</v>
      </c>
      <c r="F154" s="72">
        <v>11381.7924</v>
      </c>
      <c r="G154" s="80">
        <v>5.3887869999999998</v>
      </c>
      <c r="H154" s="72">
        <v>0.613340514</v>
      </c>
      <c r="I154" s="73">
        <f t="shared" si="2"/>
        <v>6.7162794529052603E-4</v>
      </c>
      <c r="J154" s="73">
        <f>H154/'סכום נכסי הקרן'!$C$41</f>
        <v>3.390595336111651E-6</v>
      </c>
    </row>
    <row r="155" spans="1:10">
      <c r="A155" s="69" t="s">
        <v>2394</v>
      </c>
      <c r="B155" s="54" t="s">
        <v>2396</v>
      </c>
      <c r="C155" s="70" t="s">
        <v>1824</v>
      </c>
      <c r="D155" s="70" t="s">
        <v>134</v>
      </c>
      <c r="E155" s="79">
        <v>45243</v>
      </c>
      <c r="F155" s="72">
        <v>75803.389920000001</v>
      </c>
      <c r="G155" s="80">
        <v>5.3887869999999998</v>
      </c>
      <c r="H155" s="72">
        <v>4.0848829850000001</v>
      </c>
      <c r="I155" s="73">
        <f t="shared" si="2"/>
        <v>4.4730806189133962E-3</v>
      </c>
      <c r="J155" s="73">
        <f>H155/'סכום נכסי הקרן'!$C$41</f>
        <v>2.2581559315520513E-5</v>
      </c>
    </row>
    <row r="156" spans="1:10">
      <c r="A156" s="69" t="s">
        <v>2397</v>
      </c>
      <c r="B156" s="54" t="s">
        <v>2398</v>
      </c>
      <c r="C156" s="70" t="s">
        <v>1824</v>
      </c>
      <c r="D156" s="70" t="s">
        <v>134</v>
      </c>
      <c r="E156" s="79">
        <v>45238</v>
      </c>
      <c r="F156" s="72">
        <v>63177.768524999999</v>
      </c>
      <c r="G156" s="80">
        <v>5.3250359999999999</v>
      </c>
      <c r="H156" s="72">
        <v>3.364238936</v>
      </c>
      <c r="I156" s="73">
        <f t="shared" si="2"/>
        <v>3.6839517893841028E-3</v>
      </c>
      <c r="J156" s="73">
        <f>H156/'סכום נכסי הקרן'!$C$41</f>
        <v>1.8597781469832633E-5</v>
      </c>
    </row>
    <row r="157" spans="1:10">
      <c r="A157" s="69" t="s">
        <v>2399</v>
      </c>
      <c r="B157" s="54" t="s">
        <v>2400</v>
      </c>
      <c r="C157" s="70" t="s">
        <v>1824</v>
      </c>
      <c r="D157" s="70" t="s">
        <v>134</v>
      </c>
      <c r="E157" s="79">
        <v>45197</v>
      </c>
      <c r="F157" s="72">
        <v>50562.079440000001</v>
      </c>
      <c r="G157" s="80">
        <v>5.1408899999999997</v>
      </c>
      <c r="H157" s="72">
        <v>2.599340711</v>
      </c>
      <c r="I157" s="73">
        <f t="shared" si="2"/>
        <v>2.846363188130998E-3</v>
      </c>
      <c r="J157" s="73">
        <f>H157/'סכום נכסי הקרן'!$C$41</f>
        <v>1.4369363005558349E-5</v>
      </c>
    </row>
    <row r="158" spans="1:10">
      <c r="A158" s="69" t="s">
        <v>2401</v>
      </c>
      <c r="B158" s="54" t="s">
        <v>2402</v>
      </c>
      <c r="C158" s="70" t="s">
        <v>1824</v>
      </c>
      <c r="D158" s="70" t="s">
        <v>134</v>
      </c>
      <c r="E158" s="79">
        <v>45243</v>
      </c>
      <c r="F158" s="72">
        <v>41087.613283999999</v>
      </c>
      <c r="G158" s="80">
        <v>5.4631080000000001</v>
      </c>
      <c r="H158" s="72">
        <v>2.2446607479999998</v>
      </c>
      <c r="I158" s="73">
        <f t="shared" si="2"/>
        <v>2.45797701544551E-3</v>
      </c>
      <c r="J158" s="73">
        <f>H158/'סכום נכסי הקרן'!$C$41</f>
        <v>1.2408663849200233E-5</v>
      </c>
    </row>
    <row r="159" spans="1:10">
      <c r="A159" s="69" t="s">
        <v>2403</v>
      </c>
      <c r="B159" s="54" t="s">
        <v>2404</v>
      </c>
      <c r="C159" s="70" t="s">
        <v>1824</v>
      </c>
      <c r="D159" s="70" t="s">
        <v>134</v>
      </c>
      <c r="E159" s="79">
        <v>45243</v>
      </c>
      <c r="F159" s="72">
        <v>35449.076544000003</v>
      </c>
      <c r="G159" s="80">
        <v>5.5867180000000003</v>
      </c>
      <c r="H159" s="72">
        <v>1.9804399739999998</v>
      </c>
      <c r="I159" s="73">
        <f t="shared" si="2"/>
        <v>2.1686466165984309E-3</v>
      </c>
      <c r="J159" s="73">
        <f>H159/'סכום נכסי הקרן'!$C$41</f>
        <v>1.0948030312723608E-5</v>
      </c>
    </row>
    <row r="160" spans="1:10">
      <c r="A160" s="69" t="s">
        <v>2403</v>
      </c>
      <c r="B160" s="54" t="s">
        <v>2405</v>
      </c>
      <c r="C160" s="70" t="s">
        <v>1824</v>
      </c>
      <c r="D160" s="70" t="s">
        <v>134</v>
      </c>
      <c r="E160" s="79">
        <v>45243</v>
      </c>
      <c r="F160" s="72">
        <v>131447.09375999999</v>
      </c>
      <c r="G160" s="80">
        <v>5.5867180000000003</v>
      </c>
      <c r="H160" s="72">
        <v>7.3435785740000004</v>
      </c>
      <c r="I160" s="73">
        <f t="shared" si="2"/>
        <v>8.0414589875521438E-3</v>
      </c>
      <c r="J160" s="73">
        <f>H160/'סכום נכסי הקרן'!$C$41</f>
        <v>4.0595888735590438E-5</v>
      </c>
    </row>
    <row r="161" spans="1:10">
      <c r="A161" s="69" t="s">
        <v>2406</v>
      </c>
      <c r="B161" s="54" t="s">
        <v>2407</v>
      </c>
      <c r="C161" s="70" t="s">
        <v>1824</v>
      </c>
      <c r="D161" s="70" t="s">
        <v>134</v>
      </c>
      <c r="E161" s="79">
        <v>45243</v>
      </c>
      <c r="F161" s="72">
        <v>44369.284155000001</v>
      </c>
      <c r="G161" s="80">
        <v>5.7100049999999998</v>
      </c>
      <c r="H161" s="72">
        <v>2.533488443</v>
      </c>
      <c r="I161" s="73">
        <f t="shared" si="2"/>
        <v>2.774252798486069E-3</v>
      </c>
      <c r="J161" s="73">
        <f>H161/'סכום נכסי הקרן'!$C$41</f>
        <v>1.4005326409806623E-5</v>
      </c>
    </row>
    <row r="162" spans="1:10">
      <c r="A162" s="69" t="s">
        <v>2408</v>
      </c>
      <c r="B162" s="54" t="s">
        <v>2409</v>
      </c>
      <c r="C162" s="70" t="s">
        <v>1824</v>
      </c>
      <c r="D162" s="70" t="s">
        <v>134</v>
      </c>
      <c r="E162" s="79">
        <v>45237</v>
      </c>
      <c r="F162" s="72">
        <v>68773.943700000003</v>
      </c>
      <c r="G162" s="80">
        <v>5.8540850000000004</v>
      </c>
      <c r="H162" s="72">
        <v>4.026085363</v>
      </c>
      <c r="I162" s="73">
        <f t="shared" si="2"/>
        <v>4.40869529762704E-3</v>
      </c>
      <c r="J162" s="73">
        <f>H162/'סכום נכסי הקרן'!$C$41</f>
        <v>2.2256521366164283E-5</v>
      </c>
    </row>
    <row r="163" spans="1:10">
      <c r="A163" s="69" t="s">
        <v>2410</v>
      </c>
      <c r="B163" s="54" t="s">
        <v>2411</v>
      </c>
      <c r="C163" s="70" t="s">
        <v>1824</v>
      </c>
      <c r="D163" s="70" t="s">
        <v>134</v>
      </c>
      <c r="E163" s="79">
        <v>45237</v>
      </c>
      <c r="F163" s="72">
        <v>25446.578220000003</v>
      </c>
      <c r="G163" s="80">
        <v>5.8540850000000004</v>
      </c>
      <c r="H163" s="72">
        <v>1.4896644080000001</v>
      </c>
      <c r="I163" s="73">
        <f t="shared" si="2"/>
        <v>1.6312313024824379E-3</v>
      </c>
      <c r="J163" s="73">
        <f>H163/'סכום נכסי הקרן'!$C$41</f>
        <v>8.2349837958630653E-6</v>
      </c>
    </row>
    <row r="164" spans="1:10">
      <c r="A164" s="69" t="s">
        <v>2412</v>
      </c>
      <c r="B164" s="54" t="s">
        <v>2413</v>
      </c>
      <c r="C164" s="70" t="s">
        <v>1824</v>
      </c>
      <c r="D164" s="70" t="s">
        <v>134</v>
      </c>
      <c r="E164" s="79">
        <v>45237</v>
      </c>
      <c r="F164" s="72">
        <v>58572.818531999998</v>
      </c>
      <c r="G164" s="80">
        <v>5.9275219999999997</v>
      </c>
      <c r="H164" s="72">
        <v>3.4719167639999999</v>
      </c>
      <c r="I164" s="73">
        <f t="shared" si="2"/>
        <v>3.8018625367132555E-3</v>
      </c>
      <c r="J164" s="73">
        <f>H164/'סכום נכסי הקרן'!$C$41</f>
        <v>1.919303310099984E-5</v>
      </c>
    </row>
    <row r="165" spans="1:10">
      <c r="A165" s="69" t="s">
        <v>2414</v>
      </c>
      <c r="B165" s="54" t="s">
        <v>2415</v>
      </c>
      <c r="C165" s="70" t="s">
        <v>1824</v>
      </c>
      <c r="D165" s="70" t="s">
        <v>134</v>
      </c>
      <c r="E165" s="79">
        <v>45236</v>
      </c>
      <c r="F165" s="72">
        <v>166079.14056</v>
      </c>
      <c r="G165" s="80">
        <v>6.2561010000000001</v>
      </c>
      <c r="H165" s="72">
        <v>10.39007951</v>
      </c>
      <c r="I165" s="73">
        <f t="shared" si="2"/>
        <v>1.1377477263317542E-2</v>
      </c>
      <c r="J165" s="73">
        <f>H165/'סכום נכסי הקרן'!$C$41</f>
        <v>5.7437189170313358E-5</v>
      </c>
    </row>
    <row r="166" spans="1:10">
      <c r="A166" s="69" t="s">
        <v>2414</v>
      </c>
      <c r="B166" s="54" t="s">
        <v>2416</v>
      </c>
      <c r="C166" s="70" t="s">
        <v>1824</v>
      </c>
      <c r="D166" s="70" t="s">
        <v>134</v>
      </c>
      <c r="E166" s="79">
        <v>45236</v>
      </c>
      <c r="F166" s="72">
        <v>25593.576408000001</v>
      </c>
      <c r="G166" s="80">
        <v>6.2561010000000001</v>
      </c>
      <c r="H166" s="72">
        <v>1.601160103</v>
      </c>
      <c r="I166" s="73">
        <f t="shared" si="2"/>
        <v>1.7533227391840888E-3</v>
      </c>
      <c r="J166" s="73">
        <f>H166/'סכום נכסי הקרן'!$C$41</f>
        <v>8.8513409006597116E-6</v>
      </c>
    </row>
    <row r="167" spans="1:10">
      <c r="A167" s="69" t="s">
        <v>2417</v>
      </c>
      <c r="B167" s="54" t="s">
        <v>2418</v>
      </c>
      <c r="C167" s="70" t="s">
        <v>1824</v>
      </c>
      <c r="D167" s="70" t="s">
        <v>134</v>
      </c>
      <c r="E167" s="79">
        <v>45236</v>
      </c>
      <c r="F167" s="72">
        <v>38391.357842999998</v>
      </c>
      <c r="G167" s="80">
        <v>6.258527</v>
      </c>
      <c r="H167" s="72">
        <v>2.402733386</v>
      </c>
      <c r="I167" s="73">
        <f t="shared" si="2"/>
        <v>2.6310717297897725E-3</v>
      </c>
      <c r="J167" s="73">
        <f>H167/'סכום נכסי הקרן'!$C$41</f>
        <v>1.328250201403026E-5</v>
      </c>
    </row>
    <row r="168" spans="1:10">
      <c r="A168" s="69" t="s">
        <v>2419</v>
      </c>
      <c r="B168" s="54" t="s">
        <v>2420</v>
      </c>
      <c r="C168" s="70" t="s">
        <v>1824</v>
      </c>
      <c r="D168" s="70" t="s">
        <v>134</v>
      </c>
      <c r="E168" s="79">
        <v>45236</v>
      </c>
      <c r="F168" s="72">
        <v>1153.09249</v>
      </c>
      <c r="G168" s="80">
        <v>6.2755000000000001</v>
      </c>
      <c r="H168" s="72">
        <v>7.2362318999999994E-2</v>
      </c>
      <c r="I168" s="73">
        <f t="shared" si="2"/>
        <v>7.9239108646958853E-5</v>
      </c>
      <c r="J168" s="73">
        <f>H168/'סכום נכסי הקרן'!$C$41</f>
        <v>4.0002467750177594E-7</v>
      </c>
    </row>
    <row r="169" spans="1:10">
      <c r="A169" s="69" t="s">
        <v>2419</v>
      </c>
      <c r="B169" s="54" t="s">
        <v>2421</v>
      </c>
      <c r="C169" s="70" t="s">
        <v>1824</v>
      </c>
      <c r="D169" s="70" t="s">
        <v>134</v>
      </c>
      <c r="E169" s="79">
        <v>45236</v>
      </c>
      <c r="F169" s="72">
        <v>145913.57974799999</v>
      </c>
      <c r="G169" s="80">
        <v>6.2755000000000001</v>
      </c>
      <c r="H169" s="72">
        <v>9.1568068100000009</v>
      </c>
      <c r="I169" s="73">
        <f t="shared" si="2"/>
        <v>1.0027003276066966E-2</v>
      </c>
      <c r="J169" s="73">
        <f>H169/'סכום נכסי הקרן'!$C$41</f>
        <v>5.0619559208934642E-5</v>
      </c>
    </row>
    <row r="170" spans="1:10">
      <c r="A170" s="69" t="s">
        <v>2422</v>
      </c>
      <c r="B170" s="54" t="s">
        <v>2423</v>
      </c>
      <c r="C170" s="70" t="s">
        <v>1824</v>
      </c>
      <c r="D170" s="70" t="s">
        <v>134</v>
      </c>
      <c r="E170" s="79">
        <v>45236</v>
      </c>
      <c r="F170" s="72">
        <v>17306.677492999999</v>
      </c>
      <c r="G170" s="80">
        <v>6.331226</v>
      </c>
      <c r="H170" s="72">
        <v>1.095724943</v>
      </c>
      <c r="I170" s="73">
        <f t="shared" si="2"/>
        <v>1.1998546896425444E-3</v>
      </c>
      <c r="J170" s="73">
        <f>H170/'סכום נכסי הקרן'!$C$41</f>
        <v>6.0572549776110251E-6</v>
      </c>
    </row>
    <row r="171" spans="1:10">
      <c r="A171" s="69" t="s">
        <v>2424</v>
      </c>
      <c r="B171" s="54" t="s">
        <v>2425</v>
      </c>
      <c r="C171" s="70" t="s">
        <v>1824</v>
      </c>
      <c r="D171" s="70" t="s">
        <v>134</v>
      </c>
      <c r="E171" s="79">
        <v>45210</v>
      </c>
      <c r="F171" s="72">
        <v>62247.773231999992</v>
      </c>
      <c r="G171" s="80">
        <v>7.5140630000000002</v>
      </c>
      <c r="H171" s="72">
        <v>4.6773366620000001</v>
      </c>
      <c r="I171" s="73">
        <f t="shared" si="2"/>
        <v>5.1218367937962556E-3</v>
      </c>
      <c r="J171" s="73">
        <f>H171/'סכום נכסי הקרן'!$C$41</f>
        <v>2.5856690548899951E-5</v>
      </c>
    </row>
    <row r="172" spans="1:10">
      <c r="A172" s="69" t="s">
        <v>2426</v>
      </c>
      <c r="B172" s="54" t="s">
        <v>2427</v>
      </c>
      <c r="C172" s="70" t="s">
        <v>1824</v>
      </c>
      <c r="D172" s="70" t="s">
        <v>134</v>
      </c>
      <c r="E172" s="79">
        <v>45210</v>
      </c>
      <c r="F172" s="72">
        <v>61044.308337000002</v>
      </c>
      <c r="G172" s="80">
        <v>7.5961169999999996</v>
      </c>
      <c r="H172" s="72">
        <v>4.6369970380000005</v>
      </c>
      <c r="I172" s="73">
        <f t="shared" si="2"/>
        <v>5.0776635846856762E-3</v>
      </c>
      <c r="J172" s="73">
        <f>H172/'סכום נכסי הקרן'!$C$41</f>
        <v>2.5633689886343202E-5</v>
      </c>
    </row>
    <row r="173" spans="1:10">
      <c r="A173" s="69" t="s">
        <v>2428</v>
      </c>
      <c r="B173" s="54" t="s">
        <v>2429</v>
      </c>
      <c r="C173" s="70" t="s">
        <v>1824</v>
      </c>
      <c r="D173" s="70" t="s">
        <v>134</v>
      </c>
      <c r="E173" s="79">
        <v>45210</v>
      </c>
      <c r="F173" s="72">
        <v>123462.91730100001</v>
      </c>
      <c r="G173" s="80">
        <v>7.6526129999999997</v>
      </c>
      <c r="H173" s="72">
        <v>9.448139144999999</v>
      </c>
      <c r="I173" s="73">
        <f t="shared" si="2"/>
        <v>1.0346021721916345E-2</v>
      </c>
      <c r="J173" s="73">
        <f>H173/'סכום נכסי הקרן'!$C$41</f>
        <v>5.2230067619454401E-5</v>
      </c>
    </row>
    <row r="174" spans="1:10">
      <c r="A174" s="69" t="s">
        <v>2430</v>
      </c>
      <c r="B174" s="54" t="s">
        <v>2431</v>
      </c>
      <c r="C174" s="70" t="s">
        <v>1824</v>
      </c>
      <c r="D174" s="70" t="s">
        <v>134</v>
      </c>
      <c r="E174" s="79">
        <v>45211</v>
      </c>
      <c r="F174" s="72">
        <v>77992.471044000005</v>
      </c>
      <c r="G174" s="80">
        <v>7.67143</v>
      </c>
      <c r="H174" s="72">
        <v>5.983137471</v>
      </c>
      <c r="I174" s="73">
        <f t="shared" si="2"/>
        <v>6.551731435172215E-3</v>
      </c>
      <c r="J174" s="73">
        <f>H174/'סכום נכסי הקרן'!$C$41</f>
        <v>3.3075261688138638E-5</v>
      </c>
    </row>
    <row r="175" spans="1:10">
      <c r="A175" s="69" t="s">
        <v>2432</v>
      </c>
      <c r="B175" s="54" t="s">
        <v>2433</v>
      </c>
      <c r="C175" s="70" t="s">
        <v>1824</v>
      </c>
      <c r="D175" s="70" t="s">
        <v>134</v>
      </c>
      <c r="E175" s="79">
        <v>45211</v>
      </c>
      <c r="F175" s="72">
        <v>65098.015125000005</v>
      </c>
      <c r="G175" s="80">
        <v>7.8301119999999997</v>
      </c>
      <c r="H175" s="72">
        <v>5.0972477029999999</v>
      </c>
      <c r="I175" s="73">
        <f t="shared" si="2"/>
        <v>5.5816531327371978E-3</v>
      </c>
      <c r="J175" s="73">
        <f>H175/'סכום נכסי הקרן'!$C$41</f>
        <v>2.8177992313088299E-5</v>
      </c>
    </row>
    <row r="176" spans="1:10">
      <c r="A176" s="69" t="s">
        <v>2434</v>
      </c>
      <c r="B176" s="54" t="s">
        <v>2435</v>
      </c>
      <c r="C176" s="70" t="s">
        <v>1824</v>
      </c>
      <c r="D176" s="70" t="s">
        <v>134</v>
      </c>
      <c r="E176" s="79">
        <v>45211</v>
      </c>
      <c r="F176" s="72">
        <v>46882.489662</v>
      </c>
      <c r="G176" s="80">
        <v>7.8093570000000003</v>
      </c>
      <c r="H176" s="72">
        <v>3.6612211490000002</v>
      </c>
      <c r="I176" s="73">
        <f t="shared" si="2"/>
        <v>4.009157036636078E-3</v>
      </c>
      <c r="J176" s="73">
        <f>H176/'סכום נכסי הקרן'!$C$41</f>
        <v>2.0239522857074365E-5</v>
      </c>
    </row>
    <row r="177" spans="1:10">
      <c r="A177" s="69" t="s">
        <v>2436</v>
      </c>
      <c r="B177" s="54" t="s">
        <v>2437</v>
      </c>
      <c r="C177" s="70" t="s">
        <v>1824</v>
      </c>
      <c r="D177" s="70" t="s">
        <v>134</v>
      </c>
      <c r="E177" s="79">
        <v>45211</v>
      </c>
      <c r="F177" s="72">
        <v>63362.223540000006</v>
      </c>
      <c r="G177" s="80">
        <v>7.8210750000000004</v>
      </c>
      <c r="H177" s="72">
        <v>4.9556067089999996</v>
      </c>
      <c r="I177" s="73">
        <f t="shared" si="2"/>
        <v>5.4265516065902918E-3</v>
      </c>
      <c r="J177" s="73">
        <f>H177/'סכום נכסי הקרן'!$C$41</f>
        <v>2.7394989588343103E-5</v>
      </c>
    </row>
    <row r="178" spans="1:10">
      <c r="A178" s="69" t="s">
        <v>2436</v>
      </c>
      <c r="B178" s="54" t="s">
        <v>2438</v>
      </c>
      <c r="C178" s="70" t="s">
        <v>1824</v>
      </c>
      <c r="D178" s="70" t="s">
        <v>134</v>
      </c>
      <c r="E178" s="79">
        <v>45211</v>
      </c>
      <c r="F178" s="72">
        <v>59913.018228000001</v>
      </c>
      <c r="G178" s="80">
        <v>7.8210750000000004</v>
      </c>
      <c r="H178" s="72">
        <v>4.685841795</v>
      </c>
      <c r="I178" s="73">
        <f t="shared" si="2"/>
        <v>5.1311501929127744E-3</v>
      </c>
      <c r="J178" s="73">
        <f>H178/'סכום נכסי הקרן'!$C$41</f>
        <v>2.5903707603251603E-5</v>
      </c>
    </row>
    <row r="179" spans="1:10">
      <c r="A179" s="69" t="s">
        <v>2439</v>
      </c>
      <c r="B179" s="54" t="s">
        <v>2440</v>
      </c>
      <c r="C179" s="70" t="s">
        <v>1824</v>
      </c>
      <c r="D179" s="70" t="s">
        <v>134</v>
      </c>
      <c r="E179" s="79">
        <v>45211</v>
      </c>
      <c r="F179" s="72">
        <v>26049.138360000001</v>
      </c>
      <c r="G179" s="80">
        <v>7.8210750000000004</v>
      </c>
      <c r="H179" s="72">
        <v>2.0373225189999999</v>
      </c>
      <c r="I179" s="73">
        <f t="shared" si="2"/>
        <v>2.2309348658648832E-3</v>
      </c>
      <c r="J179" s="73">
        <f>H179/'סכום נכסי הקרן'!$C$41</f>
        <v>1.1262481563506565E-5</v>
      </c>
    </row>
    <row r="180" spans="1:10">
      <c r="A180" s="69" t="s">
        <v>2441</v>
      </c>
      <c r="B180" s="54" t="s">
        <v>2442</v>
      </c>
      <c r="C180" s="70" t="s">
        <v>1824</v>
      </c>
      <c r="D180" s="70" t="s">
        <v>134</v>
      </c>
      <c r="E180" s="79">
        <v>45211</v>
      </c>
      <c r="F180" s="72">
        <v>58640.358240000001</v>
      </c>
      <c r="G180" s="80">
        <v>7.8679129999999997</v>
      </c>
      <c r="H180" s="72">
        <v>4.6137725959999996</v>
      </c>
      <c r="I180" s="73">
        <f t="shared" si="2"/>
        <v>5.0522320602633727E-3</v>
      </c>
      <c r="J180" s="73">
        <f>H180/'סכום נכסי הקרן'!$C$41</f>
        <v>2.5505303316515209E-5</v>
      </c>
    </row>
    <row r="181" spans="1:10">
      <c r="A181" s="69" t="s">
        <v>2443</v>
      </c>
      <c r="B181" s="54" t="s">
        <v>2444</v>
      </c>
      <c r="C181" s="70" t="s">
        <v>1824</v>
      </c>
      <c r="D181" s="70" t="s">
        <v>134</v>
      </c>
      <c r="E181" s="79">
        <v>45211</v>
      </c>
      <c r="F181" s="72">
        <v>162389.40963800001</v>
      </c>
      <c r="G181" s="80">
        <v>7.8866360000000002</v>
      </c>
      <c r="H181" s="72">
        <v>12.807061022000001</v>
      </c>
      <c r="I181" s="73">
        <f t="shared" si="2"/>
        <v>1.402415115760027E-2</v>
      </c>
      <c r="J181" s="73">
        <f>H181/'סכום נכסי הקרן'!$C$41</f>
        <v>7.0798455962572395E-5</v>
      </c>
    </row>
    <row r="182" spans="1:10">
      <c r="A182" s="69" t="s">
        <v>2443</v>
      </c>
      <c r="B182" s="54" t="s">
        <v>2445</v>
      </c>
      <c r="C182" s="70" t="s">
        <v>1824</v>
      </c>
      <c r="D182" s="70" t="s">
        <v>134</v>
      </c>
      <c r="E182" s="79">
        <v>45211</v>
      </c>
      <c r="F182" s="72">
        <v>52839.434340000007</v>
      </c>
      <c r="G182" s="80">
        <v>7.8866360000000002</v>
      </c>
      <c r="H182" s="72">
        <v>4.1672536469999999</v>
      </c>
      <c r="I182" s="73">
        <f t="shared" si="2"/>
        <v>4.5632791908461158E-3</v>
      </c>
      <c r="J182" s="73">
        <f>H182/'סכום נכסי הקרן'!$C$41</f>
        <v>2.3036910912283985E-5</v>
      </c>
    </row>
    <row r="183" spans="1:10">
      <c r="A183" s="69" t="s">
        <v>2446</v>
      </c>
      <c r="B183" s="54" t="s">
        <v>2447</v>
      </c>
      <c r="C183" s="70" t="s">
        <v>1824</v>
      </c>
      <c r="D183" s="70" t="s">
        <v>134</v>
      </c>
      <c r="E183" s="79">
        <v>45215</v>
      </c>
      <c r="F183" s="72">
        <v>203086.77026300001</v>
      </c>
      <c r="G183" s="80">
        <v>8.3817020000000007</v>
      </c>
      <c r="H183" s="72">
        <v>17.022127904000001</v>
      </c>
      <c r="I183" s="73">
        <f t="shared" si="2"/>
        <v>1.863978740630861E-2</v>
      </c>
      <c r="J183" s="73">
        <f>H183/'סכום נכסי הקרן'!$C$41</f>
        <v>9.4099682255782626E-5</v>
      </c>
    </row>
    <row r="184" spans="1:10">
      <c r="A184" s="69" t="s">
        <v>2448</v>
      </c>
      <c r="B184" s="54" t="s">
        <v>2449</v>
      </c>
      <c r="C184" s="70" t="s">
        <v>1824</v>
      </c>
      <c r="D184" s="70" t="s">
        <v>134</v>
      </c>
      <c r="E184" s="79">
        <v>45215</v>
      </c>
      <c r="F184" s="72">
        <v>70849.868100000007</v>
      </c>
      <c r="G184" s="80">
        <v>8.4164150000000006</v>
      </c>
      <c r="H184" s="72">
        <v>5.9630186959999998</v>
      </c>
      <c r="I184" s="73">
        <f t="shared" si="2"/>
        <v>6.5297007178030169E-3</v>
      </c>
      <c r="J184" s="73">
        <f>H184/'סכום נכסי הקרן'!$C$41</f>
        <v>3.2964043493471518E-5</v>
      </c>
    </row>
    <row r="185" spans="1:10">
      <c r="A185" s="69" t="s">
        <v>2450</v>
      </c>
      <c r="B185" s="54" t="s">
        <v>2451</v>
      </c>
      <c r="C185" s="70" t="s">
        <v>1824</v>
      </c>
      <c r="D185" s="70" t="s">
        <v>134</v>
      </c>
      <c r="E185" s="79">
        <v>45216</v>
      </c>
      <c r="F185" s="72">
        <v>65821.418369999999</v>
      </c>
      <c r="G185" s="80">
        <v>8.8298930000000002</v>
      </c>
      <c r="H185" s="72">
        <v>5.8119610869999994</v>
      </c>
      <c r="I185" s="73">
        <f t="shared" si="2"/>
        <v>6.364287689905157E-3</v>
      </c>
      <c r="J185" s="73">
        <f>H185/'סכום נכסי הקרן'!$C$41</f>
        <v>3.2128984969097605E-5</v>
      </c>
    </row>
    <row r="186" spans="1:10">
      <c r="A186" s="69" t="s">
        <v>2452</v>
      </c>
      <c r="B186" s="54" t="s">
        <v>2453</v>
      </c>
      <c r="C186" s="70" t="s">
        <v>1824</v>
      </c>
      <c r="D186" s="70" t="s">
        <v>134</v>
      </c>
      <c r="E186" s="79">
        <v>45230</v>
      </c>
      <c r="F186" s="72">
        <v>111600.92025499999</v>
      </c>
      <c r="G186" s="80">
        <v>9.1062049999999992</v>
      </c>
      <c r="H186" s="72">
        <v>10.162608860000001</v>
      </c>
      <c r="I186" s="73">
        <f t="shared" si="2"/>
        <v>1.1128389453550911E-2</v>
      </c>
      <c r="J186" s="73">
        <f>H186/'סכום נכסי הקרן'!$C$41</f>
        <v>5.6179713253774956E-5</v>
      </c>
    </row>
    <row r="187" spans="1:10">
      <c r="A187" s="69" t="s">
        <v>2454</v>
      </c>
      <c r="B187" s="54" t="s">
        <v>2455</v>
      </c>
      <c r="C187" s="70" t="s">
        <v>1824</v>
      </c>
      <c r="D187" s="70" t="s">
        <v>134</v>
      </c>
      <c r="E187" s="79">
        <v>45217</v>
      </c>
      <c r="F187" s="72">
        <v>81747.877454999994</v>
      </c>
      <c r="G187" s="80">
        <v>9.0351750000000006</v>
      </c>
      <c r="H187" s="72">
        <v>7.3860635549999998</v>
      </c>
      <c r="I187" s="73">
        <f t="shared" si="2"/>
        <v>8.0879814328226295E-3</v>
      </c>
      <c r="J187" s="73">
        <f>H187/'סכום נכסי הקרן'!$C$41</f>
        <v>4.0830749102948123E-5</v>
      </c>
    </row>
    <row r="188" spans="1:10">
      <c r="A188" s="69" t="s">
        <v>2456</v>
      </c>
      <c r="B188" s="54" t="s">
        <v>2457</v>
      </c>
      <c r="C188" s="70" t="s">
        <v>1824</v>
      </c>
      <c r="D188" s="70" t="s">
        <v>134</v>
      </c>
      <c r="E188" s="79">
        <v>45230</v>
      </c>
      <c r="F188" s="72">
        <v>114725.13311700002</v>
      </c>
      <c r="G188" s="80">
        <v>9.1632560000000005</v>
      </c>
      <c r="H188" s="72">
        <v>10.512558033000001</v>
      </c>
      <c r="I188" s="73">
        <f t="shared" si="2"/>
        <v>1.1511595256287284E-2</v>
      </c>
      <c r="J188" s="73">
        <f>H188/'סכום נכסי הקרן'!$C$41</f>
        <v>5.8114260225263511E-5</v>
      </c>
    </row>
    <row r="189" spans="1:10">
      <c r="A189" s="69" t="s">
        <v>2458</v>
      </c>
      <c r="B189" s="54" t="s">
        <v>2459</v>
      </c>
      <c r="C189" s="70" t="s">
        <v>1824</v>
      </c>
      <c r="D189" s="70" t="s">
        <v>134</v>
      </c>
      <c r="E189" s="79">
        <v>45231</v>
      </c>
      <c r="F189" s="72">
        <v>53466.238237999991</v>
      </c>
      <c r="G189" s="80">
        <v>9.1006020000000003</v>
      </c>
      <c r="H189" s="72">
        <v>4.8657498060000002</v>
      </c>
      <c r="I189" s="73">
        <f t="shared" si="2"/>
        <v>5.328155355642389E-3</v>
      </c>
      <c r="J189" s="73">
        <f>H189/'סכום נכסי הקרן'!$C$41</f>
        <v>2.6898253453561638E-5</v>
      </c>
    </row>
    <row r="190" spans="1:10">
      <c r="A190" s="69" t="s">
        <v>2458</v>
      </c>
      <c r="B190" s="54" t="s">
        <v>2460</v>
      </c>
      <c r="C190" s="70" t="s">
        <v>1824</v>
      </c>
      <c r="D190" s="70" t="s">
        <v>134</v>
      </c>
      <c r="E190" s="79">
        <v>45231</v>
      </c>
      <c r="F190" s="72">
        <v>102697.33878000001</v>
      </c>
      <c r="G190" s="80">
        <v>9.1006020000000003</v>
      </c>
      <c r="H190" s="72">
        <v>9.3460765649999988</v>
      </c>
      <c r="I190" s="73">
        <f t="shared" si="2"/>
        <v>1.0234259855005904E-2</v>
      </c>
      <c r="J190" s="73">
        <f>H190/'סכום נכסי הקרן'!$C$41</f>
        <v>5.166585752760398E-5</v>
      </c>
    </row>
    <row r="191" spans="1:10">
      <c r="A191" s="69" t="s">
        <v>2461</v>
      </c>
      <c r="B191" s="54" t="s">
        <v>2462</v>
      </c>
      <c r="C191" s="70" t="s">
        <v>1824</v>
      </c>
      <c r="D191" s="70" t="s">
        <v>134</v>
      </c>
      <c r="E191" s="79">
        <v>45217</v>
      </c>
      <c r="F191" s="72">
        <v>66008.476874999993</v>
      </c>
      <c r="G191" s="80">
        <v>9.1492369999999994</v>
      </c>
      <c r="H191" s="72">
        <v>6.0392721160000002</v>
      </c>
      <c r="I191" s="73">
        <f t="shared" si="2"/>
        <v>6.6132007094503583E-3</v>
      </c>
      <c r="J191" s="73">
        <f>H191/'סכום נכסי הקרן'!$C$41</f>
        <v>3.3385578488002414E-5</v>
      </c>
    </row>
    <row r="192" spans="1:10">
      <c r="A192" s="69" t="s">
        <v>2461</v>
      </c>
      <c r="B192" s="54" t="s">
        <v>2463</v>
      </c>
      <c r="C192" s="70" t="s">
        <v>1824</v>
      </c>
      <c r="D192" s="70" t="s">
        <v>134</v>
      </c>
      <c r="E192" s="79">
        <v>45217</v>
      </c>
      <c r="F192" s="72">
        <v>47573.267500000002</v>
      </c>
      <c r="G192" s="80">
        <v>9.1492369999999994</v>
      </c>
      <c r="H192" s="72">
        <v>4.3525910830000001</v>
      </c>
      <c r="I192" s="73">
        <f t="shared" si="2"/>
        <v>4.7662297517250835E-3</v>
      </c>
      <c r="J192" s="73">
        <f>H192/'סכום נכסי הקרן'!$C$41</f>
        <v>2.4061471057529001E-5</v>
      </c>
    </row>
    <row r="193" spans="1:10">
      <c r="A193" s="69" t="s">
        <v>2464</v>
      </c>
      <c r="B193" s="54" t="s">
        <v>2465</v>
      </c>
      <c r="C193" s="70" t="s">
        <v>1824</v>
      </c>
      <c r="D193" s="70" t="s">
        <v>134</v>
      </c>
      <c r="E193" s="79">
        <v>45217</v>
      </c>
      <c r="F193" s="72">
        <v>342883.04399999999</v>
      </c>
      <c r="G193" s="80">
        <v>9.2061609999999998</v>
      </c>
      <c r="H193" s="72">
        <v>31.566365853999997</v>
      </c>
      <c r="I193" s="73">
        <f t="shared" si="2"/>
        <v>3.456620418003406E-2</v>
      </c>
      <c r="J193" s="73">
        <f>H193/'סכום נכסי הקרן'!$C$41</f>
        <v>1.7450139098844277E-4</v>
      </c>
    </row>
    <row r="194" spans="1:10">
      <c r="A194" s="69" t="s">
        <v>2466</v>
      </c>
      <c r="B194" s="54" t="s">
        <v>2467</v>
      </c>
      <c r="C194" s="70" t="s">
        <v>1824</v>
      </c>
      <c r="D194" s="70" t="s">
        <v>134</v>
      </c>
      <c r="E194" s="79">
        <v>45216</v>
      </c>
      <c r="F194" s="72">
        <v>48901.397208000002</v>
      </c>
      <c r="G194" s="80">
        <v>9.1907370000000004</v>
      </c>
      <c r="H194" s="72">
        <v>4.4943988170000004</v>
      </c>
      <c r="I194" s="73">
        <f t="shared" si="2"/>
        <v>4.9215138636315176E-3</v>
      </c>
      <c r="J194" s="73">
        <f>H194/'סכום נכסי הקרן'!$C$41</f>
        <v>2.4845395534308245E-5</v>
      </c>
    </row>
    <row r="195" spans="1:10">
      <c r="A195" s="69" t="s">
        <v>2468</v>
      </c>
      <c r="B195" s="54" t="s">
        <v>2469</v>
      </c>
      <c r="C195" s="70" t="s">
        <v>1824</v>
      </c>
      <c r="D195" s="70" t="s">
        <v>134</v>
      </c>
      <c r="E195" s="79">
        <v>45216</v>
      </c>
      <c r="F195" s="72">
        <v>95171.394419999997</v>
      </c>
      <c r="G195" s="80">
        <v>9.2021099999999993</v>
      </c>
      <c r="H195" s="72">
        <v>8.7577759309999994</v>
      </c>
      <c r="I195" s="73">
        <f t="shared" si="2"/>
        <v>9.5900513981901307E-3</v>
      </c>
      <c r="J195" s="73">
        <f>H195/'סכום נכסי הקרן'!$C$41</f>
        <v>4.8413684647545504E-5</v>
      </c>
    </row>
    <row r="196" spans="1:10">
      <c r="A196" s="69" t="s">
        <v>2468</v>
      </c>
      <c r="B196" s="54" t="s">
        <v>2470</v>
      </c>
      <c r="C196" s="70" t="s">
        <v>1824</v>
      </c>
      <c r="D196" s="70" t="s">
        <v>134</v>
      </c>
      <c r="E196" s="79">
        <v>45216</v>
      </c>
      <c r="F196" s="72">
        <v>35724.690374999998</v>
      </c>
      <c r="G196" s="80">
        <v>9.2021099999999993</v>
      </c>
      <c r="H196" s="72">
        <v>3.2874251290000003</v>
      </c>
      <c r="I196" s="73">
        <f t="shared" si="2"/>
        <v>3.5998381556231465E-3</v>
      </c>
      <c r="J196" s="73">
        <f>H196/'סכום נכסי הקרן'!$C$41</f>
        <v>1.8173148611219319E-5</v>
      </c>
    </row>
    <row r="197" spans="1:10">
      <c r="A197" s="69" t="s">
        <v>2471</v>
      </c>
      <c r="B197" s="54" t="s">
        <v>2472</v>
      </c>
      <c r="C197" s="70" t="s">
        <v>1824</v>
      </c>
      <c r="D197" s="70" t="s">
        <v>134</v>
      </c>
      <c r="E197" s="79">
        <v>45216</v>
      </c>
      <c r="F197" s="72">
        <v>59593.86</v>
      </c>
      <c r="G197" s="80">
        <v>9.3723559999999999</v>
      </c>
      <c r="H197" s="72">
        <v>5.5853484449999993</v>
      </c>
      <c r="I197" s="73">
        <f t="shared" si="2"/>
        <v>6.1161394269920741E-3</v>
      </c>
      <c r="J197" s="73">
        <f>H197/'סכום נכסי הקרן'!$C$41</f>
        <v>3.0876252189294411E-5</v>
      </c>
    </row>
    <row r="198" spans="1:10">
      <c r="A198" s="69" t="s">
        <v>2471</v>
      </c>
      <c r="B198" s="54" t="s">
        <v>2473</v>
      </c>
      <c r="C198" s="70" t="s">
        <v>1824</v>
      </c>
      <c r="D198" s="70" t="s">
        <v>134</v>
      </c>
      <c r="E198" s="79">
        <v>45216</v>
      </c>
      <c r="F198" s="72">
        <v>144371.80799999999</v>
      </c>
      <c r="G198" s="80">
        <v>9.3723559999999999</v>
      </c>
      <c r="H198" s="72">
        <v>13.531039156000002</v>
      </c>
      <c r="I198" s="73">
        <f t="shared" si="2"/>
        <v>1.4816930919371706E-2</v>
      </c>
      <c r="J198" s="73">
        <f>H198/'סכום נכסי הקרן'!$C$41</f>
        <v>7.4800664896364138E-5</v>
      </c>
    </row>
    <row r="199" spans="1:10">
      <c r="A199" s="69" t="s">
        <v>2474</v>
      </c>
      <c r="B199" s="54" t="s">
        <v>2475</v>
      </c>
      <c r="C199" s="70" t="s">
        <v>1824</v>
      </c>
      <c r="D199" s="70" t="s">
        <v>134</v>
      </c>
      <c r="E199" s="79">
        <v>45218</v>
      </c>
      <c r="F199" s="72">
        <v>82148.149548000001</v>
      </c>
      <c r="G199" s="80">
        <v>9.4367190000000001</v>
      </c>
      <c r="H199" s="72">
        <v>7.752090152000001</v>
      </c>
      <c r="I199" s="73">
        <f t="shared" si="2"/>
        <v>8.488792541258219E-3</v>
      </c>
      <c r="J199" s="73">
        <f>H199/'סכום נכסי הקרן'!$C$41</f>
        <v>4.2854173358077344E-5</v>
      </c>
    </row>
    <row r="200" spans="1:10">
      <c r="A200" s="69" t="s">
        <v>2476</v>
      </c>
      <c r="B200" s="54" t="s">
        <v>2477</v>
      </c>
      <c r="C200" s="70" t="s">
        <v>1824</v>
      </c>
      <c r="D200" s="70" t="s">
        <v>134</v>
      </c>
      <c r="E200" s="79">
        <v>45218</v>
      </c>
      <c r="F200" s="72">
        <v>59623.656929999997</v>
      </c>
      <c r="G200" s="80">
        <v>9.4367190000000001</v>
      </c>
      <c r="H200" s="72">
        <v>5.6265170459999991</v>
      </c>
      <c r="I200" s="73">
        <f t="shared" si="2"/>
        <v>6.1612203930606468E-3</v>
      </c>
      <c r="J200" s="73">
        <f>H200/'סכום נכסי הקרן'!$C$41</f>
        <v>3.1103835502900274E-5</v>
      </c>
    </row>
    <row r="201" spans="1:10">
      <c r="A201" s="69" t="s">
        <v>2478</v>
      </c>
      <c r="B201" s="54" t="s">
        <v>2479</v>
      </c>
      <c r="C201" s="70" t="s">
        <v>1824</v>
      </c>
      <c r="D201" s="70" t="s">
        <v>134</v>
      </c>
      <c r="E201" s="79">
        <v>45223</v>
      </c>
      <c r="F201" s="72">
        <v>23910.71199</v>
      </c>
      <c r="G201" s="80">
        <v>9.7182099999999991</v>
      </c>
      <c r="H201" s="72">
        <v>2.3236931359999997</v>
      </c>
      <c r="I201" s="73">
        <f t="shared" si="2"/>
        <v>2.5445200680439292E-3</v>
      </c>
      <c r="J201" s="73">
        <f>H201/'סכום נכסי הקרן'!$C$41</f>
        <v>1.2845561200733359E-5</v>
      </c>
    </row>
    <row r="202" spans="1:10">
      <c r="A202" s="69" t="s">
        <v>2478</v>
      </c>
      <c r="B202" s="54" t="s">
        <v>2480</v>
      </c>
      <c r="C202" s="70" t="s">
        <v>1824</v>
      </c>
      <c r="D202" s="70" t="s">
        <v>134</v>
      </c>
      <c r="E202" s="79">
        <v>45223</v>
      </c>
      <c r="F202" s="72">
        <v>26541.118782000001</v>
      </c>
      <c r="G202" s="80">
        <v>9.7182099999999991</v>
      </c>
      <c r="H202" s="72">
        <v>2.5793215839999997</v>
      </c>
      <c r="I202" s="73">
        <f t="shared" ref="I202:I265" si="3">IFERROR(H202/$H$9,0)</f>
        <v>2.8244415885845505E-3</v>
      </c>
      <c r="J202" s="73">
        <f>H202/'סכום נכסי הקרן'!$C$41</f>
        <v>1.4258695672992042E-5</v>
      </c>
    </row>
    <row r="203" spans="1:10">
      <c r="A203" s="69" t="s">
        <v>2478</v>
      </c>
      <c r="B203" s="54" t="s">
        <v>2481</v>
      </c>
      <c r="C203" s="70" t="s">
        <v>1824</v>
      </c>
      <c r="D203" s="70" t="s">
        <v>134</v>
      </c>
      <c r="E203" s="79">
        <v>45223</v>
      </c>
      <c r="F203" s="72">
        <v>68891.133096000005</v>
      </c>
      <c r="G203" s="80">
        <v>9.7182099999999991</v>
      </c>
      <c r="H203" s="72">
        <v>6.6949847890000003</v>
      </c>
      <c r="I203" s="73">
        <f t="shared" si="3"/>
        <v>7.3312275562272674E-3</v>
      </c>
      <c r="J203" s="73">
        <f>H203/'סכום נכסי הקרן'!$C$41</f>
        <v>3.701041050244701E-5</v>
      </c>
    </row>
    <row r="204" spans="1:10">
      <c r="A204" s="69" t="s">
        <v>2482</v>
      </c>
      <c r="B204" s="54" t="s">
        <v>2483</v>
      </c>
      <c r="C204" s="70" t="s">
        <v>1824</v>
      </c>
      <c r="D204" s="70" t="s">
        <v>134</v>
      </c>
      <c r="E204" s="79">
        <v>45224</v>
      </c>
      <c r="F204" s="72">
        <v>120911.38920000001</v>
      </c>
      <c r="G204" s="80">
        <v>9.9809699999999992</v>
      </c>
      <c r="H204" s="72">
        <v>12.068129663000001</v>
      </c>
      <c r="I204" s="73">
        <f t="shared" si="3"/>
        <v>1.3214997124843995E-2</v>
      </c>
      <c r="J204" s="73">
        <f>H204/'סכום נכסי הקרן'!$C$41</f>
        <v>6.6713584406978332E-5</v>
      </c>
    </row>
    <row r="205" spans="1:10">
      <c r="A205" s="69" t="s">
        <v>2484</v>
      </c>
      <c r="B205" s="54" t="s">
        <v>2485</v>
      </c>
      <c r="C205" s="70" t="s">
        <v>1824</v>
      </c>
      <c r="D205" s="70" t="s">
        <v>134</v>
      </c>
      <c r="E205" s="79">
        <v>45222</v>
      </c>
      <c r="F205" s="72">
        <v>39927.886200000001</v>
      </c>
      <c r="G205" s="80">
        <v>9.9809699999999992</v>
      </c>
      <c r="H205" s="72">
        <v>3.9851904030000003</v>
      </c>
      <c r="I205" s="73">
        <f t="shared" si="3"/>
        <v>4.3639139774132273E-3</v>
      </c>
      <c r="J205" s="73">
        <f>H205/'סכום נכסי הקרן'!$C$41</f>
        <v>2.2030450761856427E-5</v>
      </c>
    </row>
    <row r="206" spans="1:10">
      <c r="A206" s="69" t="s">
        <v>2486</v>
      </c>
      <c r="B206" s="54" t="s">
        <v>2487</v>
      </c>
      <c r="C206" s="70" t="s">
        <v>1824</v>
      </c>
      <c r="D206" s="70" t="s">
        <v>134</v>
      </c>
      <c r="E206" s="79">
        <v>45223</v>
      </c>
      <c r="F206" s="72">
        <v>59966.17824999999</v>
      </c>
      <c r="G206" s="80">
        <v>9.8853930000000005</v>
      </c>
      <c r="H206" s="72">
        <v>5.9278926029999992</v>
      </c>
      <c r="I206" s="73">
        <f t="shared" si="3"/>
        <v>6.4912364958428252E-3</v>
      </c>
      <c r="J206" s="73">
        <f>H206/'סכום נכסי הקרן'!$C$41</f>
        <v>3.2769863646578797E-5</v>
      </c>
    </row>
    <row r="207" spans="1:10">
      <c r="A207" s="69" t="s">
        <v>2486</v>
      </c>
      <c r="B207" s="54" t="s">
        <v>2488</v>
      </c>
      <c r="C207" s="70" t="s">
        <v>1824</v>
      </c>
      <c r="D207" s="70" t="s">
        <v>134</v>
      </c>
      <c r="E207" s="79">
        <v>45223</v>
      </c>
      <c r="F207" s="72">
        <v>226485.72012000001</v>
      </c>
      <c r="G207" s="80">
        <v>9.8853930000000005</v>
      </c>
      <c r="H207" s="72">
        <v>22.38900434</v>
      </c>
      <c r="I207" s="73">
        <f t="shared" si="3"/>
        <v>2.4516692830069381E-2</v>
      </c>
      <c r="J207" s="73">
        <f>H207/'סכום נכסי הקרן'!$C$41</f>
        <v>1.2376820373452048E-4</v>
      </c>
    </row>
    <row r="208" spans="1:10">
      <c r="A208" s="69" t="s">
        <v>2489</v>
      </c>
      <c r="B208" s="54" t="s">
        <v>2490</v>
      </c>
      <c r="C208" s="70" t="s">
        <v>1824</v>
      </c>
      <c r="D208" s="70" t="s">
        <v>134</v>
      </c>
      <c r="E208" s="79">
        <v>45229</v>
      </c>
      <c r="F208" s="72">
        <v>66563.030849999996</v>
      </c>
      <c r="G208" s="80">
        <v>10.003356999999999</v>
      </c>
      <c r="H208" s="72">
        <v>6.6585378549999996</v>
      </c>
      <c r="I208" s="73">
        <f t="shared" si="3"/>
        <v>7.2913169701240964E-3</v>
      </c>
      <c r="J208" s="73">
        <f>H208/'סכום נכסי הקרן'!$C$41</f>
        <v>3.6808928941038252E-5</v>
      </c>
    </row>
    <row r="209" spans="1:10">
      <c r="A209" s="69" t="s">
        <v>2491</v>
      </c>
      <c r="B209" s="54" t="s">
        <v>2492</v>
      </c>
      <c r="C209" s="70" t="s">
        <v>1824</v>
      </c>
      <c r="D209" s="70" t="s">
        <v>134</v>
      </c>
      <c r="E209" s="79">
        <v>45223</v>
      </c>
      <c r="F209" s="72">
        <v>142967.769848</v>
      </c>
      <c r="G209" s="80">
        <v>9.9413859999999996</v>
      </c>
      <c r="H209" s="72">
        <v>14.212977914</v>
      </c>
      <c r="I209" s="73">
        <f t="shared" si="3"/>
        <v>1.5563676187937988E-2</v>
      </c>
      <c r="J209" s="73">
        <f>H209/'סכום נכסי הקרן'!$C$41</f>
        <v>7.8570476802819356E-5</v>
      </c>
    </row>
    <row r="210" spans="1:10">
      <c r="A210" s="69" t="s">
        <v>2493</v>
      </c>
      <c r="B210" s="54" t="s">
        <v>2494</v>
      </c>
      <c r="C210" s="70" t="s">
        <v>1824</v>
      </c>
      <c r="D210" s="70" t="s">
        <v>134</v>
      </c>
      <c r="E210" s="79">
        <v>45222</v>
      </c>
      <c r="F210" s="72">
        <v>46675.235460000004</v>
      </c>
      <c r="G210" s="80">
        <v>10.041998</v>
      </c>
      <c r="H210" s="72">
        <v>4.6871260659999994</v>
      </c>
      <c r="I210" s="73">
        <f t="shared" si="3"/>
        <v>5.1325565117083492E-3</v>
      </c>
      <c r="J210" s="73">
        <f>H210/'סכום נכסי הקרן'!$C$41</f>
        <v>2.5910807155887549E-5</v>
      </c>
    </row>
    <row r="211" spans="1:10">
      <c r="A211" s="69" t="s">
        <v>2495</v>
      </c>
      <c r="B211" s="54" t="s">
        <v>2496</v>
      </c>
      <c r="C211" s="70" t="s">
        <v>1824</v>
      </c>
      <c r="D211" s="70" t="s">
        <v>134</v>
      </c>
      <c r="E211" s="79">
        <v>45222</v>
      </c>
      <c r="F211" s="72">
        <v>77383.858500000002</v>
      </c>
      <c r="G211" s="80">
        <v>10.086641999999999</v>
      </c>
      <c r="H211" s="72">
        <v>7.8054326720000002</v>
      </c>
      <c r="I211" s="73">
        <f t="shared" si="3"/>
        <v>8.5472043472394846E-3</v>
      </c>
      <c r="J211" s="73">
        <f>H211/'סכום נכסי הקרן'!$C$41</f>
        <v>4.3149055067992304E-5</v>
      </c>
    </row>
    <row r="212" spans="1:10">
      <c r="A212" s="69" t="s">
        <v>2497</v>
      </c>
      <c r="B212" s="54" t="s">
        <v>2498</v>
      </c>
      <c r="C212" s="70" t="s">
        <v>1824</v>
      </c>
      <c r="D212" s="70" t="s">
        <v>134</v>
      </c>
      <c r="E212" s="79">
        <v>45224</v>
      </c>
      <c r="F212" s="72">
        <v>48105.372259999996</v>
      </c>
      <c r="G212" s="80">
        <v>10.130515000000001</v>
      </c>
      <c r="H212" s="72">
        <v>4.8733220090000007</v>
      </c>
      <c r="I212" s="73">
        <f t="shared" si="3"/>
        <v>5.3364471658622062E-3</v>
      </c>
      <c r="J212" s="73">
        <f>H212/'סכום נכסי הקרן'!$C$41</f>
        <v>2.6940113196379627E-5</v>
      </c>
    </row>
    <row r="213" spans="1:10">
      <c r="A213" s="69" t="s">
        <v>2499</v>
      </c>
      <c r="B213" s="54" t="s">
        <v>2500</v>
      </c>
      <c r="C213" s="70" t="s">
        <v>1824</v>
      </c>
      <c r="D213" s="70" t="s">
        <v>134</v>
      </c>
      <c r="E213" s="79">
        <v>45224</v>
      </c>
      <c r="F213" s="72">
        <v>17325.476316</v>
      </c>
      <c r="G213" s="80">
        <v>10.132744000000001</v>
      </c>
      <c r="H213" s="72">
        <v>1.755546147</v>
      </c>
      <c r="I213" s="73">
        <f t="shared" si="3"/>
        <v>1.922380512389093E-3</v>
      </c>
      <c r="J213" s="73">
        <f>H213/'סכום נכסי הקרן'!$C$41</f>
        <v>9.7047992794863352E-6</v>
      </c>
    </row>
    <row r="214" spans="1:10">
      <c r="A214" s="69" t="s">
        <v>2499</v>
      </c>
      <c r="B214" s="54" t="s">
        <v>2501</v>
      </c>
      <c r="C214" s="70" t="s">
        <v>1824</v>
      </c>
      <c r="D214" s="70" t="s">
        <v>134</v>
      </c>
      <c r="E214" s="79">
        <v>45224</v>
      </c>
      <c r="F214" s="72">
        <v>42093.244655000002</v>
      </c>
      <c r="G214" s="80">
        <v>10.132744000000001</v>
      </c>
      <c r="H214" s="72">
        <v>4.2652006849999999</v>
      </c>
      <c r="I214" s="73">
        <f t="shared" si="3"/>
        <v>4.670534404512359E-3</v>
      </c>
      <c r="J214" s="73">
        <f>H214/'סכום נכסי הקרן'!$C$41</f>
        <v>2.3578369959335865E-5</v>
      </c>
    </row>
    <row r="215" spans="1:10">
      <c r="A215" s="69" t="s">
        <v>2502</v>
      </c>
      <c r="B215" s="54" t="s">
        <v>2503</v>
      </c>
      <c r="C215" s="70" t="s">
        <v>1824</v>
      </c>
      <c r="D215" s="70" t="s">
        <v>134</v>
      </c>
      <c r="E215" s="79">
        <v>45224</v>
      </c>
      <c r="F215" s="72">
        <v>173340.69875999997</v>
      </c>
      <c r="G215" s="80">
        <v>10.177296999999999</v>
      </c>
      <c r="H215" s="72">
        <v>17.641397066</v>
      </c>
      <c r="I215" s="73">
        <f t="shared" si="3"/>
        <v>1.9317907415279424E-2</v>
      </c>
      <c r="J215" s="73">
        <f>H215/'סכום נכסי הקרן'!$C$41</f>
        <v>9.7523051631435788E-5</v>
      </c>
    </row>
    <row r="216" spans="1:10">
      <c r="A216" s="69" t="s">
        <v>2504</v>
      </c>
      <c r="B216" s="54" t="s">
        <v>2505</v>
      </c>
      <c r="C216" s="70" t="s">
        <v>1824</v>
      </c>
      <c r="D216" s="70" t="s">
        <v>134</v>
      </c>
      <c r="E216" s="79">
        <v>45224</v>
      </c>
      <c r="F216" s="72">
        <v>13358.95695</v>
      </c>
      <c r="G216" s="80">
        <v>10.195105</v>
      </c>
      <c r="H216" s="72">
        <v>1.3619597320000001</v>
      </c>
      <c r="I216" s="73">
        <f t="shared" si="3"/>
        <v>1.4913905008590309E-3</v>
      </c>
      <c r="J216" s="73">
        <f>H216/'סכום נכסי הקרן'!$C$41</f>
        <v>7.5290221498250389E-6</v>
      </c>
    </row>
    <row r="217" spans="1:10">
      <c r="A217" s="69" t="s">
        <v>2506</v>
      </c>
      <c r="B217" s="54" t="s">
        <v>2507</v>
      </c>
      <c r="C217" s="70" t="s">
        <v>1824</v>
      </c>
      <c r="D217" s="70" t="s">
        <v>134</v>
      </c>
      <c r="E217" s="79">
        <v>45286</v>
      </c>
      <c r="F217" s="72">
        <v>102857.17899600002</v>
      </c>
      <c r="G217" s="80">
        <v>5.4843000000000003E-2</v>
      </c>
      <c r="H217" s="72">
        <v>5.6410285000000004E-2</v>
      </c>
      <c r="I217" s="73">
        <f t="shared" si="3"/>
        <v>6.1771109103356871E-5</v>
      </c>
      <c r="J217" s="73">
        <f>H217/'סכום נכסי הקרן'!$C$41</f>
        <v>3.1184055979339568E-7</v>
      </c>
    </row>
    <row r="218" spans="1:10">
      <c r="A218" s="69" t="s">
        <v>2508</v>
      </c>
      <c r="B218" s="54" t="s">
        <v>2509</v>
      </c>
      <c r="C218" s="70" t="s">
        <v>1824</v>
      </c>
      <c r="D218" s="70" t="s">
        <v>134</v>
      </c>
      <c r="E218" s="79">
        <v>45286</v>
      </c>
      <c r="F218" s="72">
        <v>130909.13690400001</v>
      </c>
      <c r="G218" s="80">
        <v>5.8057999999999998E-2</v>
      </c>
      <c r="H218" s="72">
        <v>7.6003747999999996E-2</v>
      </c>
      <c r="I218" s="73">
        <f t="shared" si="3"/>
        <v>8.3226592632390365E-5</v>
      </c>
      <c r="J218" s="73">
        <f>H218/'סכום נכסי הקרן'!$C$41</f>
        <v>4.2015478777879202E-7</v>
      </c>
    </row>
    <row r="219" spans="1:10">
      <c r="A219" s="69" t="s">
        <v>2510</v>
      </c>
      <c r="B219" s="54" t="s">
        <v>2511</v>
      </c>
      <c r="C219" s="70" t="s">
        <v>1824</v>
      </c>
      <c r="D219" s="70" t="s">
        <v>134</v>
      </c>
      <c r="E219" s="79">
        <v>45260</v>
      </c>
      <c r="F219" s="72">
        <v>20893.641795</v>
      </c>
      <c r="G219" s="80">
        <v>-1.4673970000000001</v>
      </c>
      <c r="H219" s="72">
        <v>-0.30659273500000001</v>
      </c>
      <c r="I219" s="73">
        <f t="shared" si="3"/>
        <v>-3.3572908351697887E-4</v>
      </c>
      <c r="J219" s="73">
        <f>H219/'סכום נכסי הקרן'!$C$41</f>
        <v>-1.6948691202497596E-6</v>
      </c>
    </row>
    <row r="220" spans="1:10">
      <c r="A220" s="69" t="s">
        <v>2512</v>
      </c>
      <c r="B220" s="54" t="s">
        <v>2513</v>
      </c>
      <c r="C220" s="70" t="s">
        <v>1824</v>
      </c>
      <c r="D220" s="70" t="s">
        <v>134</v>
      </c>
      <c r="E220" s="79">
        <v>45260</v>
      </c>
      <c r="F220" s="72">
        <v>139290.94529999999</v>
      </c>
      <c r="G220" s="80">
        <v>-1.468316</v>
      </c>
      <c r="H220" s="72">
        <v>-2.0452316850000001</v>
      </c>
      <c r="I220" s="73">
        <f t="shared" si="3"/>
        <v>-2.2395956616027982E-3</v>
      </c>
      <c r="J220" s="73">
        <f>H220/'סכום נכסי הקרן'!$C$41</f>
        <v>-1.130620406469476E-5</v>
      </c>
    </row>
    <row r="221" spans="1:10">
      <c r="A221" s="69" t="s">
        <v>2514</v>
      </c>
      <c r="B221" s="54" t="s">
        <v>2515</v>
      </c>
      <c r="C221" s="70" t="s">
        <v>1824</v>
      </c>
      <c r="D221" s="70" t="s">
        <v>134</v>
      </c>
      <c r="E221" s="79">
        <v>45260</v>
      </c>
      <c r="F221" s="72">
        <v>185721.2604</v>
      </c>
      <c r="G221" s="80">
        <v>-1.46896</v>
      </c>
      <c r="H221" s="72">
        <v>-2.7281704020000008</v>
      </c>
      <c r="I221" s="73">
        <f t="shared" si="3"/>
        <v>-2.9874359180155005E-3</v>
      </c>
      <c r="J221" s="73">
        <f>H221/'סכום נכסי הקרן'!$C$41</f>
        <v>-1.5081543824347874E-5</v>
      </c>
    </row>
    <row r="222" spans="1:10">
      <c r="A222" s="69" t="s">
        <v>2516</v>
      </c>
      <c r="B222" s="54" t="s">
        <v>2517</v>
      </c>
      <c r="C222" s="70" t="s">
        <v>1824</v>
      </c>
      <c r="D222" s="70" t="s">
        <v>134</v>
      </c>
      <c r="E222" s="79">
        <v>45266</v>
      </c>
      <c r="F222" s="72">
        <v>544050</v>
      </c>
      <c r="G222" s="80">
        <v>-1.8789819999999999</v>
      </c>
      <c r="H222" s="72">
        <v>-10.2226</v>
      </c>
      <c r="I222" s="73">
        <f t="shared" si="3"/>
        <v>-1.1194081716126339E-2</v>
      </c>
      <c r="J222" s="73">
        <f>H222/'סכום נכסי הקרן'!$C$41</f>
        <v>-5.6511349065936585E-5</v>
      </c>
    </row>
    <row r="223" spans="1:10">
      <c r="A223" s="69" t="s">
        <v>2518</v>
      </c>
      <c r="B223" s="54" t="s">
        <v>2519</v>
      </c>
      <c r="C223" s="70" t="s">
        <v>1824</v>
      </c>
      <c r="D223" s="70" t="s">
        <v>134</v>
      </c>
      <c r="E223" s="79">
        <v>45260</v>
      </c>
      <c r="F223" s="72">
        <v>37144.252079999998</v>
      </c>
      <c r="G223" s="80">
        <v>-1.47946</v>
      </c>
      <c r="H223" s="72">
        <v>-0.54953420600000003</v>
      </c>
      <c r="I223" s="73">
        <f t="shared" si="3"/>
        <v>-6.0175794883597178E-4</v>
      </c>
      <c r="J223" s="73">
        <f>H223/'סכום נכסי הקרן'!$C$41</f>
        <v>-3.0378689706080939E-6</v>
      </c>
    </row>
    <row r="224" spans="1:10">
      <c r="A224" s="69" t="s">
        <v>2520</v>
      </c>
      <c r="B224" s="54" t="s">
        <v>2521</v>
      </c>
      <c r="C224" s="70" t="s">
        <v>1824</v>
      </c>
      <c r="D224" s="70" t="s">
        <v>134</v>
      </c>
      <c r="E224" s="79">
        <v>45260</v>
      </c>
      <c r="F224" s="72">
        <v>46430.3151</v>
      </c>
      <c r="G224" s="80">
        <v>-1.5438559999999999</v>
      </c>
      <c r="H224" s="72">
        <v>-0.71681733200000008</v>
      </c>
      <c r="I224" s="73">
        <f t="shared" si="3"/>
        <v>-7.8493844911702157E-4</v>
      </c>
      <c r="J224" s="73">
        <f>H224/'סכום נכסי הקרן'!$C$41</f>
        <v>-3.9626234485517737E-6</v>
      </c>
    </row>
    <row r="225" spans="1:10">
      <c r="A225" s="69" t="s">
        <v>2522</v>
      </c>
      <c r="B225" s="54" t="s">
        <v>2523</v>
      </c>
      <c r="C225" s="70" t="s">
        <v>1824</v>
      </c>
      <c r="D225" s="70" t="s">
        <v>134</v>
      </c>
      <c r="E225" s="79">
        <v>45251</v>
      </c>
      <c r="F225" s="72">
        <v>55716.378120000001</v>
      </c>
      <c r="G225" s="80">
        <v>-2.105321</v>
      </c>
      <c r="H225" s="72">
        <v>-1.1730087220000001</v>
      </c>
      <c r="I225" s="73">
        <f t="shared" si="3"/>
        <v>-1.2844829581316812E-3</v>
      </c>
      <c r="J225" s="73">
        <f>H225/'סכום נכסי הקרן'!$C$41</f>
        <v>-6.4844858789672067E-6</v>
      </c>
    </row>
    <row r="226" spans="1:10">
      <c r="A226" s="69" t="s">
        <v>2524</v>
      </c>
      <c r="B226" s="54" t="s">
        <v>2525</v>
      </c>
      <c r="C226" s="70" t="s">
        <v>1824</v>
      </c>
      <c r="D226" s="70" t="s">
        <v>134</v>
      </c>
      <c r="E226" s="79">
        <v>45181</v>
      </c>
      <c r="F226" s="72">
        <v>116075.78775</v>
      </c>
      <c r="G226" s="80">
        <v>-3.9470640000000001</v>
      </c>
      <c r="H226" s="72">
        <v>-4.5815852699999997</v>
      </c>
      <c r="I226" s="73">
        <f t="shared" si="3"/>
        <v>-5.0169858843915199E-3</v>
      </c>
      <c r="J226" s="73">
        <f>H226/'סכום נכסי הקרן'!$C$41</f>
        <v>-2.5327369208256538E-5</v>
      </c>
    </row>
    <row r="227" spans="1:10">
      <c r="A227" s="69" t="s">
        <v>2526</v>
      </c>
      <c r="B227" s="54" t="s">
        <v>2527</v>
      </c>
      <c r="C227" s="70" t="s">
        <v>1824</v>
      </c>
      <c r="D227" s="70" t="s">
        <v>134</v>
      </c>
      <c r="E227" s="79">
        <v>45189</v>
      </c>
      <c r="F227" s="72">
        <v>93506.526360000003</v>
      </c>
      <c r="G227" s="80">
        <v>-4.3606290000000003</v>
      </c>
      <c r="H227" s="72">
        <v>-4.0774723490000007</v>
      </c>
      <c r="I227" s="73">
        <f t="shared" si="3"/>
        <v>-4.4649657298487296E-3</v>
      </c>
      <c r="J227" s="73">
        <f>H227/'סכום נכסי הקרן'!$C$41</f>
        <v>-2.2540592727979519E-5</v>
      </c>
    </row>
    <row r="228" spans="1:10">
      <c r="A228" s="69" t="s">
        <v>2528</v>
      </c>
      <c r="B228" s="54" t="s">
        <v>2529</v>
      </c>
      <c r="C228" s="70" t="s">
        <v>1824</v>
      </c>
      <c r="D228" s="70" t="s">
        <v>134</v>
      </c>
      <c r="E228" s="79">
        <v>45187</v>
      </c>
      <c r="F228" s="72">
        <v>105662.37478699999</v>
      </c>
      <c r="G228" s="80">
        <v>-4.9680540000000004</v>
      </c>
      <c r="H228" s="72">
        <v>-5.2493642579999999</v>
      </c>
      <c r="I228" s="73">
        <f t="shared" si="3"/>
        <v>-5.7482257411778717E-3</v>
      </c>
      <c r="J228" s="73">
        <f>H228/'סכום נכסי הקרן'!$C$41</f>
        <v>-2.901890477550615E-5</v>
      </c>
    </row>
    <row r="229" spans="1:10">
      <c r="A229" s="69" t="s">
        <v>2530</v>
      </c>
      <c r="B229" s="54" t="s">
        <v>2531</v>
      </c>
      <c r="C229" s="70" t="s">
        <v>1824</v>
      </c>
      <c r="D229" s="70" t="s">
        <v>134</v>
      </c>
      <c r="E229" s="79">
        <v>45237</v>
      </c>
      <c r="F229" s="72">
        <v>273938.85908999998</v>
      </c>
      <c r="G229" s="80">
        <v>-6.4899829999999996</v>
      </c>
      <c r="H229" s="72">
        <v>-17.778584142</v>
      </c>
      <c r="I229" s="73">
        <f t="shared" si="3"/>
        <v>-1.9468131755382766E-2</v>
      </c>
      <c r="J229" s="73">
        <f>H229/'סכום נכסי הקרן'!$C$41</f>
        <v>-9.8281432741835411E-5</v>
      </c>
    </row>
    <row r="230" spans="1:10">
      <c r="A230" s="69" t="s">
        <v>2532</v>
      </c>
      <c r="B230" s="54" t="s">
        <v>2533</v>
      </c>
      <c r="C230" s="70" t="s">
        <v>1824</v>
      </c>
      <c r="D230" s="70" t="s">
        <v>134</v>
      </c>
      <c r="E230" s="79">
        <v>45231</v>
      </c>
      <c r="F230" s="72">
        <v>69645.472649999996</v>
      </c>
      <c r="G230" s="80">
        <v>-10.352789</v>
      </c>
      <c r="H230" s="72">
        <v>-7.2102490169999998</v>
      </c>
      <c r="I230" s="73">
        <f t="shared" si="3"/>
        <v>-7.8954587570596139E-3</v>
      </c>
      <c r="J230" s="73">
        <f>H230/'סכום נכסי הקרן'!$C$41</f>
        <v>-3.9858832298242435E-5</v>
      </c>
    </row>
    <row r="231" spans="1:10">
      <c r="A231" s="69" t="s">
        <v>2534</v>
      </c>
      <c r="B231" s="54" t="s">
        <v>2535</v>
      </c>
      <c r="C231" s="70" t="s">
        <v>1824</v>
      </c>
      <c r="D231" s="70" t="s">
        <v>134</v>
      </c>
      <c r="E231" s="79">
        <v>45224</v>
      </c>
      <c r="F231" s="72">
        <v>92860.6302</v>
      </c>
      <c r="G231" s="80">
        <v>-11.477686</v>
      </c>
      <c r="H231" s="72">
        <v>-10.658251443999999</v>
      </c>
      <c r="I231" s="73">
        <f t="shared" si="3"/>
        <v>-1.1671134311736501E-2</v>
      </c>
      <c r="J231" s="73">
        <f>H231/'סכום נכסי הקרן'!$C$41</f>
        <v>-5.8919665034766754E-5</v>
      </c>
    </row>
    <row r="232" spans="1:10">
      <c r="A232" s="118" t="s">
        <v>3305</v>
      </c>
      <c r="B232" s="117" t="s">
        <v>3305</v>
      </c>
      <c r="C232" s="117" t="s">
        <v>3305</v>
      </c>
      <c r="D232" s="117" t="s">
        <v>3305</v>
      </c>
      <c r="E232" s="117" t="s">
        <v>3305</v>
      </c>
      <c r="F232" s="117" t="s">
        <v>3305</v>
      </c>
      <c r="G232" s="117" t="s">
        <v>3305</v>
      </c>
      <c r="H232" s="117" t="s">
        <v>3305</v>
      </c>
      <c r="I232" s="117" t="s">
        <v>3305</v>
      </c>
      <c r="J232" s="117" t="s">
        <v>3305</v>
      </c>
    </row>
    <row r="233" spans="1:10">
      <c r="A233" s="68" t="s">
        <v>184</v>
      </c>
      <c r="B233" s="116" t="s">
        <v>3305</v>
      </c>
      <c r="C233" s="116" t="s">
        <v>3305</v>
      </c>
      <c r="D233" s="116" t="s">
        <v>3305</v>
      </c>
      <c r="E233" s="116" t="s">
        <v>3305</v>
      </c>
      <c r="F233" s="116" t="s">
        <v>3305</v>
      </c>
      <c r="G233" s="116" t="s">
        <v>3305</v>
      </c>
      <c r="H233" s="66">
        <v>-67.321061904000004</v>
      </c>
      <c r="I233" s="67">
        <f t="shared" si="3"/>
        <v>-7.3718767062173604E-2</v>
      </c>
      <c r="J233" s="67">
        <f>H233/'סכום נכסי הקרן'!$C$41</f>
        <v>-3.7215620573498613E-4</v>
      </c>
    </row>
    <row r="234" spans="1:10">
      <c r="A234" s="69" t="s">
        <v>2536</v>
      </c>
      <c r="B234" s="54" t="s">
        <v>2537</v>
      </c>
      <c r="C234" s="70" t="s">
        <v>1824</v>
      </c>
      <c r="D234" s="70" t="s">
        <v>138</v>
      </c>
      <c r="E234" s="79">
        <v>45166</v>
      </c>
      <c r="F234" s="72">
        <v>8195.1489810000003</v>
      </c>
      <c r="G234" s="80">
        <v>5.5743410000000004</v>
      </c>
      <c r="H234" s="72">
        <v>0.45682555399999997</v>
      </c>
      <c r="I234" s="73">
        <f t="shared" si="3"/>
        <v>5.0023893935893858E-4</v>
      </c>
      <c r="J234" s="73">
        <f>H234/'סכום נכסי הקרן'!$C$41</f>
        <v>2.5253681396448908E-6</v>
      </c>
    </row>
    <row r="235" spans="1:10">
      <c r="A235" s="69" t="s">
        <v>2538</v>
      </c>
      <c r="B235" s="54" t="s">
        <v>2539</v>
      </c>
      <c r="C235" s="70" t="s">
        <v>1824</v>
      </c>
      <c r="D235" s="70" t="s">
        <v>138</v>
      </c>
      <c r="E235" s="79">
        <v>45166</v>
      </c>
      <c r="F235" s="72">
        <v>10653.693674999999</v>
      </c>
      <c r="G235" s="80">
        <v>5.4278130000000004</v>
      </c>
      <c r="H235" s="72">
        <v>0.57826260799999996</v>
      </c>
      <c r="I235" s="73">
        <f t="shared" si="3"/>
        <v>6.3321648967310982E-4</v>
      </c>
      <c r="J235" s="73">
        <f>H235/'סכום נכסי הקרן'!$C$41</f>
        <v>3.1966818708026187E-6</v>
      </c>
    </row>
    <row r="236" spans="1:10">
      <c r="A236" s="69" t="s">
        <v>2540</v>
      </c>
      <c r="B236" s="54" t="s">
        <v>2541</v>
      </c>
      <c r="C236" s="70" t="s">
        <v>1824</v>
      </c>
      <c r="D236" s="70" t="s">
        <v>138</v>
      </c>
      <c r="E236" s="79">
        <v>45168</v>
      </c>
      <c r="F236" s="72">
        <v>101572.23125599998</v>
      </c>
      <c r="G236" s="80">
        <v>4.8519600000000001</v>
      </c>
      <c r="H236" s="72">
        <v>4.9282435409999996</v>
      </c>
      <c r="I236" s="73">
        <f t="shared" si="3"/>
        <v>5.3965880416846817E-3</v>
      </c>
      <c r="J236" s="73">
        <f>H236/'סכום נכסי הקרן'!$C$41</f>
        <v>2.7243723810713355E-5</v>
      </c>
    </row>
    <row r="237" spans="1:10">
      <c r="A237" s="69" t="s">
        <v>2542</v>
      </c>
      <c r="B237" s="54" t="s">
        <v>2543</v>
      </c>
      <c r="C237" s="70" t="s">
        <v>1824</v>
      </c>
      <c r="D237" s="70" t="s">
        <v>138</v>
      </c>
      <c r="E237" s="79">
        <v>45168</v>
      </c>
      <c r="F237" s="72">
        <v>10653.693674999999</v>
      </c>
      <c r="G237" s="80">
        <v>4.2365430000000002</v>
      </c>
      <c r="H237" s="72">
        <v>0.45134833500000004</v>
      </c>
      <c r="I237" s="73">
        <f t="shared" si="3"/>
        <v>4.9424120521467791E-4</v>
      </c>
      <c r="J237" s="73">
        <f>H237/'סכום נכסי הקרן'!$C$41</f>
        <v>2.4950896356616012E-6</v>
      </c>
    </row>
    <row r="238" spans="1:10">
      <c r="A238" s="69" t="s">
        <v>2544</v>
      </c>
      <c r="B238" s="54" t="s">
        <v>2545</v>
      </c>
      <c r="C238" s="70" t="s">
        <v>1824</v>
      </c>
      <c r="D238" s="70" t="s">
        <v>134</v>
      </c>
      <c r="E238" s="79">
        <v>45166</v>
      </c>
      <c r="F238" s="72">
        <v>38359.882353000001</v>
      </c>
      <c r="G238" s="80">
        <v>2.4334359999999999</v>
      </c>
      <c r="H238" s="72">
        <v>0.93346329500000003</v>
      </c>
      <c r="I238" s="73">
        <f t="shared" si="3"/>
        <v>1.022172872188538E-3</v>
      </c>
      <c r="J238" s="73">
        <f>H238/'סכום נכסי הקרן'!$C$41</f>
        <v>5.1602596310121043E-6</v>
      </c>
    </row>
    <row r="239" spans="1:10">
      <c r="A239" s="69" t="s">
        <v>2546</v>
      </c>
      <c r="B239" s="54" t="s">
        <v>2547</v>
      </c>
      <c r="C239" s="70" t="s">
        <v>1824</v>
      </c>
      <c r="D239" s="70" t="s">
        <v>134</v>
      </c>
      <c r="E239" s="79">
        <v>45167</v>
      </c>
      <c r="F239" s="72">
        <v>27187.453260999999</v>
      </c>
      <c r="G239" s="80">
        <v>2.709524</v>
      </c>
      <c r="H239" s="72">
        <v>0.73665059599999994</v>
      </c>
      <c r="I239" s="73">
        <f t="shared" si="3"/>
        <v>8.0665652259280128E-4</v>
      </c>
      <c r="J239" s="73">
        <f>H239/'סכום נכסי הקרן'!$C$41</f>
        <v>4.0722633156130756E-6</v>
      </c>
    </row>
    <row r="240" spans="1:10">
      <c r="A240" s="69" t="s">
        <v>2548</v>
      </c>
      <c r="B240" s="54" t="s">
        <v>2549</v>
      </c>
      <c r="C240" s="70" t="s">
        <v>1824</v>
      </c>
      <c r="D240" s="70" t="s">
        <v>136</v>
      </c>
      <c r="E240" s="79">
        <v>45236</v>
      </c>
      <c r="F240" s="72">
        <v>45157.048769000008</v>
      </c>
      <c r="G240" s="80">
        <v>2.554541</v>
      </c>
      <c r="H240" s="72">
        <v>1.1535551470000001</v>
      </c>
      <c r="I240" s="73">
        <f t="shared" si="3"/>
        <v>1.2631806565429667E-3</v>
      </c>
      <c r="J240" s="73">
        <f>H240/'סכום נכסי הקרן'!$C$41</f>
        <v>6.3769449630157485E-6</v>
      </c>
    </row>
    <row r="241" spans="1:10">
      <c r="A241" s="69" t="s">
        <v>2550</v>
      </c>
      <c r="B241" s="54" t="s">
        <v>2551</v>
      </c>
      <c r="C241" s="70" t="s">
        <v>1824</v>
      </c>
      <c r="D241" s="70" t="s">
        <v>136</v>
      </c>
      <c r="E241" s="79">
        <v>45259</v>
      </c>
      <c r="F241" s="72">
        <v>186159.19659800001</v>
      </c>
      <c r="G241" s="80">
        <v>0.51429800000000003</v>
      </c>
      <c r="H241" s="72">
        <v>0.95741343500000009</v>
      </c>
      <c r="I241" s="73">
        <f t="shared" si="3"/>
        <v>1.0483990596821958E-3</v>
      </c>
      <c r="J241" s="73">
        <f>H241/'סכום נכסי הקרן'!$C$41</f>
        <v>5.292657917330463E-6</v>
      </c>
    </row>
    <row r="242" spans="1:10">
      <c r="A242" s="69" t="s">
        <v>2550</v>
      </c>
      <c r="B242" s="54" t="s">
        <v>2552</v>
      </c>
      <c r="C242" s="70" t="s">
        <v>1824</v>
      </c>
      <c r="D242" s="70" t="s">
        <v>136</v>
      </c>
      <c r="E242" s="79">
        <v>45259</v>
      </c>
      <c r="F242" s="72">
        <v>63820.318097999996</v>
      </c>
      <c r="G242" s="80">
        <v>0.51429800000000003</v>
      </c>
      <c r="H242" s="72">
        <v>0.328226766</v>
      </c>
      <c r="I242" s="73">
        <f t="shared" si="3"/>
        <v>3.5941905581983826E-4</v>
      </c>
      <c r="J242" s="73">
        <f>H242/'סכום נכסי הקרן'!$C$41</f>
        <v>1.8144637710767794E-6</v>
      </c>
    </row>
    <row r="243" spans="1:10">
      <c r="A243" s="69" t="s">
        <v>2553</v>
      </c>
      <c r="B243" s="54" t="s">
        <v>2554</v>
      </c>
      <c r="C243" s="70" t="s">
        <v>1824</v>
      </c>
      <c r="D243" s="70" t="s">
        <v>136</v>
      </c>
      <c r="E243" s="79">
        <v>45259</v>
      </c>
      <c r="F243" s="72">
        <v>6316.5044950000001</v>
      </c>
      <c r="G243" s="80">
        <v>0.51928099999999999</v>
      </c>
      <c r="H243" s="72">
        <v>3.2800424999999994E-2</v>
      </c>
      <c r="I243" s="73">
        <f t="shared" si="3"/>
        <v>3.5917539351405045E-5</v>
      </c>
      <c r="J243" s="73">
        <f>H243/'סכום נכסי הקרן'!$C$41</f>
        <v>1.8132336848610652E-7</v>
      </c>
    </row>
    <row r="244" spans="1:10">
      <c r="A244" s="69" t="s">
        <v>2553</v>
      </c>
      <c r="B244" s="54" t="s">
        <v>2555</v>
      </c>
      <c r="C244" s="70" t="s">
        <v>1824</v>
      </c>
      <c r="D244" s="70" t="s">
        <v>136</v>
      </c>
      <c r="E244" s="79">
        <v>45259</v>
      </c>
      <c r="F244" s="72">
        <v>98250.687093999994</v>
      </c>
      <c r="G244" s="80">
        <v>0.51928099999999999</v>
      </c>
      <c r="H244" s="72">
        <v>0.51019737999999992</v>
      </c>
      <c r="I244" s="73">
        <f t="shared" si="3"/>
        <v>5.5868283636976513E-4</v>
      </c>
      <c r="J244" s="73">
        <f>H244/'סכום נכסי הקרן'!$C$41</f>
        <v>2.8204118554679129E-6</v>
      </c>
    </row>
    <row r="245" spans="1:10">
      <c r="A245" s="69" t="s">
        <v>2556</v>
      </c>
      <c r="B245" s="54" t="s">
        <v>2557</v>
      </c>
      <c r="C245" s="70" t="s">
        <v>1824</v>
      </c>
      <c r="D245" s="70" t="s">
        <v>136</v>
      </c>
      <c r="E245" s="79">
        <v>45117</v>
      </c>
      <c r="F245" s="72">
        <v>32352.8279</v>
      </c>
      <c r="G245" s="80">
        <v>2.2453000000000001E-2</v>
      </c>
      <c r="H245" s="72">
        <v>7.2640459999999997E-3</v>
      </c>
      <c r="I245" s="73">
        <f t="shared" si="3"/>
        <v>7.9543682149062538E-6</v>
      </c>
      <c r="J245" s="73">
        <f>H245/'סכום נכסי הקרן'!$C$41</f>
        <v>4.0156226315909883E-8</v>
      </c>
    </row>
    <row r="246" spans="1:10">
      <c r="A246" s="69" t="s">
        <v>2558</v>
      </c>
      <c r="B246" s="54" t="s">
        <v>2559</v>
      </c>
      <c r="C246" s="70" t="s">
        <v>1824</v>
      </c>
      <c r="D246" s="70" t="s">
        <v>137</v>
      </c>
      <c r="E246" s="79">
        <v>45215</v>
      </c>
      <c r="F246" s="72">
        <v>14426.636243999999</v>
      </c>
      <c r="G246" s="80">
        <v>4.3419639999999999</v>
      </c>
      <c r="H246" s="72">
        <v>0.626399292</v>
      </c>
      <c r="I246" s="73">
        <f t="shared" si="3"/>
        <v>6.8592773478094455E-4</v>
      </c>
      <c r="J246" s="73">
        <f>H246/'סכום נכסי הקרן'!$C$41</f>
        <v>3.4627853036279943E-6</v>
      </c>
    </row>
    <row r="247" spans="1:10">
      <c r="A247" s="69" t="s">
        <v>2560</v>
      </c>
      <c r="B247" s="54" t="s">
        <v>2561</v>
      </c>
      <c r="C247" s="70" t="s">
        <v>1824</v>
      </c>
      <c r="D247" s="70" t="s">
        <v>137</v>
      </c>
      <c r="E247" s="79">
        <v>45215</v>
      </c>
      <c r="F247" s="72">
        <v>8069.0682209999995</v>
      </c>
      <c r="G247" s="80">
        <v>4.3319080000000003</v>
      </c>
      <c r="H247" s="72">
        <v>0.34954458299999996</v>
      </c>
      <c r="I247" s="73">
        <f t="shared" si="3"/>
        <v>3.8276276343897884E-4</v>
      </c>
      <c r="J247" s="73">
        <f>H247/'סכום נכסי הקרן'!$C$41</f>
        <v>1.9323103656623793E-6</v>
      </c>
    </row>
    <row r="248" spans="1:10">
      <c r="A248" s="69" t="s">
        <v>2562</v>
      </c>
      <c r="B248" s="54" t="s">
        <v>2563</v>
      </c>
      <c r="C248" s="70" t="s">
        <v>1824</v>
      </c>
      <c r="D248" s="70" t="s">
        <v>137</v>
      </c>
      <c r="E248" s="79">
        <v>45167</v>
      </c>
      <c r="F248" s="72">
        <v>53004.883177999996</v>
      </c>
      <c r="G248" s="80">
        <v>1.3060719999999999</v>
      </c>
      <c r="H248" s="72">
        <v>0.69228182799999993</v>
      </c>
      <c r="I248" s="73">
        <f t="shared" si="3"/>
        <v>7.5807126887693138E-4</v>
      </c>
      <c r="J248" s="73">
        <f>H248/'סכום נכסי הקרן'!$C$41</f>
        <v>3.8269892233005954E-6</v>
      </c>
    </row>
    <row r="249" spans="1:10">
      <c r="A249" s="69" t="s">
        <v>2564</v>
      </c>
      <c r="B249" s="54" t="s">
        <v>2565</v>
      </c>
      <c r="C249" s="70" t="s">
        <v>1824</v>
      </c>
      <c r="D249" s="70" t="s">
        <v>134</v>
      </c>
      <c r="E249" s="79">
        <v>45127</v>
      </c>
      <c r="F249" s="72">
        <v>22834.910413000001</v>
      </c>
      <c r="G249" s="80">
        <v>-4.0532329999999996</v>
      </c>
      <c r="H249" s="72">
        <v>-0.92555210399999999</v>
      </c>
      <c r="I249" s="73">
        <f t="shared" si="3"/>
        <v>-1.0135098590093189E-3</v>
      </c>
      <c r="J249" s="73">
        <f>H249/'סכום נכסי הקרן'!$C$41</f>
        <v>-5.1165259354622147E-6</v>
      </c>
    </row>
    <row r="250" spans="1:10">
      <c r="A250" s="69" t="s">
        <v>2566</v>
      </c>
      <c r="B250" s="54" t="s">
        <v>2567</v>
      </c>
      <c r="C250" s="70" t="s">
        <v>1824</v>
      </c>
      <c r="D250" s="70" t="s">
        <v>134</v>
      </c>
      <c r="E250" s="79">
        <v>45127</v>
      </c>
      <c r="F250" s="72">
        <v>59420.851079</v>
      </c>
      <c r="G250" s="80">
        <v>-4.0279160000000003</v>
      </c>
      <c r="H250" s="72">
        <v>-2.3934218949999999</v>
      </c>
      <c r="I250" s="73">
        <f t="shared" si="3"/>
        <v>-2.6208753422608685E-3</v>
      </c>
      <c r="J250" s="73">
        <f>H250/'סכום נכסי הקרן'!$C$41</f>
        <v>-1.3231027348267605E-5</v>
      </c>
    </row>
    <row r="251" spans="1:10">
      <c r="A251" s="69" t="s">
        <v>2568</v>
      </c>
      <c r="B251" s="54" t="s">
        <v>2569</v>
      </c>
      <c r="C251" s="70" t="s">
        <v>1824</v>
      </c>
      <c r="D251" s="70" t="s">
        <v>134</v>
      </c>
      <c r="E251" s="79">
        <v>45127</v>
      </c>
      <c r="F251" s="72">
        <v>51832.699994000002</v>
      </c>
      <c r="G251" s="80">
        <v>-4.0217799999999997</v>
      </c>
      <c r="H251" s="72">
        <v>-2.0845973020000002</v>
      </c>
      <c r="I251" s="73">
        <f t="shared" si="3"/>
        <v>-2.2827023011567017E-3</v>
      </c>
      <c r="J251" s="73">
        <f>H251/'סכום נכסי הקרן'!$C$41</f>
        <v>-1.1523820338781879E-5</v>
      </c>
    </row>
    <row r="252" spans="1:10">
      <c r="A252" s="69" t="s">
        <v>2570</v>
      </c>
      <c r="B252" s="54" t="s">
        <v>2571</v>
      </c>
      <c r="C252" s="70" t="s">
        <v>1824</v>
      </c>
      <c r="D252" s="70" t="s">
        <v>134</v>
      </c>
      <c r="E252" s="79">
        <v>45168</v>
      </c>
      <c r="F252" s="72">
        <v>16977.628560000001</v>
      </c>
      <c r="G252" s="80">
        <v>1.343831</v>
      </c>
      <c r="H252" s="72">
        <v>0.22815057399999999</v>
      </c>
      <c r="I252" s="73">
        <f t="shared" si="3"/>
        <v>2.498323488092197E-4</v>
      </c>
      <c r="J252" s="73">
        <f>H252/'סכום נכסי הקרן'!$C$41</f>
        <v>1.2612345907017583E-6</v>
      </c>
    </row>
    <row r="253" spans="1:10">
      <c r="A253" s="69" t="s">
        <v>2572</v>
      </c>
      <c r="B253" s="54" t="s">
        <v>2573</v>
      </c>
      <c r="C253" s="70" t="s">
        <v>1824</v>
      </c>
      <c r="D253" s="70" t="s">
        <v>134</v>
      </c>
      <c r="E253" s="79">
        <v>45166</v>
      </c>
      <c r="F253" s="72">
        <v>33955.257120000002</v>
      </c>
      <c r="G253" s="80">
        <v>1.404498</v>
      </c>
      <c r="H253" s="72">
        <v>0.47690076800000003</v>
      </c>
      <c r="I253" s="73">
        <f t="shared" si="3"/>
        <v>5.2222195600682894E-4</v>
      </c>
      <c r="J253" s="73">
        <f>H253/'סכום נכסי הקרן'!$C$41</f>
        <v>2.636345525625696E-6</v>
      </c>
    </row>
    <row r="254" spans="1:10">
      <c r="A254" s="69" t="s">
        <v>2574</v>
      </c>
      <c r="B254" s="54" t="s">
        <v>2575</v>
      </c>
      <c r="C254" s="70" t="s">
        <v>1824</v>
      </c>
      <c r="D254" s="70" t="s">
        <v>134</v>
      </c>
      <c r="E254" s="79">
        <v>45166</v>
      </c>
      <c r="F254" s="72">
        <v>10186.577136</v>
      </c>
      <c r="G254" s="80">
        <v>1.4403109999999999</v>
      </c>
      <c r="H254" s="72">
        <v>0.14671840800000002</v>
      </c>
      <c r="I254" s="73">
        <f t="shared" si="3"/>
        <v>1.6066146072544799E-4</v>
      </c>
      <c r="J254" s="73">
        <f>H254/'סכום נכסי הקרן'!$C$41</f>
        <v>8.1107107476439498E-7</v>
      </c>
    </row>
    <row r="255" spans="1:10">
      <c r="A255" s="69" t="s">
        <v>2576</v>
      </c>
      <c r="B255" s="54" t="s">
        <v>2577</v>
      </c>
      <c r="C255" s="70" t="s">
        <v>1824</v>
      </c>
      <c r="D255" s="70" t="s">
        <v>134</v>
      </c>
      <c r="E255" s="79">
        <v>45168</v>
      </c>
      <c r="F255" s="72">
        <v>13582.102848</v>
      </c>
      <c r="G255" s="80">
        <v>1.4437530000000001</v>
      </c>
      <c r="H255" s="72">
        <v>0.19609207299999998</v>
      </c>
      <c r="I255" s="73">
        <f t="shared" si="3"/>
        <v>2.1472724053045323E-4</v>
      </c>
      <c r="J255" s="73">
        <f>H255/'סכום נכסי הקרן'!$C$41</f>
        <v>1.0840126373296537E-6</v>
      </c>
    </row>
    <row r="256" spans="1:10">
      <c r="A256" s="69" t="s">
        <v>2578</v>
      </c>
      <c r="B256" s="54" t="s">
        <v>2579</v>
      </c>
      <c r="C256" s="70" t="s">
        <v>1824</v>
      </c>
      <c r="D256" s="70" t="s">
        <v>134</v>
      </c>
      <c r="E256" s="79">
        <v>45189</v>
      </c>
      <c r="F256" s="72">
        <v>12733.22142</v>
      </c>
      <c r="G256" s="80">
        <v>2.8150200000000001</v>
      </c>
      <c r="H256" s="72">
        <v>0.35844279200000001</v>
      </c>
      <c r="I256" s="73">
        <f t="shared" si="3"/>
        <v>3.9250659364589014E-4</v>
      </c>
      <c r="J256" s="73">
        <f>H256/'סכום נכסי הקרן'!$C$41</f>
        <v>1.9815003755288185E-6</v>
      </c>
    </row>
    <row r="257" spans="1:10">
      <c r="A257" s="69" t="s">
        <v>2580</v>
      </c>
      <c r="B257" s="54" t="s">
        <v>2581</v>
      </c>
      <c r="C257" s="70" t="s">
        <v>1824</v>
      </c>
      <c r="D257" s="70" t="s">
        <v>134</v>
      </c>
      <c r="E257" s="79">
        <v>45189</v>
      </c>
      <c r="F257" s="72">
        <v>12733.22142</v>
      </c>
      <c r="G257" s="80">
        <v>2.851823</v>
      </c>
      <c r="H257" s="72">
        <v>0.36312899799999998</v>
      </c>
      <c r="I257" s="73">
        <f t="shared" si="3"/>
        <v>3.9763814265520299E-4</v>
      </c>
      <c r="J257" s="73">
        <f>H257/'סכום נכסי הקרן'!$C$41</f>
        <v>2.0074060964863914E-6</v>
      </c>
    </row>
    <row r="258" spans="1:10">
      <c r="A258" s="69" t="s">
        <v>2582</v>
      </c>
      <c r="B258" s="54" t="s">
        <v>2583</v>
      </c>
      <c r="C258" s="70" t="s">
        <v>1824</v>
      </c>
      <c r="D258" s="70" t="s">
        <v>134</v>
      </c>
      <c r="E258" s="79">
        <v>45195</v>
      </c>
      <c r="F258" s="72">
        <v>12733.22142</v>
      </c>
      <c r="G258" s="80">
        <v>3.4983240000000002</v>
      </c>
      <c r="H258" s="72">
        <v>0.445449288</v>
      </c>
      <c r="I258" s="73">
        <f t="shared" si="3"/>
        <v>4.8778155559860468E-4</v>
      </c>
      <c r="J258" s="73">
        <f>H258/'סכום נכסי הקרן'!$C$41</f>
        <v>2.462479232811703E-6</v>
      </c>
    </row>
    <row r="259" spans="1:10">
      <c r="A259" s="69" t="s">
        <v>2584</v>
      </c>
      <c r="B259" s="54" t="s">
        <v>2585</v>
      </c>
      <c r="C259" s="70" t="s">
        <v>1824</v>
      </c>
      <c r="D259" s="70" t="s">
        <v>134</v>
      </c>
      <c r="E259" s="79">
        <v>45196</v>
      </c>
      <c r="F259" s="72">
        <v>12733.22142</v>
      </c>
      <c r="G259" s="80">
        <v>3.7793299999999999</v>
      </c>
      <c r="H259" s="72">
        <v>0.48123051099999997</v>
      </c>
      <c r="I259" s="73">
        <f t="shared" si="3"/>
        <v>5.2696316635955968E-4</v>
      </c>
      <c r="J259" s="73">
        <f>H259/'סכום נכסי הקרן'!$C$41</f>
        <v>2.6602806906560006E-6</v>
      </c>
    </row>
    <row r="260" spans="1:10">
      <c r="A260" s="69" t="s">
        <v>2586</v>
      </c>
      <c r="B260" s="54" t="s">
        <v>2587</v>
      </c>
      <c r="C260" s="70" t="s">
        <v>1824</v>
      </c>
      <c r="D260" s="70" t="s">
        <v>134</v>
      </c>
      <c r="E260" s="79">
        <v>45211</v>
      </c>
      <c r="F260" s="72">
        <v>19099.832129999999</v>
      </c>
      <c r="G260" s="80">
        <v>3.9561730000000002</v>
      </c>
      <c r="H260" s="72">
        <v>0.75562242000000002</v>
      </c>
      <c r="I260" s="73">
        <f t="shared" si="3"/>
        <v>8.27431291062659E-4</v>
      </c>
      <c r="J260" s="73">
        <f>H260/'סכום נכסי הקרן'!$C$41</f>
        <v>4.1771410735691253E-6</v>
      </c>
    </row>
    <row r="261" spans="1:10">
      <c r="A261" s="69" t="s">
        <v>2588</v>
      </c>
      <c r="B261" s="54" t="s">
        <v>2589</v>
      </c>
      <c r="C261" s="70" t="s">
        <v>1824</v>
      </c>
      <c r="D261" s="70" t="s">
        <v>134</v>
      </c>
      <c r="E261" s="79">
        <v>45201</v>
      </c>
      <c r="F261" s="72">
        <v>12733.22142</v>
      </c>
      <c r="G261" s="80">
        <v>4.054138</v>
      </c>
      <c r="H261" s="72">
        <v>0.51622242000000007</v>
      </c>
      <c r="I261" s="73">
        <f t="shared" si="3"/>
        <v>5.6528045244619697E-4</v>
      </c>
      <c r="J261" s="73">
        <f>H261/'סכום נכסי הקרן'!$C$41</f>
        <v>2.8537187576822457E-6</v>
      </c>
    </row>
    <row r="262" spans="1:10">
      <c r="A262" s="69" t="s">
        <v>2590</v>
      </c>
      <c r="B262" s="54" t="s">
        <v>2591</v>
      </c>
      <c r="C262" s="70" t="s">
        <v>1824</v>
      </c>
      <c r="D262" s="70" t="s">
        <v>134</v>
      </c>
      <c r="E262" s="79">
        <v>45201</v>
      </c>
      <c r="F262" s="72">
        <v>12733.22142</v>
      </c>
      <c r="G262" s="80">
        <v>4.1063049999999999</v>
      </c>
      <c r="H262" s="72">
        <v>0.52286489400000002</v>
      </c>
      <c r="I262" s="73">
        <f t="shared" si="3"/>
        <v>5.7255417896912107E-4</v>
      </c>
      <c r="J262" s="73">
        <f>H262/'סכום נכסי הקרן'!$C$41</f>
        <v>2.8904388843501587E-6</v>
      </c>
    </row>
    <row r="263" spans="1:10">
      <c r="A263" s="69" t="s">
        <v>2592</v>
      </c>
      <c r="B263" s="54" t="s">
        <v>2593</v>
      </c>
      <c r="C263" s="70" t="s">
        <v>1824</v>
      </c>
      <c r="D263" s="70" t="s">
        <v>134</v>
      </c>
      <c r="E263" s="79">
        <v>45229</v>
      </c>
      <c r="F263" s="72">
        <v>20373.154272</v>
      </c>
      <c r="G263" s="80">
        <v>4.6035870000000001</v>
      </c>
      <c r="H263" s="72">
        <v>0.93789578300000009</v>
      </c>
      <c r="I263" s="73">
        <f t="shared" si="3"/>
        <v>1.0270265916804235E-3</v>
      </c>
      <c r="J263" s="73">
        <f>H263/'סכום נכסי הקרן'!$C$41</f>
        <v>5.1847627786065105E-6</v>
      </c>
    </row>
    <row r="264" spans="1:10">
      <c r="A264" s="69" t="s">
        <v>2594</v>
      </c>
      <c r="B264" s="54" t="s">
        <v>2595</v>
      </c>
      <c r="C264" s="70" t="s">
        <v>1824</v>
      </c>
      <c r="D264" s="70" t="s">
        <v>138</v>
      </c>
      <c r="E264" s="79">
        <v>45176</v>
      </c>
      <c r="F264" s="72">
        <v>19211.559443999999</v>
      </c>
      <c r="G264" s="80">
        <v>-6.705667</v>
      </c>
      <c r="H264" s="72">
        <v>-1.2882632630000002</v>
      </c>
      <c r="I264" s="73">
        <f t="shared" si="3"/>
        <v>-1.4106904542783205E-3</v>
      </c>
      <c r="J264" s="73">
        <f>H264/'סכום נכסי הקרן'!$C$41</f>
        <v>-7.1216221845925179E-6</v>
      </c>
    </row>
    <row r="265" spans="1:10">
      <c r="A265" s="69" t="s">
        <v>2596</v>
      </c>
      <c r="B265" s="54" t="s">
        <v>2597</v>
      </c>
      <c r="C265" s="70" t="s">
        <v>1824</v>
      </c>
      <c r="D265" s="70" t="s">
        <v>138</v>
      </c>
      <c r="E265" s="79">
        <v>45161</v>
      </c>
      <c r="F265" s="72">
        <v>109661.049904</v>
      </c>
      <c r="G265" s="80">
        <v>-5.8817110000000001</v>
      </c>
      <c r="H265" s="72">
        <v>-6.449945906</v>
      </c>
      <c r="I265" s="73">
        <f t="shared" si="3"/>
        <v>-7.0629019560932184E-3</v>
      </c>
      <c r="J265" s="73">
        <f>H265/'סכום נכסי הקרן'!$C$41</f>
        <v>-3.5655815991076104E-5</v>
      </c>
    </row>
    <row r="266" spans="1:10">
      <c r="A266" s="69" t="s">
        <v>2598</v>
      </c>
      <c r="B266" s="54" t="s">
        <v>2599</v>
      </c>
      <c r="C266" s="70" t="s">
        <v>1824</v>
      </c>
      <c r="D266" s="70" t="s">
        <v>138</v>
      </c>
      <c r="E266" s="79">
        <v>45180</v>
      </c>
      <c r="F266" s="72">
        <v>10090.231037</v>
      </c>
      <c r="G266" s="80">
        <v>-5.6458250000000003</v>
      </c>
      <c r="H266" s="72">
        <v>-0.56967677100000003</v>
      </c>
      <c r="I266" s="73">
        <f t="shared" ref="I266:I329" si="4">IFERROR(H266/$H$9,0)</f>
        <v>-6.2381471703411968E-4</v>
      </c>
      <c r="J266" s="73">
        <f>H266/'סכום נכסי הקרן'!$C$41</f>
        <v>-3.1492186782948192E-6</v>
      </c>
    </row>
    <row r="267" spans="1:10">
      <c r="A267" s="69" t="s">
        <v>2600</v>
      </c>
      <c r="B267" s="54" t="s">
        <v>2601</v>
      </c>
      <c r="C267" s="70" t="s">
        <v>1824</v>
      </c>
      <c r="D267" s="70" t="s">
        <v>138</v>
      </c>
      <c r="E267" s="79">
        <v>45267</v>
      </c>
      <c r="F267" s="72">
        <v>11851.516306</v>
      </c>
      <c r="G267" s="80">
        <v>-3.7832910000000002</v>
      </c>
      <c r="H267" s="72">
        <v>-0.44837731600000003</v>
      </c>
      <c r="I267" s="73">
        <f t="shared" si="4"/>
        <v>-4.9098784213031928E-4</v>
      </c>
      <c r="J267" s="73">
        <f>H267/'סכום נכסי הקרן'!$C$41</f>
        <v>-2.4786656053962549E-6</v>
      </c>
    </row>
    <row r="268" spans="1:10">
      <c r="A268" s="69" t="s">
        <v>2602</v>
      </c>
      <c r="B268" s="54" t="s">
        <v>2603</v>
      </c>
      <c r="C268" s="70" t="s">
        <v>1824</v>
      </c>
      <c r="D268" s="70" t="s">
        <v>138</v>
      </c>
      <c r="E268" s="79">
        <v>45127</v>
      </c>
      <c r="F268" s="72">
        <v>30375</v>
      </c>
      <c r="G268" s="80">
        <v>0.52256800000000003</v>
      </c>
      <c r="H268" s="72">
        <v>0.15872999999999998</v>
      </c>
      <c r="I268" s="73">
        <f t="shared" si="4"/>
        <v>1.7381454725810789E-4</v>
      </c>
      <c r="J268" s="73">
        <f>H268/'סכום נכסי הקרן'!$C$41</f>
        <v>8.7747211445582467E-7</v>
      </c>
    </row>
    <row r="269" spans="1:10">
      <c r="A269" s="69" t="s">
        <v>2604</v>
      </c>
      <c r="B269" s="54" t="s">
        <v>2605</v>
      </c>
      <c r="C269" s="70" t="s">
        <v>1824</v>
      </c>
      <c r="D269" s="70" t="s">
        <v>138</v>
      </c>
      <c r="E269" s="79">
        <v>45127</v>
      </c>
      <c r="F269" s="72">
        <v>124578.38</v>
      </c>
      <c r="G269" s="80">
        <v>0.59495900000000002</v>
      </c>
      <c r="H269" s="72">
        <v>0.74119000000000002</v>
      </c>
      <c r="I269" s="73">
        <f t="shared" si="4"/>
        <v>8.1162731860541168E-4</v>
      </c>
      <c r="J269" s="73">
        <f>H269/'סכום נכסי הקרן'!$C$41</f>
        <v>4.0973575033926333E-6</v>
      </c>
    </row>
    <row r="270" spans="1:10">
      <c r="A270" s="69" t="s">
        <v>2604</v>
      </c>
      <c r="B270" s="54" t="s">
        <v>2606</v>
      </c>
      <c r="C270" s="70" t="s">
        <v>1824</v>
      </c>
      <c r="D270" s="70" t="s">
        <v>138</v>
      </c>
      <c r="E270" s="79">
        <v>45127</v>
      </c>
      <c r="F270" s="72">
        <v>102239.763091</v>
      </c>
      <c r="G270" s="80">
        <v>0.59496099999999996</v>
      </c>
      <c r="H270" s="72">
        <v>0.6082863180000001</v>
      </c>
      <c r="I270" s="73">
        <f t="shared" si="4"/>
        <v>6.6609343518220546E-4</v>
      </c>
      <c r="J270" s="73">
        <f>H270/'סכום נכסי הקרן'!$C$41</f>
        <v>3.3626553370503892E-6</v>
      </c>
    </row>
    <row r="271" spans="1:10">
      <c r="A271" s="69" t="s">
        <v>2607</v>
      </c>
      <c r="B271" s="54" t="s">
        <v>2608</v>
      </c>
      <c r="C271" s="70" t="s">
        <v>1824</v>
      </c>
      <c r="D271" s="70" t="s">
        <v>134</v>
      </c>
      <c r="E271" s="79">
        <v>45127</v>
      </c>
      <c r="F271" s="72">
        <v>88329.873615000004</v>
      </c>
      <c r="G271" s="80">
        <v>1.081108</v>
      </c>
      <c r="H271" s="72">
        <v>0.95494110099999996</v>
      </c>
      <c r="I271" s="73">
        <f t="shared" si="4"/>
        <v>1.0456917730011597E-3</v>
      </c>
      <c r="J271" s="73">
        <f>H271/'סכום נכסי הקרן'!$C$41</f>
        <v>5.2789906575646898E-6</v>
      </c>
    </row>
    <row r="272" spans="1:10">
      <c r="A272" s="69" t="s">
        <v>2609</v>
      </c>
      <c r="B272" s="54" t="s">
        <v>2610</v>
      </c>
      <c r="C272" s="70" t="s">
        <v>1824</v>
      </c>
      <c r="D272" s="70" t="s">
        <v>134</v>
      </c>
      <c r="E272" s="79">
        <v>45127</v>
      </c>
      <c r="F272" s="72">
        <v>36675.384759</v>
      </c>
      <c r="G272" s="80">
        <v>1.0584519999999999</v>
      </c>
      <c r="H272" s="72">
        <v>0.388191279</v>
      </c>
      <c r="I272" s="73">
        <f t="shared" si="4"/>
        <v>4.2508216095842532E-4</v>
      </c>
      <c r="J272" s="73">
        <f>H272/'סכום נכסי הקרן'!$C$41</f>
        <v>2.1459523870562651E-6</v>
      </c>
    </row>
    <row r="273" spans="1:10">
      <c r="A273" s="69" t="s">
        <v>2611</v>
      </c>
      <c r="B273" s="54" t="s">
        <v>2612</v>
      </c>
      <c r="C273" s="70" t="s">
        <v>1824</v>
      </c>
      <c r="D273" s="70" t="s">
        <v>134</v>
      </c>
      <c r="E273" s="79">
        <v>45127</v>
      </c>
      <c r="F273" s="72">
        <v>27496.880744999995</v>
      </c>
      <c r="G273" s="80">
        <v>1.0237130000000001</v>
      </c>
      <c r="H273" s="72">
        <v>0.281489078</v>
      </c>
      <c r="I273" s="73">
        <f t="shared" si="4"/>
        <v>3.0823975713899216E-4</v>
      </c>
      <c r="J273" s="73">
        <f>H273/'סכום נכסי הקרן'!$C$41</f>
        <v>1.5560940998480474E-6</v>
      </c>
    </row>
    <row r="274" spans="1:10">
      <c r="A274" s="69" t="s">
        <v>2613</v>
      </c>
      <c r="B274" s="54" t="s">
        <v>2614</v>
      </c>
      <c r="C274" s="70" t="s">
        <v>1824</v>
      </c>
      <c r="D274" s="70" t="s">
        <v>134</v>
      </c>
      <c r="E274" s="79">
        <v>45267</v>
      </c>
      <c r="F274" s="72">
        <v>13241.863026999999</v>
      </c>
      <c r="G274" s="80">
        <v>-2.7613349999999999</v>
      </c>
      <c r="H274" s="72">
        <v>-0.36565223499999999</v>
      </c>
      <c r="I274" s="73">
        <f t="shared" si="4"/>
        <v>-4.0040116978794352E-4</v>
      </c>
      <c r="J274" s="73">
        <f>H274/'סכום נכסי הקרן'!$C$41</f>
        <v>-2.0213547521007254E-6</v>
      </c>
    </row>
    <row r="275" spans="1:10">
      <c r="A275" s="69" t="s">
        <v>2615</v>
      </c>
      <c r="B275" s="54" t="s">
        <v>2616</v>
      </c>
      <c r="C275" s="70" t="s">
        <v>1824</v>
      </c>
      <c r="D275" s="70" t="s">
        <v>136</v>
      </c>
      <c r="E275" s="79">
        <v>45197</v>
      </c>
      <c r="F275" s="72">
        <v>575452.56999999995</v>
      </c>
      <c r="G275" s="80">
        <v>-4.7652669999999997</v>
      </c>
      <c r="H275" s="72">
        <v>-27.421849999999999</v>
      </c>
      <c r="I275" s="73">
        <f t="shared" si="4"/>
        <v>-3.0027823617021016E-2</v>
      </c>
      <c r="J275" s="73">
        <f>H275/'סכום נכסי הקרן'!$C$41</f>
        <v>-1.5159017641145627E-4</v>
      </c>
    </row>
    <row r="276" spans="1:10">
      <c r="A276" s="69" t="s">
        <v>2617</v>
      </c>
      <c r="B276" s="54" t="s">
        <v>2618</v>
      </c>
      <c r="C276" s="70" t="s">
        <v>1824</v>
      </c>
      <c r="D276" s="70" t="s">
        <v>136</v>
      </c>
      <c r="E276" s="79">
        <v>45196</v>
      </c>
      <c r="F276" s="72">
        <v>9634.2199999999993</v>
      </c>
      <c r="G276" s="80">
        <v>-4.293965</v>
      </c>
      <c r="H276" s="72">
        <v>-0.41369</v>
      </c>
      <c r="I276" s="73">
        <f t="shared" si="4"/>
        <v>-4.5300409535189729E-4</v>
      </c>
      <c r="J276" s="73">
        <f>H276/'סכום נכסי הקרן'!$C$41</f>
        <v>-2.2869113527955026E-6</v>
      </c>
    </row>
    <row r="277" spans="1:10">
      <c r="A277" s="69" t="s">
        <v>2619</v>
      </c>
      <c r="B277" s="54" t="s">
        <v>2620</v>
      </c>
      <c r="C277" s="70" t="s">
        <v>1824</v>
      </c>
      <c r="D277" s="70" t="s">
        <v>136</v>
      </c>
      <c r="E277" s="79">
        <v>45195</v>
      </c>
      <c r="F277" s="72">
        <v>25619.415312000001</v>
      </c>
      <c r="G277" s="80">
        <v>-3.9586079999999999</v>
      </c>
      <c r="H277" s="72">
        <v>-1.014172157</v>
      </c>
      <c r="I277" s="73">
        <f t="shared" si="4"/>
        <v>-1.1105517187093412E-3</v>
      </c>
      <c r="J277" s="73">
        <f>H277/'סכום נכסי הקרן'!$C$41</f>
        <v>-5.606424664682257E-6</v>
      </c>
    </row>
    <row r="278" spans="1:10">
      <c r="A278" s="69" t="s">
        <v>2621</v>
      </c>
      <c r="B278" s="54" t="s">
        <v>2622</v>
      </c>
      <c r="C278" s="70" t="s">
        <v>1824</v>
      </c>
      <c r="D278" s="70" t="s">
        <v>136</v>
      </c>
      <c r="E278" s="79">
        <v>45195</v>
      </c>
      <c r="F278" s="72">
        <v>25625.419394</v>
      </c>
      <c r="G278" s="80">
        <v>-3.93425</v>
      </c>
      <c r="H278" s="72">
        <v>-1.0081680749999999</v>
      </c>
      <c r="I278" s="73">
        <f t="shared" si="4"/>
        <v>-1.1039770523291323E-3</v>
      </c>
      <c r="J278" s="73">
        <f>H278/'סכום נכסי הקרן'!$C$41</f>
        <v>-5.5732336199654028E-6</v>
      </c>
    </row>
    <row r="279" spans="1:10">
      <c r="A279" s="69" t="s">
        <v>2623</v>
      </c>
      <c r="B279" s="54" t="s">
        <v>2624</v>
      </c>
      <c r="C279" s="70" t="s">
        <v>1824</v>
      </c>
      <c r="D279" s="70" t="s">
        <v>136</v>
      </c>
      <c r="E279" s="79">
        <v>45210</v>
      </c>
      <c r="F279" s="72">
        <v>58265.475016999997</v>
      </c>
      <c r="G279" s="80">
        <v>-3.9090379999999998</v>
      </c>
      <c r="H279" s="72">
        <v>-2.277619783</v>
      </c>
      <c r="I279" s="73">
        <f t="shared" si="4"/>
        <v>-2.4940682379402442E-3</v>
      </c>
      <c r="J279" s="73">
        <f>H279/'סכום נכסי הקרן'!$C$41</f>
        <v>-1.2590864026431214E-5</v>
      </c>
    </row>
    <row r="280" spans="1:10">
      <c r="A280" s="69" t="s">
        <v>2625</v>
      </c>
      <c r="B280" s="54" t="s">
        <v>2626</v>
      </c>
      <c r="C280" s="70" t="s">
        <v>1824</v>
      </c>
      <c r="D280" s="70" t="s">
        <v>136</v>
      </c>
      <c r="E280" s="79">
        <v>45232</v>
      </c>
      <c r="F280" s="72">
        <v>32070.800770999998</v>
      </c>
      <c r="G280" s="80">
        <v>-3.938898</v>
      </c>
      <c r="H280" s="72">
        <v>-1.2632361490000001</v>
      </c>
      <c r="I280" s="73">
        <f t="shared" si="4"/>
        <v>-1.3832849449915627E-3</v>
      </c>
      <c r="J280" s="73">
        <f>H280/'סכום נכסי הקרן'!$C$41</f>
        <v>-6.9832703000066991E-6</v>
      </c>
    </row>
    <row r="281" spans="1:10">
      <c r="A281" s="69" t="s">
        <v>2627</v>
      </c>
      <c r="B281" s="54" t="s">
        <v>2628</v>
      </c>
      <c r="C281" s="70" t="s">
        <v>1824</v>
      </c>
      <c r="D281" s="70" t="s">
        <v>136</v>
      </c>
      <c r="E281" s="79">
        <v>45232</v>
      </c>
      <c r="F281" s="72">
        <v>17213.395871000001</v>
      </c>
      <c r="G281" s="80">
        <v>-3.8902739999999998</v>
      </c>
      <c r="H281" s="72">
        <v>-0.669648256</v>
      </c>
      <c r="I281" s="73">
        <f t="shared" si="4"/>
        <v>-7.3328676645134216E-4</v>
      </c>
      <c r="J281" s="73">
        <f>H281/'סכום נכסי הקרן'!$C$41</f>
        <v>-3.701869030013075E-6</v>
      </c>
    </row>
    <row r="282" spans="1:10">
      <c r="A282" s="69" t="s">
        <v>2627</v>
      </c>
      <c r="B282" s="54" t="s">
        <v>2629</v>
      </c>
      <c r="C282" s="70" t="s">
        <v>1824</v>
      </c>
      <c r="D282" s="70" t="s">
        <v>136</v>
      </c>
      <c r="E282" s="79">
        <v>45232</v>
      </c>
      <c r="F282" s="72">
        <v>96608.449527999997</v>
      </c>
      <c r="G282" s="80">
        <v>-3.8902739999999998</v>
      </c>
      <c r="H282" s="72">
        <v>-3.758333345</v>
      </c>
      <c r="I282" s="73">
        <f t="shared" si="4"/>
        <v>-4.1154980709772904E-3</v>
      </c>
      <c r="J282" s="73">
        <f>H282/'סכום נכסי הקרן'!$C$41</f>
        <v>-2.0776366830888821E-5</v>
      </c>
    </row>
    <row r="283" spans="1:10">
      <c r="A283" s="69" t="s">
        <v>2630</v>
      </c>
      <c r="B283" s="54" t="s">
        <v>2631</v>
      </c>
      <c r="C283" s="70" t="s">
        <v>1824</v>
      </c>
      <c r="D283" s="70" t="s">
        <v>136</v>
      </c>
      <c r="E283" s="79">
        <v>45181</v>
      </c>
      <c r="F283" s="72">
        <v>71417.647580999997</v>
      </c>
      <c r="G283" s="80">
        <v>-2.554996</v>
      </c>
      <c r="H283" s="72">
        <v>-1.8247179570000001</v>
      </c>
      <c r="I283" s="73">
        <f t="shared" si="4"/>
        <v>-1.9981259092149853E-3</v>
      </c>
      <c r="J283" s="73">
        <f>H283/'סכום נכסי הקרן'!$C$41</f>
        <v>-1.0087186568476675E-5</v>
      </c>
    </row>
    <row r="284" spans="1:10">
      <c r="A284" s="69" t="s">
        <v>2632</v>
      </c>
      <c r="B284" s="54" t="s">
        <v>2633</v>
      </c>
      <c r="C284" s="70" t="s">
        <v>1824</v>
      </c>
      <c r="D284" s="70" t="s">
        <v>136</v>
      </c>
      <c r="E284" s="79">
        <v>45181</v>
      </c>
      <c r="F284" s="72">
        <v>25974.856930999998</v>
      </c>
      <c r="G284" s="80">
        <v>-2.5360309999999999</v>
      </c>
      <c r="H284" s="72">
        <v>-0.65873053800000014</v>
      </c>
      <c r="I284" s="73">
        <f t="shared" si="4"/>
        <v>-7.2133150776513492E-4</v>
      </c>
      <c r="J284" s="73">
        <f>H284/'סכום נכסי הקרן'!$C$41</f>
        <v>-3.6415150131385567E-6</v>
      </c>
    </row>
    <row r="285" spans="1:10">
      <c r="A285" s="69" t="s">
        <v>2634</v>
      </c>
      <c r="B285" s="54" t="s">
        <v>2635</v>
      </c>
      <c r="C285" s="70" t="s">
        <v>1824</v>
      </c>
      <c r="D285" s="70" t="s">
        <v>136</v>
      </c>
      <c r="E285" s="79">
        <v>45176</v>
      </c>
      <c r="F285" s="72">
        <v>116892.25986299998</v>
      </c>
      <c r="G285" s="80">
        <v>-2.5915659999999998</v>
      </c>
      <c r="H285" s="72">
        <v>-3.029340403</v>
      </c>
      <c r="I285" s="73">
        <f t="shared" si="4"/>
        <v>-3.3172269302472069E-3</v>
      </c>
      <c r="J285" s="73">
        <f>H285/'סכום נכסי הקרן'!$C$41</f>
        <v>-1.674643563804492E-5</v>
      </c>
    </row>
    <row r="286" spans="1:10">
      <c r="A286" s="69" t="s">
        <v>2636</v>
      </c>
      <c r="B286" s="54" t="s">
        <v>2637</v>
      </c>
      <c r="C286" s="70" t="s">
        <v>1824</v>
      </c>
      <c r="D286" s="70" t="s">
        <v>136</v>
      </c>
      <c r="E286" s="79">
        <v>45181</v>
      </c>
      <c r="F286" s="72">
        <v>6177.226095</v>
      </c>
      <c r="G286" s="80">
        <v>-2.5265520000000001</v>
      </c>
      <c r="H286" s="72">
        <v>-0.15607082500000002</v>
      </c>
      <c r="I286" s="73">
        <f t="shared" si="4"/>
        <v>-1.7090266356438225E-4</v>
      </c>
      <c r="J286" s="73">
        <f>H286/'סכום נכסי הקרן'!$C$41</f>
        <v>-8.6277198272295726E-7</v>
      </c>
    </row>
    <row r="287" spans="1:10">
      <c r="A287" s="69" t="s">
        <v>2636</v>
      </c>
      <c r="B287" s="54" t="s">
        <v>2638</v>
      </c>
      <c r="C287" s="70" t="s">
        <v>1824</v>
      </c>
      <c r="D287" s="70" t="s">
        <v>136</v>
      </c>
      <c r="E287" s="79">
        <v>45181</v>
      </c>
      <c r="F287" s="72">
        <v>195539.912859</v>
      </c>
      <c r="G287" s="80">
        <v>-2.5265520000000001</v>
      </c>
      <c r="H287" s="72">
        <v>-4.9404172689999992</v>
      </c>
      <c r="I287" s="73">
        <f t="shared" si="4"/>
        <v>-5.409918672446121E-3</v>
      </c>
      <c r="J287" s="73">
        <f>H287/'סכום נכסי הקרן'!$C$41</f>
        <v>-2.7311021151159203E-5</v>
      </c>
    </row>
    <row r="288" spans="1:10">
      <c r="A288" s="69" t="s">
        <v>2639</v>
      </c>
      <c r="B288" s="54" t="s">
        <v>2640</v>
      </c>
      <c r="C288" s="70" t="s">
        <v>1824</v>
      </c>
      <c r="D288" s="70" t="s">
        <v>136</v>
      </c>
      <c r="E288" s="79">
        <v>45176</v>
      </c>
      <c r="F288" s="72">
        <v>36951.279576000001</v>
      </c>
      <c r="G288" s="80">
        <v>-2.5725989999999999</v>
      </c>
      <c r="H288" s="72">
        <v>-0.95060842200000006</v>
      </c>
      <c r="I288" s="73">
        <f t="shared" si="4"/>
        <v>-1.0409473476322964E-3</v>
      </c>
      <c r="J288" s="73">
        <f>H288/'סכום נכסי הקרן'!$C$41</f>
        <v>-5.2550392620919488E-6</v>
      </c>
    </row>
    <row r="289" spans="1:10">
      <c r="A289" s="69" t="s">
        <v>2641</v>
      </c>
      <c r="B289" s="54" t="s">
        <v>2642</v>
      </c>
      <c r="C289" s="70" t="s">
        <v>1824</v>
      </c>
      <c r="D289" s="70" t="s">
        <v>136</v>
      </c>
      <c r="E289" s="79">
        <v>45176</v>
      </c>
      <c r="F289" s="72">
        <v>84296.133514000016</v>
      </c>
      <c r="G289" s="80">
        <v>-2.5725989999999999</v>
      </c>
      <c r="H289" s="72">
        <v>-2.1686018809999998</v>
      </c>
      <c r="I289" s="73">
        <f t="shared" si="4"/>
        <v>-2.3746900657033716E-3</v>
      </c>
      <c r="J289" s="73">
        <f>H289/'סכום נכסי הקרן'!$C$41</f>
        <v>-1.1988204359188235E-5</v>
      </c>
    </row>
    <row r="290" spans="1:10">
      <c r="A290" s="69" t="s">
        <v>2643</v>
      </c>
      <c r="B290" s="54" t="s">
        <v>2644</v>
      </c>
      <c r="C290" s="70" t="s">
        <v>1824</v>
      </c>
      <c r="D290" s="70" t="s">
        <v>136</v>
      </c>
      <c r="E290" s="79">
        <v>45175</v>
      </c>
      <c r="F290" s="72">
        <v>74260.140377000003</v>
      </c>
      <c r="G290" s="80">
        <v>-2.3767309999999999</v>
      </c>
      <c r="H290" s="72">
        <v>-1.764963915</v>
      </c>
      <c r="I290" s="73">
        <f t="shared" si="4"/>
        <v>-1.9326932767127995E-3</v>
      </c>
      <c r="J290" s="73">
        <f>H290/'סכום נכסי הקרן'!$C$41</f>
        <v>-9.7568614529911209E-6</v>
      </c>
    </row>
    <row r="291" spans="1:10">
      <c r="A291" s="69" t="s">
        <v>2645</v>
      </c>
      <c r="B291" s="54" t="s">
        <v>2646</v>
      </c>
      <c r="C291" s="70" t="s">
        <v>1824</v>
      </c>
      <c r="D291" s="70" t="s">
        <v>136</v>
      </c>
      <c r="E291" s="79">
        <v>45183</v>
      </c>
      <c r="F291" s="72">
        <v>81385.415611999997</v>
      </c>
      <c r="G291" s="80">
        <v>-2.4464760000000001</v>
      </c>
      <c r="H291" s="72">
        <v>-1.9910749410000002</v>
      </c>
      <c r="I291" s="73">
        <f t="shared" si="4"/>
        <v>-2.1802922536815908E-3</v>
      </c>
      <c r="J291" s="73">
        <f>H291/'סכום נכסי הקרן'!$C$41</f>
        <v>-1.1006821259492702E-5</v>
      </c>
    </row>
    <row r="292" spans="1:10">
      <c r="A292" s="69" t="s">
        <v>2645</v>
      </c>
      <c r="B292" s="54" t="s">
        <v>2647</v>
      </c>
      <c r="C292" s="70" t="s">
        <v>1824</v>
      </c>
      <c r="D292" s="70" t="s">
        <v>136</v>
      </c>
      <c r="E292" s="79">
        <v>45183</v>
      </c>
      <c r="F292" s="72">
        <v>185526.079081</v>
      </c>
      <c r="G292" s="80">
        <v>-2.4464760000000001</v>
      </c>
      <c r="H292" s="72">
        <v>-4.5388516449999994</v>
      </c>
      <c r="I292" s="73">
        <f t="shared" si="4"/>
        <v>-4.9701911657997425E-3</v>
      </c>
      <c r="J292" s="73">
        <f>H292/'סכום נכסי הקרן'!$C$41</f>
        <v>-2.5091134317012839E-5</v>
      </c>
    </row>
    <row r="293" spans="1:10">
      <c r="A293" s="69" t="s">
        <v>2648</v>
      </c>
      <c r="B293" s="54" t="s">
        <v>2649</v>
      </c>
      <c r="C293" s="70" t="s">
        <v>1824</v>
      </c>
      <c r="D293" s="70" t="s">
        <v>136</v>
      </c>
      <c r="E293" s="79">
        <v>45183</v>
      </c>
      <c r="F293" s="72">
        <v>52917.405086000006</v>
      </c>
      <c r="G293" s="80">
        <v>-2.4464760000000001</v>
      </c>
      <c r="H293" s="72">
        <v>-1.2946117959999999</v>
      </c>
      <c r="I293" s="73">
        <f t="shared" si="4"/>
        <v>-1.417642305781805E-3</v>
      </c>
      <c r="J293" s="73">
        <f>H293/'סכום נכסי הקרן'!$C$41</f>
        <v>-7.1567173819414897E-6</v>
      </c>
    </row>
    <row r="294" spans="1:10">
      <c r="A294" s="69" t="s">
        <v>2650</v>
      </c>
      <c r="B294" s="54" t="s">
        <v>2651</v>
      </c>
      <c r="C294" s="70" t="s">
        <v>1824</v>
      </c>
      <c r="D294" s="70" t="s">
        <v>136</v>
      </c>
      <c r="E294" s="79">
        <v>45183</v>
      </c>
      <c r="F294" s="72">
        <v>160300.745758</v>
      </c>
      <c r="G294" s="80">
        <v>-2.4417490000000002</v>
      </c>
      <c r="H294" s="72">
        <v>-3.9141415000000004</v>
      </c>
      <c r="I294" s="73">
        <f t="shared" si="4"/>
        <v>-4.2861131022911324E-3</v>
      </c>
      <c r="J294" s="73">
        <f>H294/'סכום נכסי הקרן'!$C$41</f>
        <v>-2.1637686752877805E-5</v>
      </c>
    </row>
    <row r="295" spans="1:10">
      <c r="A295" s="69" t="s">
        <v>2652</v>
      </c>
      <c r="B295" s="54" t="s">
        <v>2653</v>
      </c>
      <c r="C295" s="70" t="s">
        <v>1824</v>
      </c>
      <c r="D295" s="70" t="s">
        <v>136</v>
      </c>
      <c r="E295" s="79">
        <v>45266</v>
      </c>
      <c r="F295" s="72">
        <v>19150.868288999998</v>
      </c>
      <c r="G295" s="80">
        <v>-2.3862839999999998</v>
      </c>
      <c r="H295" s="72">
        <v>-0.45699407400000003</v>
      </c>
      <c r="I295" s="73">
        <f t="shared" si="4"/>
        <v>-5.0042347427674836E-4</v>
      </c>
      <c r="J295" s="73">
        <f>H295/'סכום נכסי הקרן'!$C$41</f>
        <v>-2.5262997316610701E-6</v>
      </c>
    </row>
    <row r="296" spans="1:10">
      <c r="A296" s="69" t="s">
        <v>2654</v>
      </c>
      <c r="B296" s="54" t="s">
        <v>2655</v>
      </c>
      <c r="C296" s="70" t="s">
        <v>1824</v>
      </c>
      <c r="D296" s="70" t="s">
        <v>136</v>
      </c>
      <c r="E296" s="79">
        <v>45274</v>
      </c>
      <c r="F296" s="72">
        <v>52372.401191999998</v>
      </c>
      <c r="G296" s="80">
        <v>-1.485609</v>
      </c>
      <c r="H296" s="72">
        <v>-0.77804892700000017</v>
      </c>
      <c r="I296" s="73">
        <f t="shared" si="4"/>
        <v>-8.5198905053336909E-4</v>
      </c>
      <c r="J296" s="73">
        <f>H296/'סכום נכסי הקרן'!$C$41</f>
        <v>-4.3011165950026821E-6</v>
      </c>
    </row>
    <row r="297" spans="1:10">
      <c r="A297" s="69" t="s">
        <v>2656</v>
      </c>
      <c r="B297" s="54" t="s">
        <v>2657</v>
      </c>
      <c r="C297" s="70" t="s">
        <v>1824</v>
      </c>
      <c r="D297" s="70" t="s">
        <v>136</v>
      </c>
      <c r="E297" s="79">
        <v>45161</v>
      </c>
      <c r="F297" s="72">
        <v>32779.282376000003</v>
      </c>
      <c r="G297" s="80">
        <v>-1.5385150000000001</v>
      </c>
      <c r="H297" s="72">
        <v>-0.50431425900000004</v>
      </c>
      <c r="I297" s="73">
        <f t="shared" si="4"/>
        <v>-5.5224062624515324E-4</v>
      </c>
      <c r="J297" s="73">
        <f>H297/'סכום נכסי הקרן'!$C$41</f>
        <v>-2.7878894928176934E-6</v>
      </c>
    </row>
    <row r="298" spans="1:10">
      <c r="A298" s="69" t="s">
        <v>2658</v>
      </c>
      <c r="B298" s="54" t="s">
        <v>2659</v>
      </c>
      <c r="C298" s="70" t="s">
        <v>1824</v>
      </c>
      <c r="D298" s="70" t="s">
        <v>136</v>
      </c>
      <c r="E298" s="79">
        <v>45279</v>
      </c>
      <c r="F298" s="72">
        <v>19747.723912000001</v>
      </c>
      <c r="G298" s="80">
        <v>-0.93020800000000003</v>
      </c>
      <c r="H298" s="72">
        <v>-0.183694882</v>
      </c>
      <c r="I298" s="73">
        <f t="shared" si="4"/>
        <v>-2.0115191046721827E-4</v>
      </c>
      <c r="J298" s="73">
        <f>H298/'סכום נכסי הקרן'!$C$41</f>
        <v>-1.0154799755764709E-6</v>
      </c>
    </row>
    <row r="299" spans="1:10">
      <c r="A299" s="69" t="s">
        <v>2660</v>
      </c>
      <c r="B299" s="54" t="s">
        <v>2661</v>
      </c>
      <c r="C299" s="70" t="s">
        <v>1824</v>
      </c>
      <c r="D299" s="70" t="s">
        <v>136</v>
      </c>
      <c r="E299" s="79">
        <v>45279</v>
      </c>
      <c r="F299" s="72">
        <v>19763.934932</v>
      </c>
      <c r="G299" s="80">
        <v>-0.84742200000000001</v>
      </c>
      <c r="H299" s="72">
        <v>-0.16748386199999996</v>
      </c>
      <c r="I299" s="73">
        <f t="shared" si="4"/>
        <v>-1.8340031277370007E-4</v>
      </c>
      <c r="J299" s="73">
        <f>H299/'סכום נכסי הקרן'!$C$41</f>
        <v>-9.2586416258027794E-7</v>
      </c>
    </row>
    <row r="300" spans="1:10">
      <c r="A300" s="69" t="s">
        <v>2662</v>
      </c>
      <c r="B300" s="54" t="s">
        <v>2663</v>
      </c>
      <c r="C300" s="70" t="s">
        <v>1824</v>
      </c>
      <c r="D300" s="70" t="s">
        <v>136</v>
      </c>
      <c r="E300" s="79">
        <v>45145</v>
      </c>
      <c r="F300" s="72">
        <v>964495.25</v>
      </c>
      <c r="G300" s="80">
        <v>0.16008800000000001</v>
      </c>
      <c r="H300" s="72">
        <v>1.5440399999999999</v>
      </c>
      <c r="I300" s="73">
        <f t="shared" si="4"/>
        <v>1.6907743561293321E-3</v>
      </c>
      <c r="J300" s="73">
        <f>H300/'סכום נכסי הקרן'!$C$41</f>
        <v>8.5355764102839498E-6</v>
      </c>
    </row>
    <row r="301" spans="1:10">
      <c r="A301" s="69" t="s">
        <v>2664</v>
      </c>
      <c r="B301" s="54" t="s">
        <v>2665</v>
      </c>
      <c r="C301" s="70" t="s">
        <v>1824</v>
      </c>
      <c r="D301" s="70" t="s">
        <v>136</v>
      </c>
      <c r="E301" s="79">
        <v>45145</v>
      </c>
      <c r="F301" s="72">
        <v>1021699.13</v>
      </c>
      <c r="G301" s="80">
        <v>0.16008800000000001</v>
      </c>
      <c r="H301" s="72">
        <v>1.6356199999999999</v>
      </c>
      <c r="I301" s="73">
        <f t="shared" si="4"/>
        <v>1.7910574547111851E-3</v>
      </c>
      <c r="J301" s="73">
        <f>H301/'סכום נכסי הקרן'!$C$41</f>
        <v>9.0418379628692496E-6</v>
      </c>
    </row>
    <row r="302" spans="1:10">
      <c r="A302" s="69" t="s">
        <v>2666</v>
      </c>
      <c r="B302" s="54" t="s">
        <v>2667</v>
      </c>
      <c r="C302" s="70" t="s">
        <v>1824</v>
      </c>
      <c r="D302" s="70" t="s">
        <v>136</v>
      </c>
      <c r="E302" s="79">
        <v>45288</v>
      </c>
      <c r="F302" s="72">
        <v>13335.064778</v>
      </c>
      <c r="G302" s="80">
        <v>0.37514199999999998</v>
      </c>
      <c r="H302" s="72">
        <v>5.0025430000000003E-2</v>
      </c>
      <c r="I302" s="73">
        <f t="shared" si="4"/>
        <v>5.4779483820589486E-5</v>
      </c>
      <c r="J302" s="73">
        <f>H302/'סכום נכסי הקרן'!$C$41</f>
        <v>2.7654457152814116E-7</v>
      </c>
    </row>
    <row r="303" spans="1:10">
      <c r="A303" s="69" t="s">
        <v>2668</v>
      </c>
      <c r="B303" s="54" t="s">
        <v>2669</v>
      </c>
      <c r="C303" s="70" t="s">
        <v>1824</v>
      </c>
      <c r="D303" s="70" t="s">
        <v>136</v>
      </c>
      <c r="E303" s="79">
        <v>45099</v>
      </c>
      <c r="F303" s="72">
        <v>186959.00594800001</v>
      </c>
      <c r="G303" s="80">
        <v>0.38185999999999998</v>
      </c>
      <c r="H303" s="72">
        <v>0.71392221700000003</v>
      </c>
      <c r="I303" s="73">
        <f t="shared" si="4"/>
        <v>7.8176820339796933E-4</v>
      </c>
      <c r="J303" s="73">
        <f>H303/'סכום נכסי הקרן'!$C$41</f>
        <v>3.9466190216592965E-6</v>
      </c>
    </row>
    <row r="304" spans="1:10">
      <c r="A304" s="69" t="s">
        <v>2668</v>
      </c>
      <c r="B304" s="54" t="s">
        <v>2670</v>
      </c>
      <c r="C304" s="70" t="s">
        <v>1824</v>
      </c>
      <c r="D304" s="70" t="s">
        <v>136</v>
      </c>
      <c r="E304" s="79">
        <v>45099</v>
      </c>
      <c r="F304" s="72">
        <v>96586.341686999978</v>
      </c>
      <c r="G304" s="80">
        <v>0.38185999999999998</v>
      </c>
      <c r="H304" s="72">
        <v>0.36882489800000001</v>
      </c>
      <c r="I304" s="73">
        <f t="shared" si="4"/>
        <v>4.0387533965468295E-4</v>
      </c>
      <c r="J304" s="73">
        <f>H304/'סכום נכסי הקרן'!$C$41</f>
        <v>2.0388934864991738E-6</v>
      </c>
    </row>
    <row r="305" spans="1:10">
      <c r="A305" s="69" t="s">
        <v>2668</v>
      </c>
      <c r="B305" s="54" t="s">
        <v>2671</v>
      </c>
      <c r="C305" s="70" t="s">
        <v>1824</v>
      </c>
      <c r="D305" s="70" t="s">
        <v>136</v>
      </c>
      <c r="E305" s="79">
        <v>45099</v>
      </c>
      <c r="F305" s="72">
        <v>25471.289627999999</v>
      </c>
      <c r="G305" s="80">
        <v>0.38185999999999998</v>
      </c>
      <c r="H305" s="72">
        <v>9.7264741000000002E-2</v>
      </c>
      <c r="I305" s="73">
        <f t="shared" si="4"/>
        <v>1.065080761109565E-4</v>
      </c>
      <c r="J305" s="73">
        <f>H305/'סכום נכסי הקרן'!$C$41</f>
        <v>5.3768725475504409E-7</v>
      </c>
    </row>
    <row r="306" spans="1:10">
      <c r="A306" s="69" t="s">
        <v>2672</v>
      </c>
      <c r="B306" s="54" t="s">
        <v>2673</v>
      </c>
      <c r="C306" s="70" t="s">
        <v>1824</v>
      </c>
      <c r="D306" s="70" t="s">
        <v>136</v>
      </c>
      <c r="E306" s="79">
        <v>45288</v>
      </c>
      <c r="F306" s="72">
        <v>13347.072941</v>
      </c>
      <c r="G306" s="80">
        <v>0.46477299999999999</v>
      </c>
      <c r="H306" s="72">
        <v>6.2033593000000005E-2</v>
      </c>
      <c r="I306" s="73">
        <f t="shared" si="4"/>
        <v>6.7928815485974501E-5</v>
      </c>
      <c r="J306" s="73">
        <f>H306/'סכום נכסי הקרן'!$C$41</f>
        <v>3.4292665543376838E-7</v>
      </c>
    </row>
    <row r="307" spans="1:10">
      <c r="A307" s="69" t="s">
        <v>2674</v>
      </c>
      <c r="B307" s="54" t="s">
        <v>2675</v>
      </c>
      <c r="C307" s="70" t="s">
        <v>1824</v>
      </c>
      <c r="D307" s="70" t="s">
        <v>136</v>
      </c>
      <c r="E307" s="79">
        <v>45148</v>
      </c>
      <c r="F307" s="72">
        <v>43401.264914999992</v>
      </c>
      <c r="G307" s="80">
        <v>0.43294700000000003</v>
      </c>
      <c r="H307" s="72">
        <v>0.18790449699999998</v>
      </c>
      <c r="I307" s="73">
        <f t="shared" si="4"/>
        <v>2.0576157672662693E-4</v>
      </c>
      <c r="J307" s="73">
        <f>H307/'סכום נכסי הקרן'!$C$41</f>
        <v>1.0387510634306567E-6</v>
      </c>
    </row>
    <row r="308" spans="1:10">
      <c r="A308" s="69" t="s">
        <v>2676</v>
      </c>
      <c r="B308" s="54" t="s">
        <v>2677</v>
      </c>
      <c r="C308" s="70" t="s">
        <v>1824</v>
      </c>
      <c r="D308" s="70" t="s">
        <v>136</v>
      </c>
      <c r="E308" s="79">
        <v>45148</v>
      </c>
      <c r="F308" s="72">
        <v>34753.570652000002</v>
      </c>
      <c r="G308" s="80">
        <v>0.56599999999999995</v>
      </c>
      <c r="H308" s="72">
        <v>0.19670506700000001</v>
      </c>
      <c r="I308" s="73">
        <f t="shared" si="4"/>
        <v>2.1539848903156795E-4</v>
      </c>
      <c r="J308" s="73">
        <f>H308/'סכום נכסי הקרן'!$C$41</f>
        <v>1.0874013171087046E-6</v>
      </c>
    </row>
    <row r="309" spans="1:10">
      <c r="A309" s="69" t="s">
        <v>2676</v>
      </c>
      <c r="B309" s="54" t="s">
        <v>2678</v>
      </c>
      <c r="C309" s="70" t="s">
        <v>1824</v>
      </c>
      <c r="D309" s="70" t="s">
        <v>136</v>
      </c>
      <c r="E309" s="79">
        <v>45148</v>
      </c>
      <c r="F309" s="72">
        <v>26778.443185</v>
      </c>
      <c r="G309" s="80">
        <v>0.56599999999999995</v>
      </c>
      <c r="H309" s="72">
        <v>0.15156587899999999</v>
      </c>
      <c r="I309" s="73">
        <f t="shared" si="4"/>
        <v>1.6596960019002181E-4</v>
      </c>
      <c r="J309" s="73">
        <f>H309/'סכום נכסי הקרן'!$C$41</f>
        <v>8.3786828151884123E-7</v>
      </c>
    </row>
    <row r="310" spans="1:10">
      <c r="A310" s="69" t="s">
        <v>2679</v>
      </c>
      <c r="B310" s="54" t="s">
        <v>2680</v>
      </c>
      <c r="C310" s="70" t="s">
        <v>1824</v>
      </c>
      <c r="D310" s="70" t="s">
        <v>136</v>
      </c>
      <c r="E310" s="79">
        <v>45133</v>
      </c>
      <c r="F310" s="72">
        <v>40242.955957999999</v>
      </c>
      <c r="G310" s="80">
        <v>0.80726500000000001</v>
      </c>
      <c r="H310" s="72">
        <v>0.32486710799999996</v>
      </c>
      <c r="I310" s="73">
        <f t="shared" si="4"/>
        <v>3.5574012030536659E-4</v>
      </c>
      <c r="J310" s="73">
        <f>H310/'סכום נכסי הקרן'!$C$41</f>
        <v>1.7958913133869384E-6</v>
      </c>
    </row>
    <row r="311" spans="1:10">
      <c r="A311" s="69" t="s">
        <v>2681</v>
      </c>
      <c r="B311" s="54" t="s">
        <v>2682</v>
      </c>
      <c r="C311" s="70" t="s">
        <v>1824</v>
      </c>
      <c r="D311" s="70" t="s">
        <v>136</v>
      </c>
      <c r="E311" s="79">
        <v>45133</v>
      </c>
      <c r="F311" s="72">
        <v>171236.60792400001</v>
      </c>
      <c r="G311" s="80">
        <v>0.85164200000000001</v>
      </c>
      <c r="H311" s="72">
        <v>1.4583230269999998</v>
      </c>
      <c r="I311" s="73">
        <f t="shared" si="4"/>
        <v>1.5969114640841582E-3</v>
      </c>
      <c r="J311" s="73">
        <f>H311/'סכום נכסי הקרן'!$C$41</f>
        <v>8.0617261391123838E-6</v>
      </c>
    </row>
    <row r="312" spans="1:10">
      <c r="A312" s="69" t="s">
        <v>2683</v>
      </c>
      <c r="B312" s="54" t="s">
        <v>2684</v>
      </c>
      <c r="C312" s="70" t="s">
        <v>1824</v>
      </c>
      <c r="D312" s="70" t="s">
        <v>136</v>
      </c>
      <c r="E312" s="79">
        <v>45133</v>
      </c>
      <c r="F312" s="72">
        <v>104502.89386</v>
      </c>
      <c r="G312" s="80">
        <v>0.85164200000000001</v>
      </c>
      <c r="H312" s="72">
        <v>0.88999063200000006</v>
      </c>
      <c r="I312" s="73">
        <f t="shared" si="4"/>
        <v>9.7456888278861801E-4</v>
      </c>
      <c r="J312" s="73">
        <f>H312/'סכום נכסי הקרן'!$C$41</f>
        <v>4.919939278692848E-6</v>
      </c>
    </row>
    <row r="313" spans="1:10">
      <c r="A313" s="69" t="s">
        <v>2685</v>
      </c>
      <c r="B313" s="54" t="s">
        <v>2686</v>
      </c>
      <c r="C313" s="70" t="s">
        <v>1824</v>
      </c>
      <c r="D313" s="70" t="s">
        <v>136</v>
      </c>
      <c r="E313" s="79">
        <v>45133</v>
      </c>
      <c r="F313" s="72">
        <v>139339.685321</v>
      </c>
      <c r="G313" s="80">
        <v>0.85341599999999995</v>
      </c>
      <c r="H313" s="72">
        <v>1.1891476829999998</v>
      </c>
      <c r="I313" s="73">
        <f t="shared" si="4"/>
        <v>1.3021556488607886E-3</v>
      </c>
      <c r="J313" s="73">
        <f>H313/'סכום נכסי הקרן'!$C$41</f>
        <v>6.573703344057548E-6</v>
      </c>
    </row>
    <row r="314" spans="1:10">
      <c r="A314" s="69" t="s">
        <v>2687</v>
      </c>
      <c r="B314" s="54" t="s">
        <v>2688</v>
      </c>
      <c r="C314" s="70" t="s">
        <v>1824</v>
      </c>
      <c r="D314" s="70" t="s">
        <v>136</v>
      </c>
      <c r="E314" s="79">
        <v>45127</v>
      </c>
      <c r="F314" s="72">
        <v>201605.55654799996</v>
      </c>
      <c r="G314" s="80">
        <v>2.1140620000000001</v>
      </c>
      <c r="H314" s="72">
        <v>4.2620657300000007</v>
      </c>
      <c r="I314" s="73">
        <f t="shared" si="4"/>
        <v>4.667101526140284E-3</v>
      </c>
      <c r="J314" s="73">
        <f>H314/'סכום נכסי הקרן'!$C$41</f>
        <v>2.3561039677772373E-5</v>
      </c>
    </row>
    <row r="315" spans="1:10">
      <c r="A315" s="69" t="s">
        <v>2687</v>
      </c>
      <c r="B315" s="54" t="s">
        <v>2689</v>
      </c>
      <c r="C315" s="70" t="s">
        <v>1824</v>
      </c>
      <c r="D315" s="70" t="s">
        <v>136</v>
      </c>
      <c r="E315" s="79">
        <v>45127</v>
      </c>
      <c r="F315" s="72">
        <v>54641.213861999997</v>
      </c>
      <c r="G315" s="80">
        <v>2.1140620000000001</v>
      </c>
      <c r="H315" s="72">
        <v>1.155148941</v>
      </c>
      <c r="I315" s="73">
        <f t="shared" si="4"/>
        <v>1.2649259131581794E-3</v>
      </c>
      <c r="J315" s="73">
        <f>H315/'סכום נכסי הקרן'!$C$41</f>
        <v>6.3857555835108467E-6</v>
      </c>
    </row>
    <row r="316" spans="1:10">
      <c r="A316" s="69" t="s">
        <v>2690</v>
      </c>
      <c r="B316" s="54" t="s">
        <v>2691</v>
      </c>
      <c r="C316" s="70" t="s">
        <v>1824</v>
      </c>
      <c r="D316" s="70" t="s">
        <v>136</v>
      </c>
      <c r="E316" s="79">
        <v>45127</v>
      </c>
      <c r="F316" s="72">
        <v>12397.472231999998</v>
      </c>
      <c r="G316" s="80">
        <v>2.1140620000000001</v>
      </c>
      <c r="H316" s="72">
        <v>0.26209020400000005</v>
      </c>
      <c r="I316" s="73">
        <f t="shared" si="4"/>
        <v>2.8699735493633937E-4</v>
      </c>
      <c r="J316" s="73">
        <f>H316/'סכום נכסי הקרן'!$C$41</f>
        <v>1.448855575392418E-6</v>
      </c>
    </row>
    <row r="317" spans="1:10">
      <c r="A317" s="69" t="s">
        <v>2692</v>
      </c>
      <c r="B317" s="54" t="s">
        <v>2693</v>
      </c>
      <c r="C317" s="70" t="s">
        <v>1824</v>
      </c>
      <c r="D317" s="70" t="s">
        <v>136</v>
      </c>
      <c r="E317" s="79">
        <v>45127</v>
      </c>
      <c r="F317" s="72">
        <v>95085.43623599998</v>
      </c>
      <c r="G317" s="80">
        <v>2.1486749999999999</v>
      </c>
      <c r="H317" s="72">
        <v>2.0430767790000002</v>
      </c>
      <c r="I317" s="73">
        <f t="shared" si="4"/>
        <v>2.237235968975231E-3</v>
      </c>
      <c r="J317" s="73">
        <f>H317/'סכום נכסי הקרן'!$C$41</f>
        <v>1.1294291572259345E-5</v>
      </c>
    </row>
    <row r="318" spans="1:10">
      <c r="A318" s="69" t="s">
        <v>2694</v>
      </c>
      <c r="B318" s="54" t="s">
        <v>2695</v>
      </c>
      <c r="C318" s="70" t="s">
        <v>1824</v>
      </c>
      <c r="D318" s="70" t="s">
        <v>137</v>
      </c>
      <c r="E318" s="79">
        <v>45197</v>
      </c>
      <c r="F318" s="72">
        <v>264671.62</v>
      </c>
      <c r="G318" s="80">
        <v>-4.7613339999999997</v>
      </c>
      <c r="H318" s="72">
        <v>-12.601899999999999</v>
      </c>
      <c r="I318" s="73">
        <f t="shared" si="4"/>
        <v>-1.3799493120972405E-2</v>
      </c>
      <c r="J318" s="73">
        <f>H318/'סכום נכסי הקרן'!$C$41</f>
        <v>-6.9664309451022846E-5</v>
      </c>
    </row>
    <row r="319" spans="1:10">
      <c r="A319" s="69" t="s">
        <v>2696</v>
      </c>
      <c r="B319" s="54" t="s">
        <v>2697</v>
      </c>
      <c r="C319" s="70" t="s">
        <v>1824</v>
      </c>
      <c r="D319" s="70" t="s">
        <v>137</v>
      </c>
      <c r="E319" s="79">
        <v>45195</v>
      </c>
      <c r="F319" s="72">
        <v>21976.198763</v>
      </c>
      <c r="G319" s="80">
        <v>-4.4603770000000003</v>
      </c>
      <c r="H319" s="72">
        <v>-0.98022132299999998</v>
      </c>
      <c r="I319" s="73">
        <f t="shared" si="4"/>
        <v>-1.0733744438353717E-3</v>
      </c>
      <c r="J319" s="73">
        <f>H319/'סכום נכסי הקרן'!$C$41</f>
        <v>-5.4187417433849678E-6</v>
      </c>
    </row>
    <row r="320" spans="1:10">
      <c r="A320" s="69" t="s">
        <v>2698</v>
      </c>
      <c r="B320" s="54" t="s">
        <v>2699</v>
      </c>
      <c r="C320" s="70" t="s">
        <v>1824</v>
      </c>
      <c r="D320" s="70" t="s">
        <v>137</v>
      </c>
      <c r="E320" s="79">
        <v>45280</v>
      </c>
      <c r="F320" s="72">
        <v>22079.914466999999</v>
      </c>
      <c r="G320" s="80">
        <v>-0.50404000000000004</v>
      </c>
      <c r="H320" s="72">
        <v>-0.11129161600000002</v>
      </c>
      <c r="I320" s="73">
        <f t="shared" si="4"/>
        <v>-1.2186796351454169E-4</v>
      </c>
      <c r="J320" s="73">
        <f>H320/'סכום נכסי הקרן'!$C$41</f>
        <v>-6.1522893978911178E-7</v>
      </c>
    </row>
    <row r="321" spans="1:10">
      <c r="A321" s="69" t="s">
        <v>2700</v>
      </c>
      <c r="B321" s="54" t="s">
        <v>2701</v>
      </c>
      <c r="C321" s="70" t="s">
        <v>1824</v>
      </c>
      <c r="D321" s="70" t="s">
        <v>137</v>
      </c>
      <c r="E321" s="79">
        <v>45153</v>
      </c>
      <c r="F321" s="72">
        <v>91422.586340999987</v>
      </c>
      <c r="G321" s="80">
        <v>-0.432533</v>
      </c>
      <c r="H321" s="72">
        <v>-0.39543281000000002</v>
      </c>
      <c r="I321" s="73">
        <f t="shared" si="4"/>
        <v>-4.3301187451112835E-4</v>
      </c>
      <c r="J321" s="73">
        <f>H321/'סכום נכסי הקרן'!$C$41</f>
        <v>-2.1859841486543715E-6</v>
      </c>
    </row>
    <row r="322" spans="1:10">
      <c r="A322" s="69" t="s">
        <v>2702</v>
      </c>
      <c r="B322" s="54" t="s">
        <v>2703</v>
      </c>
      <c r="C322" s="70" t="s">
        <v>1824</v>
      </c>
      <c r="D322" s="70" t="s">
        <v>137</v>
      </c>
      <c r="E322" s="79">
        <v>45153</v>
      </c>
      <c r="F322" s="72">
        <v>30476.717160999997</v>
      </c>
      <c r="G322" s="80">
        <v>-0.42422300000000002</v>
      </c>
      <c r="H322" s="72">
        <v>-0.12928922399999998</v>
      </c>
      <c r="I322" s="73">
        <f t="shared" si="4"/>
        <v>-1.4157593356587975E-4</v>
      </c>
      <c r="J322" s="73">
        <f>H322/'סכום נכסי הקרן'!$C$41</f>
        <v>-7.1472115390684023E-7</v>
      </c>
    </row>
    <row r="323" spans="1:10">
      <c r="A323" s="69" t="s">
        <v>2704</v>
      </c>
      <c r="B323" s="54" t="s">
        <v>2705</v>
      </c>
      <c r="C323" s="70" t="s">
        <v>1824</v>
      </c>
      <c r="D323" s="70" t="s">
        <v>137</v>
      </c>
      <c r="E323" s="79">
        <v>45152</v>
      </c>
      <c r="F323" s="72">
        <v>60842.50241400001</v>
      </c>
      <c r="G323" s="80">
        <v>-0.41677599999999998</v>
      </c>
      <c r="H323" s="72">
        <v>-0.25357699800000005</v>
      </c>
      <c r="I323" s="73">
        <f t="shared" si="4"/>
        <v>-2.7767511562048851E-4</v>
      </c>
      <c r="J323" s="73">
        <f>H323/'סכום נכסי הקרן'!$C$41</f>
        <v>-1.401793892852142E-6</v>
      </c>
    </row>
    <row r="324" spans="1:10">
      <c r="A324" s="69" t="s">
        <v>2706</v>
      </c>
      <c r="B324" s="54" t="s">
        <v>2707</v>
      </c>
      <c r="C324" s="70" t="s">
        <v>1824</v>
      </c>
      <c r="D324" s="70" t="s">
        <v>137</v>
      </c>
      <c r="E324" s="79">
        <v>45153</v>
      </c>
      <c r="F324" s="72">
        <v>65535.268916000001</v>
      </c>
      <c r="G324" s="80">
        <v>-0.40839799999999998</v>
      </c>
      <c r="H324" s="72">
        <v>-0.26764480899999998</v>
      </c>
      <c r="I324" s="73">
        <f t="shared" si="4"/>
        <v>-2.9307982928443118E-4</v>
      </c>
      <c r="J324" s="73">
        <f>H324/'סכום נכסי הקרן'!$C$41</f>
        <v>-1.4795618753629139E-6</v>
      </c>
    </row>
    <row r="325" spans="1:10">
      <c r="A325" s="69" t="s">
        <v>2708</v>
      </c>
      <c r="B325" s="54" t="s">
        <v>2709</v>
      </c>
      <c r="C325" s="70" t="s">
        <v>1824</v>
      </c>
      <c r="D325" s="70" t="s">
        <v>137</v>
      </c>
      <c r="E325" s="79">
        <v>45281</v>
      </c>
      <c r="F325" s="72">
        <v>22862.040932</v>
      </c>
      <c r="G325" s="80">
        <v>-0.41282000000000002</v>
      </c>
      <c r="H325" s="72">
        <v>-9.4379153999999993E-2</v>
      </c>
      <c r="I325" s="73">
        <f t="shared" si="4"/>
        <v>-1.033482638638773E-4</v>
      </c>
      <c r="J325" s="73">
        <f>H325/'סכום נכסי הקרן'!$C$41</f>
        <v>-5.2173549940737037E-7</v>
      </c>
    </row>
    <row r="326" spans="1:10">
      <c r="A326" s="69" t="s">
        <v>2710</v>
      </c>
      <c r="B326" s="54" t="s">
        <v>2711</v>
      </c>
      <c r="C326" s="70" t="s">
        <v>1824</v>
      </c>
      <c r="D326" s="70" t="s">
        <v>137</v>
      </c>
      <c r="E326" s="79">
        <v>45113</v>
      </c>
      <c r="F326" s="72">
        <v>14387.364474</v>
      </c>
      <c r="G326" s="80">
        <v>-0.28002100000000002</v>
      </c>
      <c r="H326" s="72">
        <v>-4.0287666E-2</v>
      </c>
      <c r="I326" s="73">
        <f t="shared" si="4"/>
        <v>-4.4116313399331364E-5</v>
      </c>
      <c r="J326" s="73">
        <f>H326/'סכום נכסי הקרן'!$C$41</f>
        <v>-2.2271343458394783E-7</v>
      </c>
    </row>
    <row r="327" spans="1:10">
      <c r="A327" s="69" t="s">
        <v>2710</v>
      </c>
      <c r="B327" s="54" t="s">
        <v>2712</v>
      </c>
      <c r="C327" s="70" t="s">
        <v>1824</v>
      </c>
      <c r="D327" s="70" t="s">
        <v>137</v>
      </c>
      <c r="E327" s="79">
        <v>45113</v>
      </c>
      <c r="F327" s="72">
        <v>72882.362353999997</v>
      </c>
      <c r="G327" s="80">
        <v>-0.28002100000000002</v>
      </c>
      <c r="H327" s="72">
        <v>-0.20408604700000002</v>
      </c>
      <c r="I327" s="73">
        <f t="shared" si="4"/>
        <v>-2.2348090380521599E-4</v>
      </c>
      <c r="J327" s="73">
        <f>H327/'סכום נכסי הקרן'!$C$41</f>
        <v>-1.1282039639136952E-6</v>
      </c>
    </row>
    <row r="328" spans="1:10">
      <c r="A328" s="69" t="s">
        <v>2710</v>
      </c>
      <c r="B328" s="54" t="s">
        <v>2713</v>
      </c>
      <c r="C328" s="70" t="s">
        <v>1824</v>
      </c>
      <c r="D328" s="70" t="s">
        <v>137</v>
      </c>
      <c r="E328" s="79">
        <v>45113</v>
      </c>
      <c r="F328" s="72">
        <v>453781.37</v>
      </c>
      <c r="G328" s="80">
        <v>-0.28001999999999999</v>
      </c>
      <c r="H328" s="72">
        <v>-1.27068</v>
      </c>
      <c r="I328" s="73">
        <f t="shared" si="4"/>
        <v>-1.3914362055687808E-3</v>
      </c>
      <c r="J328" s="73">
        <f>H328/'סכום נכסי הקרן'!$C$41</f>
        <v>-7.0244205027198849E-6</v>
      </c>
    </row>
    <row r="329" spans="1:10">
      <c r="A329" s="69" t="s">
        <v>2714</v>
      </c>
      <c r="B329" s="54" t="s">
        <v>2715</v>
      </c>
      <c r="C329" s="70" t="s">
        <v>1824</v>
      </c>
      <c r="D329" s="70" t="s">
        <v>137</v>
      </c>
      <c r="E329" s="79">
        <v>45113</v>
      </c>
      <c r="F329" s="72">
        <v>76298.065143</v>
      </c>
      <c r="G329" s="80">
        <v>-0.26344899999999999</v>
      </c>
      <c r="H329" s="72">
        <v>-0.20100685799999998</v>
      </c>
      <c r="I329" s="73">
        <f t="shared" si="4"/>
        <v>-2.2010909102907316E-4</v>
      </c>
      <c r="J329" s="73">
        <f>H329/'סכום נכסי הקרן'!$C$41</f>
        <v>-1.1111819612510658E-6</v>
      </c>
    </row>
    <row r="330" spans="1:10">
      <c r="A330" s="69" t="s">
        <v>2714</v>
      </c>
      <c r="B330" s="54" t="s">
        <v>2716</v>
      </c>
      <c r="C330" s="70" t="s">
        <v>1824</v>
      </c>
      <c r="D330" s="70" t="s">
        <v>137</v>
      </c>
      <c r="E330" s="79">
        <v>45113</v>
      </c>
      <c r="F330" s="72">
        <v>43786.3</v>
      </c>
      <c r="G330" s="80">
        <v>-0.26343899999999998</v>
      </c>
      <c r="H330" s="72">
        <v>-0.11534999999999999</v>
      </c>
      <c r="I330" s="73">
        <f t="shared" ref="I330:I358" si="5">IFERROR(H330/$H$9,0)</f>
        <v>-1.2631202687723018E-4</v>
      </c>
      <c r="J330" s="73">
        <f>H330/'סכום נכסי הקרן'!$C$41</f>
        <v>-6.3766401059963066E-7</v>
      </c>
    </row>
    <row r="331" spans="1:10">
      <c r="A331" s="69" t="s">
        <v>2717</v>
      </c>
      <c r="B331" s="54" t="s">
        <v>2718</v>
      </c>
      <c r="C331" s="70" t="s">
        <v>1824</v>
      </c>
      <c r="D331" s="70" t="s">
        <v>137</v>
      </c>
      <c r="E331" s="79">
        <v>45113</v>
      </c>
      <c r="F331" s="72">
        <v>106845.030057</v>
      </c>
      <c r="G331" s="80">
        <v>-0.23741899999999999</v>
      </c>
      <c r="H331" s="72">
        <v>-0.25367074700000003</v>
      </c>
      <c r="I331" s="73">
        <f t="shared" si="5"/>
        <v>-2.777777738450894E-4</v>
      </c>
      <c r="J331" s="73">
        <f>H331/'סכום נכסי הקרן'!$C$41</f>
        <v>-1.4023121448099199E-6</v>
      </c>
    </row>
    <row r="332" spans="1:10">
      <c r="A332" s="69" t="s">
        <v>2719</v>
      </c>
      <c r="B332" s="54" t="s">
        <v>2720</v>
      </c>
      <c r="C332" s="70" t="s">
        <v>1824</v>
      </c>
      <c r="D332" s="70" t="s">
        <v>134</v>
      </c>
      <c r="E332" s="79">
        <v>45141</v>
      </c>
      <c r="F332" s="72">
        <v>48801.604299999999</v>
      </c>
      <c r="G332" s="80">
        <v>1.3473010000000001</v>
      </c>
      <c r="H332" s="72">
        <v>0.65750463599999998</v>
      </c>
      <c r="I332" s="73">
        <f t="shared" si="5"/>
        <v>7.1998910493572123E-4</v>
      </c>
      <c r="J332" s="73">
        <f>H332/'סכום נכסי הקרן'!$C$41</f>
        <v>3.6347381289953212E-6</v>
      </c>
    </row>
    <row r="333" spans="1:10">
      <c r="A333" s="69" t="s">
        <v>2721</v>
      </c>
      <c r="B333" s="54" t="s">
        <v>2722</v>
      </c>
      <c r="C333" s="70" t="s">
        <v>1824</v>
      </c>
      <c r="D333" s="70" t="s">
        <v>134</v>
      </c>
      <c r="E333" s="79">
        <v>45251</v>
      </c>
      <c r="F333" s="72">
        <v>18062.326089999999</v>
      </c>
      <c r="G333" s="80">
        <v>-3.6627640000000001</v>
      </c>
      <c r="H333" s="72">
        <v>-0.66158032</v>
      </c>
      <c r="I333" s="73">
        <f t="shared" si="5"/>
        <v>-7.2445211236485949E-4</v>
      </c>
      <c r="J333" s="73">
        <f>H333/'סכום נכסי הקרן'!$C$41</f>
        <v>-3.6572688355872308E-6</v>
      </c>
    </row>
    <row r="334" spans="1:10">
      <c r="A334" s="69" t="s">
        <v>2723</v>
      </c>
      <c r="B334" s="54" t="s">
        <v>2724</v>
      </c>
      <c r="C334" s="70" t="s">
        <v>1824</v>
      </c>
      <c r="D334" s="70" t="s">
        <v>134</v>
      </c>
      <c r="E334" s="79">
        <v>45251</v>
      </c>
      <c r="F334" s="72">
        <v>18040.124378</v>
      </c>
      <c r="G334" s="80">
        <v>-3.7899940000000001</v>
      </c>
      <c r="H334" s="72">
        <v>-0.68371971300000001</v>
      </c>
      <c r="I334" s="73">
        <f t="shared" si="5"/>
        <v>-7.48695472604665E-4</v>
      </c>
      <c r="J334" s="73">
        <f>H334/'סכום נכסי הקרן'!$C$41</f>
        <v>-3.7796571679029775E-6</v>
      </c>
    </row>
    <row r="335" spans="1:10">
      <c r="A335" s="69" t="s">
        <v>2725</v>
      </c>
      <c r="B335" s="54" t="s">
        <v>2726</v>
      </c>
      <c r="C335" s="70" t="s">
        <v>1824</v>
      </c>
      <c r="D335" s="70" t="s">
        <v>134</v>
      </c>
      <c r="E335" s="79">
        <v>45251</v>
      </c>
      <c r="F335" s="72">
        <v>36880.106847000003</v>
      </c>
      <c r="G335" s="80">
        <v>-3.8465410000000002</v>
      </c>
      <c r="H335" s="72">
        <v>-1.4186086019999999</v>
      </c>
      <c r="I335" s="73">
        <f t="shared" si="5"/>
        <v>-1.5534228683493187E-3</v>
      </c>
      <c r="J335" s="73">
        <f>H335/'סכום נכסי הקרן'!$C$41</f>
        <v>-7.8421816265492434E-6</v>
      </c>
    </row>
    <row r="336" spans="1:10">
      <c r="A336" s="69" t="s">
        <v>2727</v>
      </c>
      <c r="B336" s="54" t="s">
        <v>2728</v>
      </c>
      <c r="C336" s="70" t="s">
        <v>1824</v>
      </c>
      <c r="D336" s="70" t="s">
        <v>134</v>
      </c>
      <c r="E336" s="79">
        <v>45250</v>
      </c>
      <c r="F336" s="72">
        <v>12243.232857000001</v>
      </c>
      <c r="G336" s="80">
        <v>-4.2706439999999999</v>
      </c>
      <c r="H336" s="72">
        <v>-0.52286489400000002</v>
      </c>
      <c r="I336" s="73">
        <f t="shared" si="5"/>
        <v>-5.7255417896912107E-4</v>
      </c>
      <c r="J336" s="73">
        <f>H336/'סכום נכסי הקרן'!$C$41</f>
        <v>-2.8904388843501587E-6</v>
      </c>
    </row>
    <row r="337" spans="1:10">
      <c r="A337" s="69" t="s">
        <v>2729</v>
      </c>
      <c r="B337" s="54" t="s">
        <v>2730</v>
      </c>
      <c r="C337" s="70" t="s">
        <v>1824</v>
      </c>
      <c r="D337" s="70" t="s">
        <v>134</v>
      </c>
      <c r="E337" s="79">
        <v>45250</v>
      </c>
      <c r="F337" s="72">
        <v>36722.210373000002</v>
      </c>
      <c r="G337" s="80">
        <v>-4.291849</v>
      </c>
      <c r="H337" s="72">
        <v>-1.5760618779999997</v>
      </c>
      <c r="I337" s="73">
        <f t="shared" si="5"/>
        <v>-1.7258393610239606E-3</v>
      </c>
      <c r="J337" s="73">
        <f>H337/'סכום נכסי הקרן'!$C$41</f>
        <v>-8.7125959087877392E-6</v>
      </c>
    </row>
    <row r="338" spans="1:10">
      <c r="A338" s="69" t="s">
        <v>2731</v>
      </c>
      <c r="B338" s="54" t="s">
        <v>2732</v>
      </c>
      <c r="C338" s="70" t="s">
        <v>1824</v>
      </c>
      <c r="D338" s="70" t="s">
        <v>134</v>
      </c>
      <c r="E338" s="79">
        <v>45253</v>
      </c>
      <c r="F338" s="72">
        <v>24339.225977999995</v>
      </c>
      <c r="G338" s="80">
        <v>-4.8997299999999999</v>
      </c>
      <c r="H338" s="72">
        <v>-1.1925562359999999</v>
      </c>
      <c r="I338" s="73">
        <f t="shared" si="5"/>
        <v>-1.3058881260012175E-3</v>
      </c>
      <c r="J338" s="73">
        <f>H338/'סכום נכסי הקרן'!$C$41</f>
        <v>-6.592546097211614E-6</v>
      </c>
    </row>
    <row r="339" spans="1:10">
      <c r="A339" s="69" t="s">
        <v>2733</v>
      </c>
      <c r="B339" s="54" t="s">
        <v>2734</v>
      </c>
      <c r="C339" s="70" t="s">
        <v>1824</v>
      </c>
      <c r="D339" s="70" t="s">
        <v>134</v>
      </c>
      <c r="E339" s="79">
        <v>45252</v>
      </c>
      <c r="F339" s="72">
        <v>24305.561766999996</v>
      </c>
      <c r="G339" s="80">
        <v>-5.0446309999999999</v>
      </c>
      <c r="H339" s="72">
        <v>-1.226125954</v>
      </c>
      <c r="I339" s="73">
        <f t="shared" si="5"/>
        <v>-1.342648066376398E-3</v>
      </c>
      <c r="J339" s="73">
        <f>H339/'סכום נכסי הקרן'!$C$41</f>
        <v>-6.7781221788291141E-6</v>
      </c>
    </row>
    <row r="340" spans="1:10">
      <c r="A340" s="118" t="s">
        <v>3305</v>
      </c>
      <c r="B340" s="117" t="s">
        <v>3305</v>
      </c>
      <c r="C340" s="117" t="s">
        <v>3305</v>
      </c>
      <c r="D340" s="117" t="s">
        <v>3305</v>
      </c>
      <c r="E340" s="117" t="s">
        <v>3305</v>
      </c>
      <c r="F340" s="117" t="s">
        <v>3305</v>
      </c>
      <c r="G340" s="117" t="s">
        <v>3305</v>
      </c>
      <c r="H340" s="117" t="s">
        <v>3305</v>
      </c>
      <c r="I340" s="117" t="s">
        <v>3305</v>
      </c>
      <c r="J340" s="117" t="s">
        <v>3305</v>
      </c>
    </row>
    <row r="341" spans="1:10">
      <c r="A341" s="68" t="s">
        <v>182</v>
      </c>
      <c r="B341" s="116" t="s">
        <v>3305</v>
      </c>
      <c r="C341" s="116" t="s">
        <v>3305</v>
      </c>
      <c r="D341" s="116" t="s">
        <v>3305</v>
      </c>
      <c r="E341" s="116" t="s">
        <v>3305</v>
      </c>
      <c r="F341" s="116" t="s">
        <v>3305</v>
      </c>
      <c r="G341" s="116" t="s">
        <v>3305</v>
      </c>
      <c r="H341" s="66">
        <v>4.5251048689999998</v>
      </c>
      <c r="I341" s="67">
        <f t="shared" si="5"/>
        <v>4.9551379959723724E-3</v>
      </c>
      <c r="J341" s="67">
        <f>H341/'סכום נכסי הקרן'!$C$41</f>
        <v>2.5015141041616439E-5</v>
      </c>
    </row>
    <row r="342" spans="1:10">
      <c r="A342" s="69" t="s">
        <v>2735</v>
      </c>
      <c r="B342" s="54" t="s">
        <v>2736</v>
      </c>
      <c r="C342" s="70" t="s">
        <v>1824</v>
      </c>
      <c r="D342" s="70" t="s">
        <v>135</v>
      </c>
      <c r="E342" s="79">
        <v>45280</v>
      </c>
      <c r="F342" s="72">
        <v>138631.1</v>
      </c>
      <c r="G342" s="80">
        <v>0.80555399999999999</v>
      </c>
      <c r="H342" s="72">
        <v>1.1167483709999999</v>
      </c>
      <c r="I342" s="73">
        <f t="shared" si="5"/>
        <v>1.2228760316675771E-3</v>
      </c>
      <c r="J342" s="73">
        <f>H342/'סכום נכסי הקרן'!$C$41</f>
        <v>6.1734741662979133E-6</v>
      </c>
    </row>
    <row r="343" spans="1:10">
      <c r="A343" s="69" t="s">
        <v>2737</v>
      </c>
      <c r="B343" s="54" t="s">
        <v>2738</v>
      </c>
      <c r="C343" s="70" t="s">
        <v>1824</v>
      </c>
      <c r="D343" s="70" t="s">
        <v>135</v>
      </c>
      <c r="E343" s="79">
        <v>45280</v>
      </c>
      <c r="F343" s="72">
        <v>277262.2</v>
      </c>
      <c r="G343" s="80">
        <v>0.78289699999999995</v>
      </c>
      <c r="H343" s="72">
        <v>2.170677446</v>
      </c>
      <c r="I343" s="73">
        <f t="shared" si="5"/>
        <v>2.3769628773380961E-3</v>
      </c>
      <c r="J343" s="73">
        <f>H343/'סכום נכסי הקרן'!$C$41</f>
        <v>1.199967824824034E-5</v>
      </c>
    </row>
    <row r="344" spans="1:10">
      <c r="A344" s="69" t="s">
        <v>2739</v>
      </c>
      <c r="B344" s="54" t="s">
        <v>2740</v>
      </c>
      <c r="C344" s="70" t="s">
        <v>1824</v>
      </c>
      <c r="D344" s="70" t="s">
        <v>135</v>
      </c>
      <c r="E344" s="79">
        <v>45279</v>
      </c>
      <c r="F344" s="72">
        <v>277262.2</v>
      </c>
      <c r="G344" s="80">
        <v>0.44639299999999998</v>
      </c>
      <c r="H344" s="72">
        <v>1.2376790520000001</v>
      </c>
      <c r="I344" s="73">
        <f t="shared" si="5"/>
        <v>1.3552990869666994E-3</v>
      </c>
      <c r="J344" s="73">
        <f>H344/'סכום נכסי הקרן'!$C$41</f>
        <v>6.8419886270781873E-6</v>
      </c>
    </row>
    <row r="345" spans="1:10">
      <c r="A345" s="118" t="s">
        <v>3305</v>
      </c>
      <c r="B345" s="117" t="s">
        <v>3305</v>
      </c>
      <c r="C345" s="117" t="s">
        <v>3305</v>
      </c>
      <c r="D345" s="117" t="s">
        <v>3305</v>
      </c>
      <c r="E345" s="117" t="s">
        <v>3305</v>
      </c>
      <c r="F345" s="117" t="s">
        <v>3305</v>
      </c>
      <c r="G345" s="117" t="s">
        <v>3305</v>
      </c>
      <c r="H345" s="117" t="s">
        <v>3305</v>
      </c>
      <c r="I345" s="117" t="s">
        <v>3305</v>
      </c>
      <c r="J345" s="117" t="s">
        <v>3305</v>
      </c>
    </row>
    <row r="346" spans="1:10">
      <c r="A346" s="63" t="s">
        <v>193</v>
      </c>
      <c r="B346" s="116" t="s">
        <v>3305</v>
      </c>
      <c r="C346" s="116" t="s">
        <v>3305</v>
      </c>
      <c r="D346" s="116" t="s">
        <v>3305</v>
      </c>
      <c r="E346" s="116" t="s">
        <v>3305</v>
      </c>
      <c r="F346" s="116" t="s">
        <v>3305</v>
      </c>
      <c r="G346" s="116" t="s">
        <v>3305</v>
      </c>
      <c r="H346" s="66">
        <v>260.44638390900002</v>
      </c>
      <c r="I346" s="67">
        <f t="shared" si="5"/>
        <v>0.28519731811348958</v>
      </c>
      <c r="J346" s="67">
        <f>H346/'סכום נכסי הקרן'!$C$41</f>
        <v>1.4397684066717303E-3</v>
      </c>
    </row>
    <row r="347" spans="1:10">
      <c r="A347" s="68" t="s">
        <v>181</v>
      </c>
      <c r="B347" s="116" t="s">
        <v>3305</v>
      </c>
      <c r="C347" s="116" t="s">
        <v>3305</v>
      </c>
      <c r="D347" s="116" t="s">
        <v>3305</v>
      </c>
      <c r="E347" s="116" t="s">
        <v>3305</v>
      </c>
      <c r="F347" s="116" t="s">
        <v>3305</v>
      </c>
      <c r="G347" s="116" t="s">
        <v>3305</v>
      </c>
      <c r="H347" s="66">
        <v>215.975472341</v>
      </c>
      <c r="I347" s="67">
        <f t="shared" si="5"/>
        <v>0.23650021384619746</v>
      </c>
      <c r="J347" s="67">
        <f>H347/'סכום נכסי הקרן'!$C$41</f>
        <v>1.193929656559269E-3</v>
      </c>
    </row>
    <row r="348" spans="1:10">
      <c r="A348" s="69" t="s">
        <v>2741</v>
      </c>
      <c r="B348" s="54" t="s">
        <v>2742</v>
      </c>
      <c r="C348" s="70" t="s">
        <v>1824</v>
      </c>
      <c r="D348" s="70" t="s">
        <v>134</v>
      </c>
      <c r="E348" s="79">
        <v>45068</v>
      </c>
      <c r="F348" s="72">
        <v>60237.246201999995</v>
      </c>
      <c r="G348" s="80">
        <v>14.887363000000001</v>
      </c>
      <c r="H348" s="72">
        <v>8.9677374089999997</v>
      </c>
      <c r="I348" s="73">
        <f t="shared" si="5"/>
        <v>9.819966091318166E-3</v>
      </c>
      <c r="J348" s="73">
        <f>H348/'סכום נכסי הקרן'!$C$41</f>
        <v>4.9574368463175386E-5</v>
      </c>
    </row>
    <row r="349" spans="1:10">
      <c r="A349" s="69" t="s">
        <v>2743</v>
      </c>
      <c r="B349" s="54" t="s">
        <v>2744</v>
      </c>
      <c r="C349" s="70" t="s">
        <v>1824</v>
      </c>
      <c r="D349" s="70" t="s">
        <v>134</v>
      </c>
      <c r="E349" s="79">
        <v>44972</v>
      </c>
      <c r="F349" s="72">
        <v>598516.95236300002</v>
      </c>
      <c r="G349" s="80">
        <v>6.601216</v>
      </c>
      <c r="H349" s="72">
        <v>39.509395463000004</v>
      </c>
      <c r="I349" s="73">
        <f t="shared" si="5"/>
        <v>4.3264081678591873E-2</v>
      </c>
      <c r="J349" s="73">
        <f>H349/'סכום נכסי הקרן'!$C$41</f>
        <v>2.1841109291116979E-4</v>
      </c>
    </row>
    <row r="350" spans="1:10">
      <c r="A350" s="69" t="s">
        <v>2743</v>
      </c>
      <c r="B350" s="54" t="s">
        <v>2745</v>
      </c>
      <c r="C350" s="70" t="s">
        <v>1824</v>
      </c>
      <c r="D350" s="70" t="s">
        <v>134</v>
      </c>
      <c r="E350" s="79">
        <v>45069</v>
      </c>
      <c r="F350" s="72">
        <v>475057.47386600001</v>
      </c>
      <c r="G350" s="80">
        <v>12.757655</v>
      </c>
      <c r="H350" s="72">
        <v>60.606192155999999</v>
      </c>
      <c r="I350" s="73">
        <f t="shared" si="5"/>
        <v>6.6365764824752912E-2</v>
      </c>
      <c r="J350" s="73">
        <f>H350/'סכום נכסי הקרן'!$C$41</f>
        <v>3.3503586959139002E-4</v>
      </c>
    </row>
    <row r="351" spans="1:10">
      <c r="A351" s="69" t="s">
        <v>2743</v>
      </c>
      <c r="B351" s="54" t="s">
        <v>2746</v>
      </c>
      <c r="C351" s="70" t="s">
        <v>1824</v>
      </c>
      <c r="D351" s="70" t="s">
        <v>134</v>
      </c>
      <c r="E351" s="79">
        <v>45153</v>
      </c>
      <c r="F351" s="72">
        <v>637037.80648100004</v>
      </c>
      <c r="G351" s="80">
        <v>5.9078999999999997</v>
      </c>
      <c r="H351" s="72">
        <v>37.635553877</v>
      </c>
      <c r="I351" s="73">
        <f t="shared" si="5"/>
        <v>4.1212163787178749E-2</v>
      </c>
      <c r="J351" s="73">
        <f>H351/'סכום נכסי הקרן'!$C$41</f>
        <v>2.08052346999101E-4</v>
      </c>
    </row>
    <row r="352" spans="1:10">
      <c r="A352" s="69" t="s">
        <v>2747</v>
      </c>
      <c r="B352" s="54" t="s">
        <v>2748</v>
      </c>
      <c r="C352" s="70" t="s">
        <v>1824</v>
      </c>
      <c r="D352" s="70" t="s">
        <v>134</v>
      </c>
      <c r="E352" s="79">
        <v>45126</v>
      </c>
      <c r="F352" s="72">
        <v>81175.366131999996</v>
      </c>
      <c r="G352" s="80">
        <v>-7.2860750000000003</v>
      </c>
      <c r="H352" s="72">
        <v>-5.9144981099999994</v>
      </c>
      <c r="I352" s="73">
        <f t="shared" si="5"/>
        <v>-6.4765690874351717E-3</v>
      </c>
      <c r="J352" s="73">
        <f>H352/'סכום נכסי הקרן'!$C$41</f>
        <v>-3.2695817819735894E-5</v>
      </c>
    </row>
    <row r="353" spans="1:10">
      <c r="A353" s="69" t="s">
        <v>2749</v>
      </c>
      <c r="B353" s="54" t="s">
        <v>2750</v>
      </c>
      <c r="C353" s="70" t="s">
        <v>1824</v>
      </c>
      <c r="D353" s="70" t="s">
        <v>143</v>
      </c>
      <c r="E353" s="79">
        <v>45082</v>
      </c>
      <c r="F353" s="72">
        <v>155587.06496300001</v>
      </c>
      <c r="G353" s="80">
        <v>7.888477</v>
      </c>
      <c r="H353" s="72">
        <v>12.273450263999999</v>
      </c>
      <c r="I353" s="73">
        <f t="shared" si="5"/>
        <v>1.3439829905701913E-2</v>
      </c>
      <c r="J353" s="73">
        <f>H353/'סכום נכסי הקרן'!$C$41</f>
        <v>6.7848613083982106E-5</v>
      </c>
    </row>
    <row r="354" spans="1:10">
      <c r="A354" s="69" t="s">
        <v>2749</v>
      </c>
      <c r="B354" s="54" t="s">
        <v>2751</v>
      </c>
      <c r="C354" s="70" t="s">
        <v>1824</v>
      </c>
      <c r="D354" s="70" t="s">
        <v>143</v>
      </c>
      <c r="E354" s="79">
        <v>44972</v>
      </c>
      <c r="F354" s="72">
        <v>298144.604513</v>
      </c>
      <c r="G354" s="80">
        <v>21.096354000000002</v>
      </c>
      <c r="H354" s="72">
        <v>62.897641282000002</v>
      </c>
      <c r="I354" s="73">
        <f t="shared" si="5"/>
        <v>6.8874976646089006E-2</v>
      </c>
      <c r="J354" s="73">
        <f>H354/'סכום נכסי הקרן'!$C$41</f>
        <v>3.4770318333018658E-4</v>
      </c>
    </row>
    <row r="355" spans="1:10">
      <c r="A355" s="118" t="s">
        <v>3305</v>
      </c>
      <c r="B355" s="117" t="s">
        <v>3305</v>
      </c>
      <c r="C355" s="117" t="s">
        <v>3305</v>
      </c>
      <c r="D355" s="117" t="s">
        <v>3305</v>
      </c>
      <c r="E355" s="117" t="s">
        <v>3305</v>
      </c>
      <c r="F355" s="117" t="s">
        <v>3305</v>
      </c>
      <c r="G355" s="117" t="s">
        <v>3305</v>
      </c>
      <c r="H355" s="117" t="s">
        <v>3305</v>
      </c>
      <c r="I355" s="117" t="s">
        <v>3305</v>
      </c>
      <c r="J355" s="117" t="s">
        <v>3305</v>
      </c>
    </row>
    <row r="356" spans="1:10">
      <c r="A356" s="74" t="s">
        <v>182</v>
      </c>
      <c r="B356" s="117" t="s">
        <v>3305</v>
      </c>
      <c r="C356" s="117" t="s">
        <v>3305</v>
      </c>
      <c r="D356" s="117" t="s">
        <v>3305</v>
      </c>
      <c r="E356" s="117" t="s">
        <v>3305</v>
      </c>
      <c r="F356" s="117" t="s">
        <v>3305</v>
      </c>
      <c r="G356" s="117" t="s">
        <v>3305</v>
      </c>
      <c r="H356" s="72">
        <v>44.470911568000005</v>
      </c>
      <c r="I356" s="73">
        <f t="shared" si="5"/>
        <v>4.8697104267292096E-2</v>
      </c>
      <c r="J356" s="73">
        <f>H356/'סכום נכסי הקרן'!$C$41</f>
        <v>2.4583875011246115E-4</v>
      </c>
    </row>
    <row r="357" spans="1:10">
      <c r="A357" s="69" t="s">
        <v>2752</v>
      </c>
      <c r="B357" s="85">
        <v>10001064</v>
      </c>
      <c r="C357" s="70" t="s">
        <v>1824</v>
      </c>
      <c r="D357" s="70" t="s">
        <v>134</v>
      </c>
      <c r="E357" s="79">
        <v>45195</v>
      </c>
      <c r="F357" s="72">
        <v>466195.42769099993</v>
      </c>
      <c r="G357" s="80">
        <v>6.3506020000000003</v>
      </c>
      <c r="H357" s="72">
        <v>29.606217872000002</v>
      </c>
      <c r="I357" s="73">
        <f t="shared" si="5"/>
        <v>3.2419777959091435E-2</v>
      </c>
      <c r="J357" s="73">
        <f>H357/'סכום נכסי הקרן'!$C$41</f>
        <v>1.6366553642779356E-4</v>
      </c>
    </row>
    <row r="358" spans="1:10">
      <c r="A358" s="69" t="s">
        <v>2752</v>
      </c>
      <c r="B358" s="54" t="s">
        <v>2753</v>
      </c>
      <c r="C358" s="70" t="s">
        <v>1824</v>
      </c>
      <c r="D358" s="70" t="s">
        <v>134</v>
      </c>
      <c r="E358" s="79">
        <v>45252</v>
      </c>
      <c r="F358" s="72">
        <v>311928.127049</v>
      </c>
      <c r="G358" s="80">
        <v>4.7654230000000002</v>
      </c>
      <c r="H358" s="72">
        <v>14.864693696</v>
      </c>
      <c r="I358" s="73">
        <f t="shared" si="5"/>
        <v>1.6277326308200658E-2</v>
      </c>
      <c r="J358" s="73">
        <f>H358/'סכום נכסי הקרן'!$C$41</f>
        <v>8.2173213684667604E-5</v>
      </c>
    </row>
    <row r="359" spans="1:10">
      <c r="A359" s="119" t="s">
        <v>3305</v>
      </c>
      <c r="B359" s="120" t="s">
        <v>3305</v>
      </c>
      <c r="C359" s="120" t="s">
        <v>3305</v>
      </c>
      <c r="D359" s="120" t="s">
        <v>3305</v>
      </c>
      <c r="E359" s="120" t="s">
        <v>3305</v>
      </c>
      <c r="F359" s="120" t="s">
        <v>3305</v>
      </c>
      <c r="G359" s="120" t="s">
        <v>3305</v>
      </c>
      <c r="H359" s="120" t="s">
        <v>3305</v>
      </c>
      <c r="I359" s="120" t="s">
        <v>3305</v>
      </c>
      <c r="J359" s="120" t="s">
        <v>3305</v>
      </c>
    </row>
    <row r="360" spans="1:10">
      <c r="A360" s="119" t="s">
        <v>3305</v>
      </c>
      <c r="B360" s="120" t="s">
        <v>3305</v>
      </c>
      <c r="C360" s="120" t="s">
        <v>3305</v>
      </c>
      <c r="D360" s="120" t="s">
        <v>3305</v>
      </c>
      <c r="E360" s="120" t="s">
        <v>3305</v>
      </c>
      <c r="F360" s="120" t="s">
        <v>3305</v>
      </c>
      <c r="G360" s="120" t="s">
        <v>3305</v>
      </c>
      <c r="H360" s="120" t="s">
        <v>3305</v>
      </c>
      <c r="I360" s="120" t="s">
        <v>3305</v>
      </c>
      <c r="J360" s="120" t="s">
        <v>3305</v>
      </c>
    </row>
    <row r="361" spans="1:10">
      <c r="A361" s="119" t="s">
        <v>3305</v>
      </c>
      <c r="B361" s="120" t="s">
        <v>3305</v>
      </c>
      <c r="C361" s="120" t="s">
        <v>3305</v>
      </c>
      <c r="D361" s="120" t="s">
        <v>3305</v>
      </c>
      <c r="E361" s="120" t="s">
        <v>3305</v>
      </c>
      <c r="F361" s="120" t="s">
        <v>3305</v>
      </c>
      <c r="G361" s="120" t="s">
        <v>3305</v>
      </c>
      <c r="H361" s="120" t="s">
        <v>3305</v>
      </c>
      <c r="I361" s="120" t="s">
        <v>3305</v>
      </c>
      <c r="J361" s="120" t="s">
        <v>3305</v>
      </c>
    </row>
    <row r="362" spans="1:10">
      <c r="A362" s="84" t="s">
        <v>212</v>
      </c>
      <c r="B362" s="120" t="s">
        <v>3305</v>
      </c>
      <c r="C362" s="120" t="s">
        <v>3305</v>
      </c>
      <c r="D362" s="120" t="s">
        <v>3305</v>
      </c>
      <c r="E362" s="120" t="s">
        <v>3305</v>
      </c>
      <c r="F362" s="120" t="s">
        <v>3305</v>
      </c>
      <c r="G362" s="120" t="s">
        <v>3305</v>
      </c>
      <c r="H362" s="120" t="s">
        <v>3305</v>
      </c>
      <c r="I362" s="120" t="s">
        <v>3305</v>
      </c>
      <c r="J362" s="120" t="s">
        <v>3305</v>
      </c>
    </row>
    <row r="363" spans="1:10">
      <c r="A363" s="84" t="s">
        <v>115</v>
      </c>
      <c r="B363" s="120" t="s">
        <v>3305</v>
      </c>
      <c r="C363" s="120" t="s">
        <v>3305</v>
      </c>
      <c r="D363" s="120" t="s">
        <v>3305</v>
      </c>
      <c r="E363" s="120" t="s">
        <v>3305</v>
      </c>
      <c r="F363" s="120" t="s">
        <v>3305</v>
      </c>
      <c r="G363" s="120" t="s">
        <v>3305</v>
      </c>
      <c r="H363" s="120" t="s">
        <v>3305</v>
      </c>
      <c r="I363" s="120" t="s">
        <v>3305</v>
      </c>
      <c r="J363" s="120" t="s">
        <v>3305</v>
      </c>
    </row>
    <row r="364" spans="1:10">
      <c r="A364" s="84" t="s">
        <v>195</v>
      </c>
      <c r="B364" s="120" t="s">
        <v>3305</v>
      </c>
      <c r="C364" s="120" t="s">
        <v>3305</v>
      </c>
      <c r="D364" s="120" t="s">
        <v>3305</v>
      </c>
      <c r="E364" s="120" t="s">
        <v>3305</v>
      </c>
      <c r="F364" s="120" t="s">
        <v>3305</v>
      </c>
      <c r="G364" s="120" t="s">
        <v>3305</v>
      </c>
      <c r="H364" s="120" t="s">
        <v>3305</v>
      </c>
      <c r="I364" s="120" t="s">
        <v>3305</v>
      </c>
      <c r="J364" s="120" t="s">
        <v>3305</v>
      </c>
    </row>
    <row r="365" spans="1:10">
      <c r="A365" s="84" t="s">
        <v>203</v>
      </c>
      <c r="B365" s="120" t="s">
        <v>3305</v>
      </c>
      <c r="C365" s="120" t="s">
        <v>3305</v>
      </c>
      <c r="D365" s="120" t="s">
        <v>3305</v>
      </c>
      <c r="E365" s="120" t="s">
        <v>3305</v>
      </c>
      <c r="F365" s="120" t="s">
        <v>3305</v>
      </c>
      <c r="G365" s="120" t="s">
        <v>3305</v>
      </c>
      <c r="H365" s="120" t="s">
        <v>3305</v>
      </c>
      <c r="I365" s="120" t="s">
        <v>3305</v>
      </c>
      <c r="J365" s="120" t="s">
        <v>3305</v>
      </c>
    </row>
    <row r="366" spans="1:10" hidden="1">
      <c r="B366" s="1"/>
      <c r="C366" s="1"/>
    </row>
    <row r="367" spans="1:10" hidden="1">
      <c r="A367" s="1"/>
      <c r="B367" s="1"/>
      <c r="C367" s="1"/>
    </row>
    <row r="368" spans="1:10" hidden="1">
      <c r="A368" s="1"/>
      <c r="B368" s="1"/>
      <c r="C368" s="1"/>
    </row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pans="1:3" hidden="1">
      <c r="A561" s="1"/>
      <c r="B561" s="1"/>
      <c r="C561" s="1"/>
    </row>
    <row r="562" spans="1:3" hidden="1">
      <c r="A562" s="1"/>
      <c r="B562" s="1"/>
      <c r="C562" s="1"/>
    </row>
    <row r="563" spans="1:3" hidden="1">
      <c r="A563" s="1"/>
    </row>
    <row r="564" spans="1:3" hidden="1">
      <c r="A564" s="1"/>
    </row>
    <row r="565" spans="1:3" hidden="1">
      <c r="A565" s="1"/>
    </row>
    <row r="566" spans="1:3" hidden="1">
      <c r="A566" s="1"/>
    </row>
    <row r="567" spans="1:3" hidden="1">
      <c r="A567" s="1"/>
    </row>
    <row r="568" spans="1:3" hidden="1">
      <c r="A568" s="1"/>
    </row>
    <row r="569" spans="1:3" hidden="1">
      <c r="A569" s="1"/>
    </row>
    <row r="570" spans="1:3" hidden="1">
      <c r="A570" s="1"/>
    </row>
    <row r="571" spans="1:3" hidden="1">
      <c r="A571" s="1"/>
    </row>
    <row r="572" spans="1:3" hidden="1">
      <c r="A572" s="1"/>
    </row>
    <row r="573" spans="1:3" hidden="1">
      <c r="A573" s="1"/>
    </row>
    <row r="574" spans="1:3" hidden="1">
      <c r="A574" s="1"/>
    </row>
    <row r="575" spans="1:3" hidden="1">
      <c r="A575" s="1"/>
      <c r="B575" s="1"/>
      <c r="C575" s="1"/>
    </row>
    <row r="576" spans="1:3" hidden="1">
      <c r="A576" s="1"/>
      <c r="B576" s="1"/>
      <c r="C576" s="1"/>
    </row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="1" customFormat="1" hidden="1"/>
    <row r="770" s="1" customFormat="1" hidden="1"/>
    <row r="771" s="1" customFormat="1" hidden="1"/>
    <row r="772" s="1" customFormat="1" hidden="1"/>
    <row r="773" s="1" customFormat="1" hidden="1"/>
    <row r="774" s="1" customFormat="1" hidden="1"/>
    <row r="775" s="1" customFormat="1" hidden="1"/>
    <row r="776" s="1" customFormat="1" hidden="1"/>
    <row r="777" s="1" customFormat="1" hidden="1"/>
    <row r="778" s="1" customFormat="1" hidden="1"/>
    <row r="779" s="1" customFormat="1" hidden="1"/>
    <row r="780" s="1" customFormat="1" hidden="1"/>
    <row r="781" s="1" customFormat="1" hidden="1"/>
    <row r="782" s="1" customFormat="1" hidden="1"/>
    <row r="783" s="1" customFormat="1" hidden="1"/>
    <row r="784" s="1" customFormat="1" hidden="1"/>
    <row r="785" s="1" customFormat="1" hidden="1"/>
    <row r="786" s="1" customFormat="1" hidden="1"/>
    <row r="787" s="1" customFormat="1" hidden="1"/>
    <row r="788" s="1" customFormat="1" hidden="1"/>
    <row r="789" s="1" customFormat="1" hidden="1"/>
    <row r="790" s="1" customFormat="1" hidden="1"/>
    <row r="791" s="1" customFormat="1" hidden="1"/>
    <row r="792" s="1" customFormat="1" hidden="1"/>
    <row r="793" s="1" customFormat="1" hidden="1"/>
    <row r="794" s="1" customFormat="1" hidden="1"/>
    <row r="795" s="1" customFormat="1" hidden="1"/>
    <row r="796" s="1" customFormat="1" hidden="1"/>
    <row r="797" s="1" customFormat="1" hidden="1"/>
    <row r="798" s="1" customFormat="1" hidden="1"/>
    <row r="799" s="1" customFormat="1" hidden="1"/>
    <row r="800" s="1" customFormat="1" hidden="1"/>
    <row r="801" s="1" customFormat="1" hidden="1"/>
    <row r="802" s="1" customFormat="1" hidden="1"/>
    <row r="803" s="1" customFormat="1" hidden="1"/>
    <row r="804" s="1" customFormat="1" hidden="1"/>
    <row r="805" s="1" customFormat="1" hidden="1"/>
    <row r="806" s="1" customFormat="1" hidden="1"/>
    <row r="807" s="1" customFormat="1" hidden="1"/>
    <row r="808" s="1" customFormat="1" hidden="1"/>
    <row r="809" s="1" customFormat="1" hidden="1"/>
    <row r="810" s="1" customFormat="1" hidden="1"/>
    <row r="811" s="1" customFormat="1" hidden="1"/>
    <row r="812" s="1" customFormat="1" hidden="1"/>
    <row r="813" s="1" customFormat="1" hidden="1"/>
    <row r="814" s="1" customFormat="1" hidden="1"/>
    <row r="815" s="1" customFormat="1" hidden="1"/>
    <row r="816" s="1" customFormat="1" hidden="1"/>
    <row r="817" s="1" customFormat="1" hidden="1"/>
    <row r="818" s="1" customFormat="1" hidden="1"/>
    <row r="819" s="1" customFormat="1" hidden="1"/>
    <row r="820" s="1" customFormat="1" hidden="1"/>
    <row r="821" s="1" customFormat="1" hidden="1"/>
    <row r="822" s="1" customFormat="1" hidden="1"/>
    <row r="823" s="1" customFormat="1" hidden="1"/>
    <row r="824" s="1" customFormat="1" hidden="1"/>
    <row r="825" s="1" customFormat="1" hidden="1"/>
    <row r="826" s="1" customFormat="1" hidden="1"/>
    <row r="827" s="1" customFormat="1" hidden="1"/>
    <row r="828" s="1" customFormat="1" hidden="1"/>
    <row r="829" s="1" customFormat="1" hidden="1"/>
    <row r="830" s="1" customFormat="1" hidden="1"/>
    <row r="831" s="1" customFormat="1" hidden="1"/>
    <row r="832" s="1" customFormat="1" hidden="1"/>
    <row r="833" s="1" customFormat="1" hidden="1"/>
    <row r="834" s="1" customFormat="1" hidden="1"/>
    <row r="835" s="1" customFormat="1" hidden="1"/>
    <row r="836" s="1" customFormat="1" hidden="1"/>
    <row r="837" s="1" customFormat="1" hidden="1"/>
    <row r="838" s="1" customFormat="1" hidden="1"/>
    <row r="839" s="1" customFormat="1" hidden="1"/>
    <row r="840" s="1" customFormat="1" hidden="1"/>
    <row r="841" s="1" customFormat="1" hidden="1"/>
    <row r="842" s="1" customFormat="1" hidden="1"/>
    <row r="843" s="1" customFormat="1" hidden="1"/>
    <row r="844" s="1" customFormat="1" hidden="1"/>
    <row r="845" s="1" customFormat="1" hidden="1"/>
    <row r="846" s="1" customFormat="1" hidden="1"/>
    <row r="847" s="1" customFormat="1" hidden="1"/>
    <row r="848" s="1" customFormat="1" hidden="1"/>
    <row r="849" s="1" customFormat="1" hidden="1"/>
    <row r="850" s="1" customFormat="1" hidden="1"/>
    <row r="851" s="1" customFormat="1" hidden="1"/>
    <row r="852" s="1" customFormat="1" hidden="1"/>
    <row r="853" s="1" customFormat="1" hidden="1"/>
    <row r="854" s="1" customFormat="1" hidden="1"/>
    <row r="855" s="1" customFormat="1" hidden="1"/>
    <row r="856" s="1" customFormat="1" hidden="1"/>
    <row r="857" s="1" customFormat="1" hidden="1"/>
    <row r="858" s="1" customFormat="1" hidden="1"/>
    <row r="859" s="1" customFormat="1" hidden="1"/>
    <row r="860" s="1" customFormat="1" hidden="1"/>
    <row r="861" s="1" customFormat="1" hidden="1"/>
    <row r="862" s="1" customFormat="1" hidden="1"/>
    <row r="863" s="1" customFormat="1" hidden="1"/>
    <row r="864" s="1" customFormat="1" hidden="1"/>
    <row r="865" s="1" customFormat="1" hidden="1"/>
    <row r="866" s="1" customFormat="1" hidden="1"/>
    <row r="867" s="1" customFormat="1" hidden="1"/>
    <row r="868" s="1" customFormat="1" hidden="1"/>
    <row r="869" s="1" customFormat="1" hidden="1"/>
    <row r="870" s="1" customFormat="1" hidden="1"/>
    <row r="871" s="1" customFormat="1" hidden="1"/>
    <row r="872" s="1" customFormat="1" hidden="1"/>
    <row r="873" s="1" customFormat="1" hidden="1"/>
    <row r="874" s="1" customFormat="1" hidden="1"/>
    <row r="875" s="1" customFormat="1" hidden="1"/>
    <row r="876" s="1" customFormat="1" hidden="1"/>
    <row r="877" s="1" customFormat="1" hidden="1"/>
    <row r="878" s="1" customFormat="1" hidden="1"/>
    <row r="879" s="1" customFormat="1" hidden="1"/>
    <row r="880" s="1" customFormat="1" hidden="1"/>
    <row r="881" s="1" customFormat="1" hidden="1"/>
    <row r="882" s="1" customFormat="1" hidden="1"/>
    <row r="883" s="1" customFormat="1" hidden="1"/>
    <row r="884" s="1" customFormat="1" hidden="1"/>
    <row r="885" s="1" customFormat="1" hidden="1"/>
    <row r="886" s="1" customFormat="1" hidden="1"/>
    <row r="887" s="1" customFormat="1" hidden="1"/>
    <row r="888" s="1" customFormat="1" hidden="1"/>
    <row r="889" s="1" customFormat="1" hidden="1"/>
    <row r="890" s="1" customFormat="1" hidden="1"/>
    <row r="891" s="1" customFormat="1" hidden="1"/>
    <row r="892" s="1" customFormat="1" hidden="1"/>
    <row r="893" s="1" customFormat="1" hidden="1"/>
    <row r="894" s="1" customFormat="1" hidden="1"/>
    <row r="895" s="1" customFormat="1" hidden="1"/>
    <row r="896" s="1" customFormat="1" hidden="1"/>
    <row r="897" s="1" customFormat="1" hidden="1"/>
    <row r="898" s="1" customFormat="1" hidden="1"/>
    <row r="899" s="1" customFormat="1" hidden="1"/>
    <row r="900" s="1" customFormat="1" hidden="1"/>
    <row r="901" s="1" customFormat="1" hidden="1"/>
    <row r="902" s="1" customFormat="1" hidden="1"/>
    <row r="903" s="1" customFormat="1" hidden="1"/>
    <row r="904" s="1" customFormat="1" hidden="1"/>
    <row r="905" s="1" customFormat="1" hidden="1"/>
    <row r="906" s="1" customFormat="1" hidden="1"/>
    <row r="907" s="1" customFormat="1" hidden="1"/>
    <row r="908" s="1" customFormat="1" hidden="1"/>
    <row r="909" s="1" customFormat="1" hidden="1"/>
    <row r="910" s="1" customFormat="1" hidden="1"/>
    <row r="911" s="1" customFormat="1" hidden="1"/>
    <row r="912" s="1" customFormat="1" hidden="1"/>
    <row r="913" s="1" customFormat="1" hidden="1"/>
    <row r="914" s="1" customFormat="1" hidden="1"/>
    <row r="915" s="1" customFormat="1" hidden="1"/>
    <row r="916" s="1" customFormat="1" hidden="1"/>
    <row r="917" s="1" customFormat="1" hidden="1"/>
    <row r="918" s="1" customFormat="1" hidden="1"/>
    <row r="919" s="1" customFormat="1" hidden="1"/>
    <row r="920" s="1" customFormat="1" hidden="1"/>
    <row r="921" s="1" customFormat="1" hidden="1"/>
    <row r="922" s="1" customFormat="1" hidden="1"/>
    <row r="923" s="1" customFormat="1" hidden="1"/>
    <row r="924" s="1" customFormat="1" hidden="1"/>
    <row r="925" s="1" customFormat="1" hidden="1"/>
    <row r="926" s="1" customFormat="1" hidden="1"/>
    <row r="927" s="1" customFormat="1" hidden="1"/>
    <row r="928" s="1" customFormat="1" hidden="1"/>
    <row r="929" s="1" customFormat="1" hidden="1"/>
    <row r="930" s="1" customFormat="1" hidden="1"/>
    <row r="931" s="1" customFormat="1" hidden="1"/>
    <row r="932" s="1" customFormat="1" hidden="1"/>
    <row r="933" s="1" customFormat="1" hidden="1"/>
    <row r="934" s="1" customFormat="1" hidden="1"/>
    <row r="935" s="1" customFormat="1" hidden="1"/>
    <row r="936" s="1" customFormat="1" hidden="1"/>
    <row r="937" s="1" customFormat="1" hidden="1"/>
    <row r="938" s="1" customFormat="1" hidden="1"/>
    <row r="939" s="1" customFormat="1" hidden="1"/>
    <row r="940" s="1" customFormat="1" hidden="1"/>
    <row r="941" s="1" customFormat="1" hidden="1"/>
    <row r="942" s="1" customFormat="1" hidden="1"/>
    <row r="943" s="1" customFormat="1" hidden="1"/>
    <row r="944" s="1" customFormat="1" hidden="1"/>
    <row r="945" s="1" customFormat="1" hidden="1"/>
    <row r="946" s="1" customFormat="1" hidden="1"/>
    <row r="947" s="1" customFormat="1" hidden="1"/>
    <row r="948" s="1" customFormat="1" hidden="1"/>
    <row r="949" s="1" customFormat="1" hidden="1"/>
    <row r="950" s="1" customFormat="1" hidden="1"/>
    <row r="951" s="1" customFormat="1" hidden="1"/>
    <row r="952" s="1" customFormat="1" hidden="1"/>
    <row r="953" s="1" customFormat="1" hidden="1"/>
    <row r="954" s="1" customFormat="1" hidden="1"/>
    <row r="955" s="1" customFormat="1" hidden="1"/>
    <row r="956" s="1" customFormat="1" hidden="1"/>
    <row r="957" s="1" customFormat="1" hidden="1"/>
    <row r="958" s="1" customFormat="1" hidden="1"/>
    <row r="959" s="1" customFormat="1" hidden="1"/>
    <row r="960" s="1" customFormat="1" hidden="1"/>
    <row r="961" s="1" customFormat="1" hidden="1"/>
    <row r="962" s="1" customFormat="1" hidden="1"/>
    <row r="963" s="1" customFormat="1" hidden="1"/>
    <row r="964" s="1" customFormat="1" hidden="1"/>
    <row r="965" s="1" customFormat="1" hidden="1"/>
    <row r="966" s="1" customFormat="1" hidden="1"/>
    <row r="967" s="1" customFormat="1" hidden="1"/>
    <row r="968" s="1" customFormat="1" hidden="1"/>
    <row r="969" s="1" customFormat="1" hidden="1"/>
    <row r="970" s="1" customFormat="1" hidden="1"/>
    <row r="971" s="1" customFormat="1" hidden="1"/>
    <row r="972" s="1" customFormat="1" hidden="1"/>
    <row r="973" s="1" customFormat="1" hidden="1"/>
    <row r="974" s="1" customFormat="1" hidden="1"/>
    <row r="975" s="1" customFormat="1" hidden="1"/>
    <row r="976" s="1" customFormat="1" hidden="1"/>
    <row r="977" s="1" customFormat="1" hidden="1"/>
    <row r="978" s="1" customFormat="1" hidden="1"/>
    <row r="979" s="1" customFormat="1" hidden="1"/>
    <row r="980" s="1" customFormat="1" hidden="1"/>
    <row r="981" s="1" customFormat="1" hidden="1"/>
    <row r="982" s="1" customFormat="1" hidden="1"/>
    <row r="983" s="1" customFormat="1" hidden="1"/>
    <row r="984" s="1" customFormat="1" hidden="1"/>
    <row r="985" s="1" customFormat="1" hidden="1"/>
    <row r="986" s="1" customFormat="1" hidden="1"/>
    <row r="987" s="1" customFormat="1" hidden="1"/>
    <row r="988" s="1" customFormat="1" hidden="1"/>
    <row r="989" s="1" customFormat="1" hidden="1"/>
    <row r="990" s="1" customFormat="1" hidden="1"/>
    <row r="991" s="1" customFormat="1" hidden="1"/>
    <row r="992" s="1" customFormat="1" hidden="1"/>
    <row r="993" s="1" customFormat="1" hidden="1"/>
    <row r="994" s="1" customFormat="1" hidden="1"/>
    <row r="995" s="1" customFormat="1" hidden="1"/>
    <row r="996" s="1" customFormat="1" hidden="1"/>
    <row r="997" s="1" customFormat="1" hidden="1"/>
    <row r="998" s="1" customFormat="1" hidden="1"/>
    <row r="999" s="1" customFormat="1" hidden="1"/>
    <row r="1000" s="1" customFormat="1" hidden="1"/>
    <row r="1001" s="1" customFormat="1" hidden="1"/>
    <row r="1002" s="1" customFormat="1" hidden="1"/>
    <row r="1003" s="1" customFormat="1" hidden="1"/>
    <row r="1004" s="1" customFormat="1" hidden="1"/>
    <row r="1005" s="1" customFormat="1" hidden="1"/>
    <row r="1006" s="1" customFormat="1" hidden="1"/>
    <row r="1007" s="1" customFormat="1" hidden="1"/>
    <row r="1008" s="1" customFormat="1" hidden="1"/>
    <row r="1009" s="1" customFormat="1" hidden="1"/>
    <row r="1010" s="1" customFormat="1" hidden="1"/>
    <row r="1011" s="1" customFormat="1" hidden="1"/>
    <row r="1012" s="1" customFormat="1" hidden="1"/>
    <row r="1013" s="1" customFormat="1" hidden="1"/>
    <row r="1014" s="1" customFormat="1" hidden="1"/>
    <row r="1015" s="1" customFormat="1" hidden="1"/>
    <row r="1016" s="1" customFormat="1" hidden="1"/>
    <row r="1017" s="1" customFormat="1" hidden="1"/>
    <row r="1018" s="1" customFormat="1" hidden="1"/>
    <row r="1019" s="1" customFormat="1" hidden="1"/>
    <row r="1020" s="1" customFormat="1" hidden="1"/>
    <row r="1021" s="1" customFormat="1" hidden="1"/>
    <row r="1022" s="1" customFormat="1" hidden="1"/>
    <row r="1023" s="1" customFormat="1" hidden="1"/>
    <row r="1024" s="1" customFormat="1" hidden="1"/>
    <row r="1025" s="1" customFormat="1" hidden="1"/>
    <row r="1026" s="1" customFormat="1" hidden="1"/>
    <row r="1027" s="1" customFormat="1" hidden="1"/>
    <row r="1028" s="1" customFormat="1" hidden="1"/>
    <row r="1029" s="1" customFormat="1" hidden="1"/>
    <row r="1030" s="1" customFormat="1" hidden="1"/>
    <row r="1031" s="1" customFormat="1" hidden="1"/>
    <row r="1032" s="1" customFormat="1" hidden="1"/>
    <row r="1033" s="1" customFormat="1" hidden="1"/>
    <row r="1034" s="1" customFormat="1" hidden="1"/>
    <row r="1035" s="1" customFormat="1" hidden="1"/>
    <row r="1036" s="1" customFormat="1" hidden="1"/>
    <row r="1037" s="1" customFormat="1" hidden="1"/>
    <row r="1038" s="1" customFormat="1" hidden="1"/>
    <row r="1039" s="1" customFormat="1" hidden="1"/>
    <row r="1040" s="1" customFormat="1" hidden="1"/>
    <row r="1041" s="1" customFormat="1" hidden="1"/>
    <row r="1042" s="1" customFormat="1" hidden="1"/>
    <row r="1043" s="1" customFormat="1" hidden="1"/>
    <row r="1044" s="1" customFormat="1" hidden="1"/>
    <row r="1045" s="1" customFormat="1" hidden="1"/>
    <row r="1046" s="1" customFormat="1" hidden="1"/>
    <row r="1047" s="1" customFormat="1" hidden="1"/>
    <row r="1048" s="1" customFormat="1" hidden="1"/>
    <row r="1049" s="1" customFormat="1" hidden="1"/>
    <row r="1050" s="1" customFormat="1" hidden="1"/>
    <row r="1051" s="1" customFormat="1" hidden="1"/>
    <row r="1052" s="1" customFormat="1" hidden="1"/>
    <row r="1053" s="1" customFormat="1" hidden="1"/>
    <row r="1054" s="1" customFormat="1" hidden="1"/>
    <row r="1055" s="1" customFormat="1" hidden="1"/>
    <row r="1056" s="1" customFormat="1" hidden="1"/>
    <row r="1057" s="1" customFormat="1" hidden="1"/>
    <row r="1058" s="1" customFormat="1" hidden="1"/>
    <row r="1059" s="1" customFormat="1" hidden="1"/>
    <row r="1060" s="1" customFormat="1" hidden="1"/>
    <row r="1061" s="1" customFormat="1" hidden="1"/>
    <row r="1062" s="1" customFormat="1" hidden="1"/>
    <row r="1063" s="1" customFormat="1" hidden="1"/>
    <row r="1064" s="1" customFormat="1" hidden="1"/>
    <row r="1065" s="1" customFormat="1" hidden="1"/>
    <row r="1066" s="1" customFormat="1" hidden="1"/>
    <row r="1067" s="1" customFormat="1" hidden="1"/>
    <row r="1068" s="1" customFormat="1" hidden="1"/>
    <row r="1069" s="1" customFormat="1" hidden="1"/>
    <row r="1070" s="1" customFormat="1" hidden="1"/>
    <row r="1071" s="1" customFormat="1" hidden="1"/>
    <row r="1072" s="1" customFormat="1" hidden="1"/>
    <row r="1073" s="1" customFormat="1" hidden="1"/>
    <row r="1074" s="1" customFormat="1" hidden="1"/>
    <row r="1075" s="1" customFormat="1" hidden="1"/>
    <row r="1076" s="1" customFormat="1" hidden="1"/>
    <row r="1077" s="1" customFormat="1" hidden="1"/>
    <row r="1078" s="1" customFormat="1" hidden="1"/>
    <row r="1082" s="1" customFormat="1" hidden="1"/>
    <row r="1083" s="1" customFormat="1" hidden="1"/>
    <row r="1084" s="1" customFormat="1" hidden="1"/>
    <row r="1085" s="1" customFormat="1" hidden="1"/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B5:B356 B358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710937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148</v>
      </c>
      <c r="B1" s="36" t="s" vm="1">
        <v>220</v>
      </c>
    </row>
    <row r="2" spans="1:16">
      <c r="A2" s="36" t="s">
        <v>147</v>
      </c>
      <c r="B2" s="36" t="s">
        <v>221</v>
      </c>
    </row>
    <row r="3" spans="1:16">
      <c r="A3" s="36" t="s">
        <v>149</v>
      </c>
      <c r="B3" s="36" t="s">
        <v>222</v>
      </c>
    </row>
    <row r="4" spans="1:16">
      <c r="A4" s="36" t="s">
        <v>150</v>
      </c>
      <c r="B4" s="36">
        <v>12152</v>
      </c>
    </row>
    <row r="5" spans="1:16" ht="18.75">
      <c r="A5" s="145" t="s">
        <v>105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7"/>
    </row>
    <row r="6" spans="1:16" s="3" customFormat="1">
      <c r="A6" s="37" t="s">
        <v>119</v>
      </c>
      <c r="B6" s="38" t="s">
        <v>48</v>
      </c>
      <c r="C6" s="38" t="s">
        <v>55</v>
      </c>
      <c r="D6" s="38" t="s">
        <v>14</v>
      </c>
      <c r="E6" s="38" t="s">
        <v>71</v>
      </c>
      <c r="F6" s="38" t="s">
        <v>107</v>
      </c>
      <c r="G6" s="38" t="s">
        <v>17</v>
      </c>
      <c r="H6" s="38" t="s">
        <v>106</v>
      </c>
      <c r="I6" s="38" t="s">
        <v>16</v>
      </c>
      <c r="J6" s="38" t="s">
        <v>18</v>
      </c>
      <c r="K6" s="38" t="s">
        <v>197</v>
      </c>
      <c r="L6" s="38" t="s">
        <v>196</v>
      </c>
      <c r="M6" s="38" t="s">
        <v>114</v>
      </c>
      <c r="N6" s="38" t="s">
        <v>63</v>
      </c>
      <c r="O6" s="38" t="s">
        <v>151</v>
      </c>
      <c r="P6" s="40" t="s">
        <v>153</v>
      </c>
    </row>
    <row r="7" spans="1:16" s="3" customFormat="1">
      <c r="A7" s="112" t="s">
        <v>3305</v>
      </c>
      <c r="B7" s="113" t="s">
        <v>3305</v>
      </c>
      <c r="C7" s="113" t="s">
        <v>3305</v>
      </c>
      <c r="D7" s="113" t="s">
        <v>3305</v>
      </c>
      <c r="E7" s="113" t="s">
        <v>3305</v>
      </c>
      <c r="F7" s="12" t="s">
        <v>21</v>
      </c>
      <c r="G7" s="12" t="s">
        <v>20</v>
      </c>
      <c r="H7" s="113" t="s">
        <v>3305</v>
      </c>
      <c r="I7" s="12" t="s">
        <v>19</v>
      </c>
      <c r="J7" s="12" t="s">
        <v>19</v>
      </c>
      <c r="K7" s="12" t="s">
        <v>204</v>
      </c>
      <c r="L7" s="113" t="s">
        <v>3305</v>
      </c>
      <c r="M7" s="12" t="s">
        <v>200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4" t="s">
        <v>3305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116</v>
      </c>
    </row>
    <row r="9" spans="1:16" s="4" customFormat="1" ht="20.25">
      <c r="A9" s="86" t="s">
        <v>3077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117" t="s">
        <v>3305</v>
      </c>
      <c r="I9" s="117" t="s">
        <v>3305</v>
      </c>
      <c r="J9" s="117" t="s">
        <v>3305</v>
      </c>
      <c r="K9" s="117" t="s">
        <v>3305</v>
      </c>
      <c r="L9" s="117" t="s">
        <v>3305</v>
      </c>
      <c r="M9" s="87">
        <v>0</v>
      </c>
      <c r="N9" s="117" t="s">
        <v>3305</v>
      </c>
      <c r="O9" s="88">
        <v>0</v>
      </c>
      <c r="P9" s="88">
        <v>0</v>
      </c>
    </row>
    <row r="10" spans="1:16">
      <c r="A10" s="84" t="s">
        <v>212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117" t="s">
        <v>3305</v>
      </c>
      <c r="L10" s="117" t="s">
        <v>3305</v>
      </c>
      <c r="M10" s="117" t="s">
        <v>3305</v>
      </c>
      <c r="N10" s="117" t="s">
        <v>3305</v>
      </c>
      <c r="O10" s="117" t="s">
        <v>3305</v>
      </c>
      <c r="P10" s="117" t="s">
        <v>3305</v>
      </c>
    </row>
    <row r="11" spans="1:16">
      <c r="A11" s="84" t="s">
        <v>115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117" t="s">
        <v>3305</v>
      </c>
      <c r="I11" s="117" t="s">
        <v>3305</v>
      </c>
      <c r="J11" s="117" t="s">
        <v>3305</v>
      </c>
      <c r="K11" s="117" t="s">
        <v>3305</v>
      </c>
      <c r="L11" s="117" t="s">
        <v>3305</v>
      </c>
      <c r="M11" s="117" t="s">
        <v>3305</v>
      </c>
      <c r="N11" s="117" t="s">
        <v>3305</v>
      </c>
      <c r="O11" s="117" t="s">
        <v>3305</v>
      </c>
      <c r="P11" s="117" t="s">
        <v>3305</v>
      </c>
    </row>
    <row r="12" spans="1:16">
      <c r="A12" s="84" t="s">
        <v>195</v>
      </c>
      <c r="B12" s="117" t="s">
        <v>3305</v>
      </c>
      <c r="C12" s="117" t="s">
        <v>3305</v>
      </c>
      <c r="D12" s="117" t="s">
        <v>3305</v>
      </c>
      <c r="E12" s="117" t="s">
        <v>3305</v>
      </c>
      <c r="F12" s="117" t="s">
        <v>3305</v>
      </c>
      <c r="G12" s="117" t="s">
        <v>3305</v>
      </c>
      <c r="H12" s="117" t="s">
        <v>3305</v>
      </c>
      <c r="I12" s="117" t="s">
        <v>3305</v>
      </c>
      <c r="J12" s="117" t="s">
        <v>3305</v>
      </c>
      <c r="K12" s="117" t="s">
        <v>3305</v>
      </c>
      <c r="L12" s="117" t="s">
        <v>3305</v>
      </c>
      <c r="M12" s="117" t="s">
        <v>3305</v>
      </c>
      <c r="N12" s="117" t="s">
        <v>3305</v>
      </c>
      <c r="O12" s="117" t="s">
        <v>3305</v>
      </c>
      <c r="P12" s="117" t="s">
        <v>3305</v>
      </c>
    </row>
    <row r="13" spans="1:16">
      <c r="A13" s="84" t="s">
        <v>203</v>
      </c>
      <c r="B13" s="117" t="s">
        <v>3305</v>
      </c>
      <c r="C13" s="117" t="s">
        <v>3305</v>
      </c>
      <c r="D13" s="117" t="s">
        <v>3305</v>
      </c>
      <c r="E13" s="117" t="s">
        <v>3305</v>
      </c>
      <c r="F13" s="117" t="s">
        <v>3305</v>
      </c>
      <c r="G13" s="117" t="s">
        <v>3305</v>
      </c>
      <c r="H13" s="117" t="s">
        <v>3305</v>
      </c>
      <c r="I13" s="117" t="s">
        <v>3305</v>
      </c>
      <c r="J13" s="117" t="s">
        <v>3305</v>
      </c>
      <c r="K13" s="117" t="s">
        <v>3305</v>
      </c>
      <c r="L13" s="117" t="s">
        <v>3305</v>
      </c>
      <c r="M13" s="117" t="s">
        <v>3305</v>
      </c>
      <c r="N13" s="117" t="s">
        <v>3305</v>
      </c>
      <c r="O13" s="117" t="s">
        <v>3305</v>
      </c>
      <c r="P13" s="117" t="s">
        <v>3305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A111" s="1"/>
      <c r="B111" s="1"/>
      <c r="C111" s="1"/>
    </row>
    <row r="112" spans="1:16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10000" spans="52:52" hidden="1">
      <c r="AZ10000"/>
    </row>
  </sheetData>
  <sheetProtection sheet="1" objects="1" scenarios="1"/>
  <mergeCells count="1">
    <mergeCell ref="A5:P5"/>
  </mergeCells>
  <phoneticPr fontId="4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" style="2" bestFit="1" customWidth="1"/>
    <col min="2" max="2" width="26.7109375" style="2" customWidth="1"/>
    <col min="3" max="3" width="13" style="2" customWidth="1"/>
    <col min="4" max="4" width="14.42578125" style="2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44" style="1" bestFit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140625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148</v>
      </c>
      <c r="B1" s="36" t="s" vm="1">
        <v>220</v>
      </c>
    </row>
    <row r="2" spans="1:17">
      <c r="A2" s="36" t="s">
        <v>147</v>
      </c>
      <c r="B2" s="36" t="s">
        <v>221</v>
      </c>
    </row>
    <row r="3" spans="1:17">
      <c r="A3" s="36" t="s">
        <v>149</v>
      </c>
      <c r="B3" s="36" t="s">
        <v>222</v>
      </c>
    </row>
    <row r="4" spans="1:17">
      <c r="A4" s="36" t="s">
        <v>150</v>
      </c>
      <c r="B4" s="36">
        <v>12152</v>
      </c>
    </row>
    <row r="5" spans="1:17" s="3" customFormat="1">
      <c r="A5" s="37" t="s">
        <v>119</v>
      </c>
      <c r="B5" s="38" t="s">
        <v>177</v>
      </c>
      <c r="C5" s="38" t="s">
        <v>48</v>
      </c>
      <c r="D5" s="38" t="s">
        <v>120</v>
      </c>
      <c r="E5" s="38" t="s">
        <v>14</v>
      </c>
      <c r="F5" s="38" t="s">
        <v>107</v>
      </c>
      <c r="G5" s="38" t="s">
        <v>71</v>
      </c>
      <c r="H5" s="38" t="s">
        <v>17</v>
      </c>
      <c r="I5" s="38" t="s">
        <v>219</v>
      </c>
      <c r="J5" s="38" t="s">
        <v>106</v>
      </c>
      <c r="K5" s="38" t="s">
        <v>36</v>
      </c>
      <c r="L5" s="38" t="s">
        <v>18</v>
      </c>
      <c r="M5" s="38" t="s">
        <v>197</v>
      </c>
      <c r="N5" s="38" t="s">
        <v>196</v>
      </c>
      <c r="O5" s="38" t="s">
        <v>114</v>
      </c>
      <c r="P5" s="38" t="s">
        <v>151</v>
      </c>
      <c r="Q5" s="40" t="s">
        <v>153</v>
      </c>
    </row>
    <row r="6" spans="1:17" s="3" customFormat="1">
      <c r="A6" s="112" t="s">
        <v>3305</v>
      </c>
      <c r="B6" s="135" t="s">
        <v>3305</v>
      </c>
      <c r="C6" s="113" t="s">
        <v>3305</v>
      </c>
      <c r="D6" s="113" t="s">
        <v>3305</v>
      </c>
      <c r="E6" s="113" t="s">
        <v>3305</v>
      </c>
      <c r="F6" s="12" t="s">
        <v>21</v>
      </c>
      <c r="G6" s="113" t="s">
        <v>3305</v>
      </c>
      <c r="H6" s="12" t="s">
        <v>20</v>
      </c>
      <c r="I6" s="113" t="s">
        <v>3305</v>
      </c>
      <c r="J6" s="113" t="s">
        <v>3305</v>
      </c>
      <c r="K6" s="12" t="s">
        <v>19</v>
      </c>
      <c r="L6" s="12" t="s">
        <v>19</v>
      </c>
      <c r="M6" s="12" t="s">
        <v>204</v>
      </c>
      <c r="N6" s="113" t="s">
        <v>3305</v>
      </c>
      <c r="O6" s="12" t="s">
        <v>200</v>
      </c>
      <c r="P6" s="12" t="s">
        <v>19</v>
      </c>
      <c r="Q6" s="13" t="s">
        <v>19</v>
      </c>
    </row>
    <row r="7" spans="1:17" s="4" customFormat="1" ht="20.25">
      <c r="A7" s="114" t="s">
        <v>3305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116</v>
      </c>
      <c r="Q7" s="15" t="s">
        <v>117</v>
      </c>
    </row>
    <row r="8" spans="1:17" s="4" customFormat="1" ht="20.25">
      <c r="A8" s="59" t="s">
        <v>42</v>
      </c>
      <c r="B8" s="115" t="s">
        <v>3305</v>
      </c>
      <c r="C8" s="115" t="s">
        <v>3305</v>
      </c>
      <c r="D8" s="115" t="s">
        <v>3305</v>
      </c>
      <c r="E8" s="115" t="s">
        <v>3305</v>
      </c>
      <c r="F8" s="115" t="s">
        <v>3305</v>
      </c>
      <c r="G8" s="115" t="s">
        <v>3305</v>
      </c>
      <c r="H8" s="61">
        <v>4.3082041353207092</v>
      </c>
      <c r="I8" s="115" t="s">
        <v>3305</v>
      </c>
      <c r="J8" s="115" t="s">
        <v>3305</v>
      </c>
      <c r="K8" s="115" t="s">
        <v>3305</v>
      </c>
      <c r="L8" s="60">
        <v>9.4356082950343992E-2</v>
      </c>
      <c r="M8" s="115" t="s">
        <v>3305</v>
      </c>
      <c r="N8" s="115" t="s">
        <v>3305</v>
      </c>
      <c r="O8" s="61">
        <f>O9+O283</f>
        <v>17822.024831287999</v>
      </c>
      <c r="P8" s="62">
        <f>IFERROR(O8/$O$8,0)</f>
        <v>1</v>
      </c>
      <c r="Q8" s="62">
        <f>O8/'סכום נכסי הקרן'!$C$41</f>
        <v>9.8521576340921652E-2</v>
      </c>
    </row>
    <row r="9" spans="1:17">
      <c r="A9" s="63" t="s">
        <v>40</v>
      </c>
      <c r="B9" s="116" t="s">
        <v>3305</v>
      </c>
      <c r="C9" s="116" t="s">
        <v>3305</v>
      </c>
      <c r="D9" s="116" t="s">
        <v>3305</v>
      </c>
      <c r="E9" s="116" t="s">
        <v>3305</v>
      </c>
      <c r="F9" s="116" t="s">
        <v>3305</v>
      </c>
      <c r="G9" s="116" t="s">
        <v>3305</v>
      </c>
      <c r="H9" s="66">
        <v>5.588013865275097</v>
      </c>
      <c r="I9" s="116" t="s">
        <v>3305</v>
      </c>
      <c r="J9" s="116" t="s">
        <v>3305</v>
      </c>
      <c r="K9" s="116" t="s">
        <v>3305</v>
      </c>
      <c r="L9" s="65">
        <v>5.3602006398963946E-2</v>
      </c>
      <c r="M9" s="116" t="s">
        <v>3305</v>
      </c>
      <c r="N9" s="116" t="s">
        <v>3305</v>
      </c>
      <c r="O9" s="66">
        <f>O10+O47+O280</f>
        <v>11665.145409691</v>
      </c>
      <c r="P9" s="67">
        <f t="shared" ref="P9:P72" si="0">IFERROR(O9/$O$8,0)</f>
        <v>0.65453535836241783</v>
      </c>
      <c r="Q9" s="67">
        <f>O9/'סכום נכסי הקרן'!$C$41</f>
        <v>6.4485855276735463E-2</v>
      </c>
    </row>
    <row r="10" spans="1:17">
      <c r="A10" s="68" t="s">
        <v>37</v>
      </c>
      <c r="B10" s="116" t="s">
        <v>3305</v>
      </c>
      <c r="C10" s="116" t="s">
        <v>3305</v>
      </c>
      <c r="D10" s="116" t="s">
        <v>3305</v>
      </c>
      <c r="E10" s="116" t="s">
        <v>3305</v>
      </c>
      <c r="F10" s="116" t="s">
        <v>3305</v>
      </c>
      <c r="G10" s="116" t="s">
        <v>3305</v>
      </c>
      <c r="H10" s="66">
        <v>9.5345582385082057</v>
      </c>
      <c r="I10" s="116" t="s">
        <v>3305</v>
      </c>
      <c r="J10" s="116" t="s">
        <v>3305</v>
      </c>
      <c r="K10" s="116" t="s">
        <v>3305</v>
      </c>
      <c r="L10" s="65">
        <v>4.8198717265262384E-2</v>
      </c>
      <c r="M10" s="116" t="s">
        <v>3305</v>
      </c>
      <c r="N10" s="116" t="s">
        <v>3305</v>
      </c>
      <c r="O10" s="66">
        <f>SUM(O11:O45)</f>
        <v>2542.7067857620004</v>
      </c>
      <c r="P10" s="67">
        <f t="shared" si="0"/>
        <v>0.14267216042130487</v>
      </c>
      <c r="Q10" s="67">
        <f>O10/'סכום נכסי הקרן'!$C$41</f>
        <v>1.4056286144671809E-2</v>
      </c>
    </row>
    <row r="11" spans="1:17">
      <c r="A11" s="69" t="s">
        <v>3229</v>
      </c>
      <c r="B11" s="70" t="s">
        <v>2806</v>
      </c>
      <c r="C11" s="54">
        <v>6028</v>
      </c>
      <c r="D11" s="117" t="s">
        <v>3305</v>
      </c>
      <c r="E11" s="54" t="s">
        <v>649</v>
      </c>
      <c r="F11" s="79">
        <v>43100</v>
      </c>
      <c r="G11" s="117" t="s">
        <v>3305</v>
      </c>
      <c r="H11" s="72">
        <v>7.4399999999975437</v>
      </c>
      <c r="I11" s="70" t="s">
        <v>29</v>
      </c>
      <c r="J11" s="70" t="s">
        <v>135</v>
      </c>
      <c r="K11" s="71">
        <v>6.4499999999877156E-2</v>
      </c>
      <c r="L11" s="71">
        <v>6.4499999999877156E-2</v>
      </c>
      <c r="M11" s="72">
        <v>71423.027277000001</v>
      </c>
      <c r="N11" s="80">
        <v>113.97</v>
      </c>
      <c r="O11" s="72">
        <v>81.400824180000001</v>
      </c>
      <c r="P11" s="73">
        <f t="shared" si="0"/>
        <v>4.5674285021247586E-3</v>
      </c>
      <c r="Q11" s="73">
        <f>O11/'סכום נכסי הקרן'!$C$41</f>
        <v>4.4999025585378585E-4</v>
      </c>
    </row>
    <row r="12" spans="1:17">
      <c r="A12" s="69" t="s">
        <v>3229</v>
      </c>
      <c r="B12" s="70" t="s">
        <v>2806</v>
      </c>
      <c r="C12" s="54">
        <v>6869</v>
      </c>
      <c r="D12" s="117" t="s">
        <v>3305</v>
      </c>
      <c r="E12" s="54" t="s">
        <v>649</v>
      </c>
      <c r="F12" s="79">
        <v>43555</v>
      </c>
      <c r="G12" s="117" t="s">
        <v>3305</v>
      </c>
      <c r="H12" s="72">
        <v>3.3699999999668964</v>
      </c>
      <c r="I12" s="70" t="s">
        <v>29</v>
      </c>
      <c r="J12" s="70" t="s">
        <v>135</v>
      </c>
      <c r="K12" s="71">
        <v>5.7400000000042264E-2</v>
      </c>
      <c r="L12" s="71">
        <v>5.7400000000042264E-2</v>
      </c>
      <c r="M12" s="72">
        <v>14121.614521</v>
      </c>
      <c r="N12" s="80">
        <v>100.54</v>
      </c>
      <c r="O12" s="72">
        <v>14.197871230999999</v>
      </c>
      <c r="P12" s="73">
        <f t="shared" si="0"/>
        <v>7.9664748340348471E-4</v>
      </c>
      <c r="Q12" s="73">
        <f>O12/'סכום נכסי הקרן'!$C$41</f>
        <v>7.8486965852939532E-5</v>
      </c>
    </row>
    <row r="13" spans="1:17">
      <c r="A13" s="69" t="s">
        <v>3229</v>
      </c>
      <c r="B13" s="70" t="s">
        <v>2806</v>
      </c>
      <c r="C13" s="54">
        <v>6870</v>
      </c>
      <c r="D13" s="117" t="s">
        <v>3305</v>
      </c>
      <c r="E13" s="54" t="s">
        <v>649</v>
      </c>
      <c r="F13" s="79">
        <v>43555</v>
      </c>
      <c r="G13" s="117" t="s">
        <v>3305</v>
      </c>
      <c r="H13" s="72">
        <v>5.2399999999964875</v>
      </c>
      <c r="I13" s="70" t="s">
        <v>29</v>
      </c>
      <c r="J13" s="70" t="s">
        <v>135</v>
      </c>
      <c r="K13" s="71">
        <v>4.4199999999982434E-2</v>
      </c>
      <c r="L13" s="71">
        <v>4.4199999999982434E-2</v>
      </c>
      <c r="M13" s="72">
        <v>168251.88567700001</v>
      </c>
      <c r="N13" s="80">
        <v>101.54</v>
      </c>
      <c r="O13" s="72">
        <v>170.84296471500002</v>
      </c>
      <c r="P13" s="73">
        <f t="shared" si="0"/>
        <v>9.5860580563815311E-3</v>
      </c>
      <c r="Q13" s="73">
        <f>O13/'סכום נכסי הקרן'!$C$41</f>
        <v>9.4443355061030003E-4</v>
      </c>
    </row>
    <row r="14" spans="1:17">
      <c r="A14" s="69" t="s">
        <v>3229</v>
      </c>
      <c r="B14" s="70" t="s">
        <v>2806</v>
      </c>
      <c r="C14" s="54">
        <v>6868</v>
      </c>
      <c r="D14" s="117" t="s">
        <v>3305</v>
      </c>
      <c r="E14" s="54" t="s">
        <v>649</v>
      </c>
      <c r="F14" s="79">
        <v>43555</v>
      </c>
      <c r="G14" s="117" t="s">
        <v>3305</v>
      </c>
      <c r="H14" s="72">
        <v>5.6700000000076667</v>
      </c>
      <c r="I14" s="70" t="s">
        <v>29</v>
      </c>
      <c r="J14" s="70" t="s">
        <v>135</v>
      </c>
      <c r="K14" s="71">
        <v>1.8900000000257884E-2</v>
      </c>
      <c r="L14" s="71">
        <v>1.8900000000257884E-2</v>
      </c>
      <c r="M14" s="72">
        <v>10789.264851</v>
      </c>
      <c r="N14" s="80">
        <v>132.97999999999999</v>
      </c>
      <c r="O14" s="72">
        <v>14.347562667</v>
      </c>
      <c r="P14" s="73">
        <f t="shared" si="0"/>
        <v>8.0504672184115121E-4</v>
      </c>
      <c r="Q14" s="73">
        <f>O14/'סכום נכסי הקרן'!$C$41</f>
        <v>7.9314472063881698E-5</v>
      </c>
    </row>
    <row r="15" spans="1:17">
      <c r="A15" s="69" t="s">
        <v>3229</v>
      </c>
      <c r="B15" s="70" t="s">
        <v>2806</v>
      </c>
      <c r="C15" s="54">
        <v>6867</v>
      </c>
      <c r="D15" s="117" t="s">
        <v>3305</v>
      </c>
      <c r="E15" s="54" t="s">
        <v>649</v>
      </c>
      <c r="F15" s="79">
        <v>43555</v>
      </c>
      <c r="G15" s="117" t="s">
        <v>3305</v>
      </c>
      <c r="H15" s="72">
        <v>4.9799999999504587</v>
      </c>
      <c r="I15" s="70" t="s">
        <v>29</v>
      </c>
      <c r="J15" s="70" t="s">
        <v>135</v>
      </c>
      <c r="K15" s="71">
        <v>3.8699999999721332E-2</v>
      </c>
      <c r="L15" s="71">
        <v>3.8699999999721332E-2</v>
      </c>
      <c r="M15" s="72">
        <v>25978.328287</v>
      </c>
      <c r="N15" s="80">
        <v>124.32</v>
      </c>
      <c r="O15" s="72">
        <v>32.29625377</v>
      </c>
      <c r="P15" s="73">
        <f t="shared" si="0"/>
        <v>1.8121540103176899E-3</v>
      </c>
      <c r="Q15" s="73">
        <f>O15/'סכום נכסי הקרן'!$C$41</f>
        <v>1.7853626966902162E-4</v>
      </c>
    </row>
    <row r="16" spans="1:17">
      <c r="A16" s="69" t="s">
        <v>3229</v>
      </c>
      <c r="B16" s="70" t="s">
        <v>2806</v>
      </c>
      <c r="C16" s="54">
        <v>6866</v>
      </c>
      <c r="D16" s="117" t="s">
        <v>3305</v>
      </c>
      <c r="E16" s="54" t="s">
        <v>649</v>
      </c>
      <c r="F16" s="79">
        <v>43555</v>
      </c>
      <c r="G16" s="117" t="s">
        <v>3305</v>
      </c>
      <c r="H16" s="72">
        <v>5.8900000000389809</v>
      </c>
      <c r="I16" s="70" t="s">
        <v>29</v>
      </c>
      <c r="J16" s="70" t="s">
        <v>135</v>
      </c>
      <c r="K16" s="71">
        <v>3.6600000000328259E-2</v>
      </c>
      <c r="L16" s="71">
        <v>3.6600000000328259E-2</v>
      </c>
      <c r="M16" s="72">
        <v>40070.012089999997</v>
      </c>
      <c r="N16" s="80">
        <v>121.64</v>
      </c>
      <c r="O16" s="72">
        <v>48.74115699</v>
      </c>
      <c r="P16" s="73">
        <f t="shared" si="0"/>
        <v>2.7348832386559678E-3</v>
      </c>
      <c r="Q16" s="73">
        <f>O16/'סכום נכסי הקרן'!$C$41</f>
        <v>2.6944500778075097E-4</v>
      </c>
    </row>
    <row r="17" spans="1:17">
      <c r="A17" s="69" t="s">
        <v>3229</v>
      </c>
      <c r="B17" s="70" t="s">
        <v>2806</v>
      </c>
      <c r="C17" s="54">
        <v>6865</v>
      </c>
      <c r="D17" s="117" t="s">
        <v>3305</v>
      </c>
      <c r="E17" s="54" t="s">
        <v>649</v>
      </c>
      <c r="F17" s="79">
        <v>43555</v>
      </c>
      <c r="G17" s="117" t="s">
        <v>3305</v>
      </c>
      <c r="H17" s="72">
        <v>3.9700000000066633</v>
      </c>
      <c r="I17" s="70" t="s">
        <v>29</v>
      </c>
      <c r="J17" s="70" t="s">
        <v>135</v>
      </c>
      <c r="K17" s="71">
        <v>2.7700000000233215E-2</v>
      </c>
      <c r="L17" s="71">
        <v>2.7700000000233215E-2</v>
      </c>
      <c r="M17" s="72">
        <v>19485.881186999999</v>
      </c>
      <c r="N17" s="80">
        <v>123.23</v>
      </c>
      <c r="O17" s="72">
        <v>24.012453571999998</v>
      </c>
      <c r="P17" s="73">
        <f t="shared" si="0"/>
        <v>1.3473471055793953E-3</v>
      </c>
      <c r="Q17" s="73">
        <f>O17/'סכום נכסי הקרן'!$C$41</f>
        <v>1.3274276072006022E-4</v>
      </c>
    </row>
    <row r="18" spans="1:17">
      <c r="A18" s="69" t="s">
        <v>3229</v>
      </c>
      <c r="B18" s="70" t="s">
        <v>2806</v>
      </c>
      <c r="C18" s="54">
        <v>5212</v>
      </c>
      <c r="D18" s="117" t="s">
        <v>3305</v>
      </c>
      <c r="E18" s="54" t="s">
        <v>649</v>
      </c>
      <c r="F18" s="79">
        <v>42643</v>
      </c>
      <c r="G18" s="117" t="s">
        <v>3305</v>
      </c>
      <c r="H18" s="72">
        <v>6.9399999999964539</v>
      </c>
      <c r="I18" s="70" t="s">
        <v>29</v>
      </c>
      <c r="J18" s="70" t="s">
        <v>135</v>
      </c>
      <c r="K18" s="71">
        <v>4.8499999999974674E-2</v>
      </c>
      <c r="L18" s="71">
        <v>4.8499999999974674E-2</v>
      </c>
      <c r="M18" s="72">
        <v>157566.91240100001</v>
      </c>
      <c r="N18" s="80">
        <v>100.21</v>
      </c>
      <c r="O18" s="72">
        <v>157.89780292399999</v>
      </c>
      <c r="P18" s="73">
        <f t="shared" si="0"/>
        <v>8.8597005345205041E-3</v>
      </c>
      <c r="Q18" s="73">
        <f>O18/'סכום נכסי הקרן'!$C$41</f>
        <v>8.728716625694662E-4</v>
      </c>
    </row>
    <row r="19" spans="1:17">
      <c r="A19" s="69" t="s">
        <v>3230</v>
      </c>
      <c r="B19" s="70" t="s">
        <v>2806</v>
      </c>
      <c r="C19" s="54" t="s">
        <v>2807</v>
      </c>
      <c r="D19" s="117" t="s">
        <v>3305</v>
      </c>
      <c r="E19" s="54" t="s">
        <v>649</v>
      </c>
      <c r="F19" s="79">
        <v>45107</v>
      </c>
      <c r="G19" s="117" t="s">
        <v>3305</v>
      </c>
      <c r="H19" s="72">
        <v>9.2000000000000011</v>
      </c>
      <c r="I19" s="70" t="s">
        <v>29</v>
      </c>
      <c r="J19" s="70" t="s">
        <v>135</v>
      </c>
      <c r="K19" s="71">
        <v>7.06000000000295E-2</v>
      </c>
      <c r="L19" s="71">
        <v>7.06000000000295E-2</v>
      </c>
      <c r="M19" s="72">
        <v>129122.75315999999</v>
      </c>
      <c r="N19" s="80">
        <v>105.04</v>
      </c>
      <c r="O19" s="72">
        <v>135.63053990999998</v>
      </c>
      <c r="P19" s="73">
        <f t="shared" si="0"/>
        <v>7.6102766769738563E-3</v>
      </c>
      <c r="Q19" s="73">
        <f>O19/'סכום נכסי הקרן'!$C$41</f>
        <v>7.4977645460601533E-4</v>
      </c>
    </row>
    <row r="20" spans="1:17">
      <c r="A20" s="69" t="s">
        <v>3230</v>
      </c>
      <c r="B20" s="70" t="s">
        <v>2806</v>
      </c>
      <c r="C20" s="54" t="s">
        <v>2808</v>
      </c>
      <c r="D20" s="117" t="s">
        <v>3305</v>
      </c>
      <c r="E20" s="54" t="s">
        <v>649</v>
      </c>
      <c r="F20" s="79">
        <v>45107</v>
      </c>
      <c r="G20" s="117" t="s">
        <v>3305</v>
      </c>
      <c r="H20" s="72">
        <v>8.9999999999713189</v>
      </c>
      <c r="I20" s="70" t="s">
        <v>29</v>
      </c>
      <c r="J20" s="70" t="s">
        <v>135</v>
      </c>
      <c r="K20" s="71">
        <v>7.1399999999760988E-2</v>
      </c>
      <c r="L20" s="71">
        <v>7.1399999999760988E-2</v>
      </c>
      <c r="M20" s="72">
        <v>99869.450041999997</v>
      </c>
      <c r="N20" s="80">
        <v>104.73</v>
      </c>
      <c r="O20" s="72">
        <v>104.593275025</v>
      </c>
      <c r="P20" s="73">
        <f t="shared" si="0"/>
        <v>5.8687649700374161E-3</v>
      </c>
      <c r="Q20" s="73">
        <f>O20/'סכום נכסי הקרן'!$C$41</f>
        <v>5.7819997602246798E-4</v>
      </c>
    </row>
    <row r="21" spans="1:17">
      <c r="A21" s="69" t="s">
        <v>3230</v>
      </c>
      <c r="B21" s="70" t="s">
        <v>2806</v>
      </c>
      <c r="C21" s="54" t="s">
        <v>2809</v>
      </c>
      <c r="D21" s="117" t="s">
        <v>3305</v>
      </c>
      <c r="E21" s="54" t="s">
        <v>649</v>
      </c>
      <c r="F21" s="79">
        <v>45107</v>
      </c>
      <c r="G21" s="117" t="s">
        <v>3305</v>
      </c>
      <c r="H21" s="72">
        <v>8.3999999996562664</v>
      </c>
      <c r="I21" s="70" t="s">
        <v>29</v>
      </c>
      <c r="J21" s="70" t="s">
        <v>135</v>
      </c>
      <c r="K21" s="71">
        <v>7.18999999979376E-2</v>
      </c>
      <c r="L21" s="71">
        <v>7.18999999979376E-2</v>
      </c>
      <c r="M21" s="72">
        <v>8010.4958979999992</v>
      </c>
      <c r="N21" s="80">
        <v>101.69</v>
      </c>
      <c r="O21" s="72">
        <v>8.1458732719999993</v>
      </c>
      <c r="P21" s="73">
        <f t="shared" si="0"/>
        <v>4.5706777704064599E-4</v>
      </c>
      <c r="Q21" s="73">
        <f>O21/'סכום נכסי הקרן'!$C$41</f>
        <v>4.5031037888685356E-5</v>
      </c>
    </row>
    <row r="22" spans="1:17">
      <c r="A22" s="69" t="s">
        <v>3230</v>
      </c>
      <c r="B22" s="70" t="s">
        <v>2806</v>
      </c>
      <c r="C22" s="54" t="s">
        <v>2810</v>
      </c>
      <c r="D22" s="117" t="s">
        <v>3305</v>
      </c>
      <c r="E22" s="54" t="s">
        <v>649</v>
      </c>
      <c r="F22" s="79">
        <v>45107</v>
      </c>
      <c r="G22" s="117" t="s">
        <v>3305</v>
      </c>
      <c r="H22" s="72">
        <v>7.4099999999948984</v>
      </c>
      <c r="I22" s="70" t="s">
        <v>29</v>
      </c>
      <c r="J22" s="70" t="s">
        <v>135</v>
      </c>
      <c r="K22" s="71">
        <v>7.0599999999968618E-2</v>
      </c>
      <c r="L22" s="71">
        <v>7.0599999999968618E-2</v>
      </c>
      <c r="M22" s="72">
        <v>63067.357692999998</v>
      </c>
      <c r="N22" s="80">
        <v>80.819999999999993</v>
      </c>
      <c r="O22" s="72">
        <v>50.971038486000005</v>
      </c>
      <c r="P22" s="73">
        <f t="shared" si="0"/>
        <v>2.8600026634749295E-3</v>
      </c>
      <c r="Q22" s="73">
        <f>O22/'סכום נכסי הקרן'!$C$41</f>
        <v>2.8177197074478447E-4</v>
      </c>
    </row>
    <row r="23" spans="1:17">
      <c r="A23" s="69" t="s">
        <v>3230</v>
      </c>
      <c r="B23" s="70" t="s">
        <v>2806</v>
      </c>
      <c r="C23" s="54" t="s">
        <v>2811</v>
      </c>
      <c r="D23" s="117" t="s">
        <v>3305</v>
      </c>
      <c r="E23" s="54" t="s">
        <v>649</v>
      </c>
      <c r="F23" s="79">
        <v>45107</v>
      </c>
      <c r="G23" s="117" t="s">
        <v>3305</v>
      </c>
      <c r="H23" s="72">
        <v>11.190000000241591</v>
      </c>
      <c r="I23" s="70" t="s">
        <v>29</v>
      </c>
      <c r="J23" s="70" t="s">
        <v>135</v>
      </c>
      <c r="K23" s="71">
        <v>3.5400000001676347E-2</v>
      </c>
      <c r="L23" s="71">
        <v>3.5400000001676347E-2</v>
      </c>
      <c r="M23" s="72">
        <v>2874.461847</v>
      </c>
      <c r="N23" s="80">
        <v>141.12</v>
      </c>
      <c r="O23" s="72">
        <v>4.0564399580000003</v>
      </c>
      <c r="P23" s="73">
        <f t="shared" si="0"/>
        <v>2.276082541911059E-4</v>
      </c>
      <c r="Q23" s="73">
        <f>O23/'סכום נכסי הקרן'!$C$41</f>
        <v>2.2424323991112941E-5</v>
      </c>
    </row>
    <row r="24" spans="1:17">
      <c r="A24" s="69" t="s">
        <v>3230</v>
      </c>
      <c r="B24" s="70" t="s">
        <v>2806</v>
      </c>
      <c r="C24" s="54" t="s">
        <v>2812</v>
      </c>
      <c r="D24" s="117" t="s">
        <v>3305</v>
      </c>
      <c r="E24" s="54" t="s">
        <v>649</v>
      </c>
      <c r="F24" s="79">
        <v>45107</v>
      </c>
      <c r="G24" s="117" t="s">
        <v>3305</v>
      </c>
      <c r="H24" s="72">
        <v>10.419999999855206</v>
      </c>
      <c r="I24" s="70" t="s">
        <v>29</v>
      </c>
      <c r="J24" s="70" t="s">
        <v>135</v>
      </c>
      <c r="K24" s="71">
        <v>3.1799999999871952E-2</v>
      </c>
      <c r="L24" s="71">
        <v>3.1799999999871952E-2</v>
      </c>
      <c r="M24" s="72">
        <v>14306.854169</v>
      </c>
      <c r="N24" s="80">
        <v>141.91999999999999</v>
      </c>
      <c r="O24" s="72">
        <v>20.304288307</v>
      </c>
      <c r="P24" s="73">
        <f t="shared" si="0"/>
        <v>1.1392806653121809E-3</v>
      </c>
      <c r="Q24" s="73">
        <f>O24/'סכום נכסי הקרן'!$C$41</f>
        <v>1.1224372704129004E-4</v>
      </c>
    </row>
    <row r="25" spans="1:17">
      <c r="A25" s="69" t="s">
        <v>3230</v>
      </c>
      <c r="B25" s="70" t="s">
        <v>2806</v>
      </c>
      <c r="C25" s="54" t="s">
        <v>2813</v>
      </c>
      <c r="D25" s="117" t="s">
        <v>3305</v>
      </c>
      <c r="E25" s="54" t="s">
        <v>649</v>
      </c>
      <c r="F25" s="79">
        <v>45107</v>
      </c>
      <c r="G25" s="117" t="s">
        <v>3305</v>
      </c>
      <c r="H25" s="72">
        <v>10.510000000266681</v>
      </c>
      <c r="I25" s="70" t="s">
        <v>29</v>
      </c>
      <c r="J25" s="70" t="s">
        <v>135</v>
      </c>
      <c r="K25" s="71">
        <v>3.4300000000677067E-2</v>
      </c>
      <c r="L25" s="71">
        <v>3.4300000000677067E-2</v>
      </c>
      <c r="M25" s="72">
        <v>11164.828858000001</v>
      </c>
      <c r="N25" s="80">
        <v>129.63999999999999</v>
      </c>
      <c r="O25" s="72">
        <v>14.474082614000002</v>
      </c>
      <c r="P25" s="73">
        <f t="shared" si="0"/>
        <v>8.1214579998730471E-4</v>
      </c>
      <c r="Q25" s="73">
        <f>O25/'סכום נכסי הקרן'!$C$41</f>
        <v>8.0013884433408124E-5</v>
      </c>
    </row>
    <row r="26" spans="1:17">
      <c r="A26" s="69" t="s">
        <v>3230</v>
      </c>
      <c r="B26" s="70" t="s">
        <v>2806</v>
      </c>
      <c r="C26" s="54" t="s">
        <v>2814</v>
      </c>
      <c r="D26" s="117" t="s">
        <v>3305</v>
      </c>
      <c r="E26" s="54" t="s">
        <v>649</v>
      </c>
      <c r="F26" s="79">
        <v>45107</v>
      </c>
      <c r="G26" s="117" t="s">
        <v>3305</v>
      </c>
      <c r="H26" s="72">
        <v>10.009999999907963</v>
      </c>
      <c r="I26" s="70" t="s">
        <v>29</v>
      </c>
      <c r="J26" s="70" t="s">
        <v>135</v>
      </c>
      <c r="K26" s="71">
        <v>3.3899999999592471E-2</v>
      </c>
      <c r="L26" s="71">
        <v>3.3899999999592471E-2</v>
      </c>
      <c r="M26" s="72">
        <v>42220.621058999997</v>
      </c>
      <c r="N26" s="80">
        <v>103.45</v>
      </c>
      <c r="O26" s="72">
        <v>43.677225901999996</v>
      </c>
      <c r="P26" s="73">
        <f t="shared" si="0"/>
        <v>2.4507443074212932E-3</v>
      </c>
      <c r="Q26" s="73">
        <f>O26/'סכום נכסי הקרן'!$C$41</f>
        <v>2.4145119237568608E-4</v>
      </c>
    </row>
    <row r="27" spans="1:17">
      <c r="A27" s="69" t="s">
        <v>3229</v>
      </c>
      <c r="B27" s="70" t="s">
        <v>2806</v>
      </c>
      <c r="C27" s="54">
        <v>5211</v>
      </c>
      <c r="D27" s="117" t="s">
        <v>3305</v>
      </c>
      <c r="E27" s="54" t="s">
        <v>649</v>
      </c>
      <c r="F27" s="79">
        <v>42643</v>
      </c>
      <c r="G27" s="117" t="s">
        <v>3305</v>
      </c>
      <c r="H27" s="72">
        <v>4.4900000000087248</v>
      </c>
      <c r="I27" s="70" t="s">
        <v>29</v>
      </c>
      <c r="J27" s="70" t="s">
        <v>135</v>
      </c>
      <c r="K27" s="71">
        <v>4.9800000000088114E-2</v>
      </c>
      <c r="L27" s="71">
        <v>4.9800000000088114E-2</v>
      </c>
      <c r="M27" s="72">
        <v>120974.987309</v>
      </c>
      <c r="N27" s="80">
        <v>95.69</v>
      </c>
      <c r="O27" s="72">
        <v>115.76096535100001</v>
      </c>
      <c r="P27" s="73">
        <f t="shared" si="0"/>
        <v>6.4953879509679685E-3</v>
      </c>
      <c r="Q27" s="73">
        <f>O27/'סכום נכסי הקרן'!$C$41</f>
        <v>6.399358598751933E-4</v>
      </c>
    </row>
    <row r="28" spans="1:17">
      <c r="A28" s="69" t="s">
        <v>3229</v>
      </c>
      <c r="B28" s="70" t="s">
        <v>2806</v>
      </c>
      <c r="C28" s="54">
        <v>6027</v>
      </c>
      <c r="D28" s="117" t="s">
        <v>3305</v>
      </c>
      <c r="E28" s="54" t="s">
        <v>649</v>
      </c>
      <c r="F28" s="79">
        <v>43100</v>
      </c>
      <c r="G28" s="117" t="s">
        <v>3305</v>
      </c>
      <c r="H28" s="72">
        <v>8.1599999999925856</v>
      </c>
      <c r="I28" s="70" t="s">
        <v>29</v>
      </c>
      <c r="J28" s="70" t="s">
        <v>135</v>
      </c>
      <c r="K28" s="71">
        <v>4.7699999999944398E-2</v>
      </c>
      <c r="L28" s="71">
        <v>4.7699999999944398E-2</v>
      </c>
      <c r="M28" s="72">
        <v>265620.16043599998</v>
      </c>
      <c r="N28" s="80">
        <v>101.57</v>
      </c>
      <c r="O28" s="72">
        <v>269.79039695</v>
      </c>
      <c r="P28" s="73">
        <f t="shared" si="0"/>
        <v>1.5138032827580918E-2</v>
      </c>
      <c r="Q28" s="73">
        <f>O28/'סכום נכסי הקרן'!$C$41</f>
        <v>1.4914228568738913E-3</v>
      </c>
    </row>
    <row r="29" spans="1:17">
      <c r="A29" s="69" t="s">
        <v>3229</v>
      </c>
      <c r="B29" s="70" t="s">
        <v>2806</v>
      </c>
      <c r="C29" s="54">
        <v>5025</v>
      </c>
      <c r="D29" s="117" t="s">
        <v>3305</v>
      </c>
      <c r="E29" s="54" t="s">
        <v>649</v>
      </c>
      <c r="F29" s="79">
        <v>42551</v>
      </c>
      <c r="G29" s="117" t="s">
        <v>3305</v>
      </c>
      <c r="H29" s="72">
        <v>7.6299999999881631</v>
      </c>
      <c r="I29" s="70" t="s">
        <v>29</v>
      </c>
      <c r="J29" s="70" t="s">
        <v>135</v>
      </c>
      <c r="K29" s="71">
        <v>5.0799999999908668E-2</v>
      </c>
      <c r="L29" s="71">
        <v>5.0799999999908668E-2</v>
      </c>
      <c r="M29" s="72">
        <v>168282.89314999999</v>
      </c>
      <c r="N29" s="80">
        <v>98.9</v>
      </c>
      <c r="O29" s="72">
        <v>166.43178131900001</v>
      </c>
      <c r="P29" s="73">
        <f t="shared" si="0"/>
        <v>9.3385450247390304E-3</v>
      </c>
      <c r="Q29" s="73">
        <f>O29/'סכום נכסי הקרן'!$C$41</f>
        <v>9.2004817656796047E-4</v>
      </c>
    </row>
    <row r="30" spans="1:17">
      <c r="A30" s="69" t="s">
        <v>3229</v>
      </c>
      <c r="B30" s="70" t="s">
        <v>2806</v>
      </c>
      <c r="C30" s="54">
        <v>5024</v>
      </c>
      <c r="D30" s="117" t="s">
        <v>3305</v>
      </c>
      <c r="E30" s="54" t="s">
        <v>649</v>
      </c>
      <c r="F30" s="79">
        <v>42551</v>
      </c>
      <c r="G30" s="117" t="s">
        <v>3305</v>
      </c>
      <c r="H30" s="72">
        <v>5.3300000000020669</v>
      </c>
      <c r="I30" s="70" t="s">
        <v>29</v>
      </c>
      <c r="J30" s="70" t="s">
        <v>135</v>
      </c>
      <c r="K30" s="71">
        <v>5.1200000000007524E-2</v>
      </c>
      <c r="L30" s="71">
        <v>5.1200000000007524E-2</v>
      </c>
      <c r="M30" s="72">
        <v>109999.98044699998</v>
      </c>
      <c r="N30" s="80">
        <v>96.79</v>
      </c>
      <c r="O30" s="72">
        <v>106.468981066</v>
      </c>
      <c r="P30" s="73">
        <f t="shared" si="0"/>
        <v>5.9740114871282826E-3</v>
      </c>
      <c r="Q30" s="73">
        <f>O30/'סכום נכסי הקרן'!$C$41</f>
        <v>5.8856902879065199E-4</v>
      </c>
    </row>
    <row r="31" spans="1:17">
      <c r="A31" s="69" t="s">
        <v>3229</v>
      </c>
      <c r="B31" s="70" t="s">
        <v>2806</v>
      </c>
      <c r="C31" s="54">
        <v>6026</v>
      </c>
      <c r="D31" s="117" t="s">
        <v>3305</v>
      </c>
      <c r="E31" s="54" t="s">
        <v>649</v>
      </c>
      <c r="F31" s="79">
        <v>43100</v>
      </c>
      <c r="G31" s="117" t="s">
        <v>3305</v>
      </c>
      <c r="H31" s="72">
        <v>5.9999999999934301</v>
      </c>
      <c r="I31" s="70" t="s">
        <v>29</v>
      </c>
      <c r="J31" s="70" t="s">
        <v>135</v>
      </c>
      <c r="K31" s="71">
        <v>4.9299999999945464E-2</v>
      </c>
      <c r="L31" s="71">
        <v>4.9299999999945464E-2</v>
      </c>
      <c r="M31" s="72">
        <v>324217.449264</v>
      </c>
      <c r="N31" s="80">
        <v>93.88</v>
      </c>
      <c r="O31" s="72">
        <v>304.37534136199997</v>
      </c>
      <c r="P31" s="73">
        <f t="shared" si="0"/>
        <v>1.7078606064314564E-2</v>
      </c>
      <c r="Q31" s="73">
        <f>O31/'סכום נכסי הקרן'!$C$41</f>
        <v>1.6826111911618948E-3</v>
      </c>
    </row>
    <row r="32" spans="1:17">
      <c r="A32" s="69" t="s">
        <v>3229</v>
      </c>
      <c r="B32" s="70" t="s">
        <v>2806</v>
      </c>
      <c r="C32" s="54">
        <v>5023</v>
      </c>
      <c r="D32" s="117" t="s">
        <v>3305</v>
      </c>
      <c r="E32" s="54" t="s">
        <v>649</v>
      </c>
      <c r="F32" s="79">
        <v>42551</v>
      </c>
      <c r="G32" s="117" t="s">
        <v>3305</v>
      </c>
      <c r="H32" s="72">
        <v>7.2599999999579028</v>
      </c>
      <c r="I32" s="70" t="s">
        <v>29</v>
      </c>
      <c r="J32" s="70" t="s">
        <v>135</v>
      </c>
      <c r="K32" s="71">
        <v>5.6199999999643785E-2</v>
      </c>
      <c r="L32" s="71">
        <v>5.6199999999643785E-2</v>
      </c>
      <c r="M32" s="72">
        <v>53803.98805</v>
      </c>
      <c r="N32" s="80">
        <v>114.79</v>
      </c>
      <c r="O32" s="72">
        <v>61.761569860000002</v>
      </c>
      <c r="P32" s="73">
        <f t="shared" si="0"/>
        <v>3.4654631246822522E-3</v>
      </c>
      <c r="Q32" s="73">
        <f>O32/'סכום נכסי הקרן'!$C$41</f>
        <v>3.4142288979503141E-4</v>
      </c>
    </row>
    <row r="33" spans="1:17">
      <c r="A33" s="69" t="s">
        <v>3229</v>
      </c>
      <c r="B33" s="70" t="s">
        <v>2806</v>
      </c>
      <c r="C33" s="54">
        <v>5210</v>
      </c>
      <c r="D33" s="117" t="s">
        <v>3305</v>
      </c>
      <c r="E33" s="54" t="s">
        <v>649</v>
      </c>
      <c r="F33" s="79">
        <v>42643</v>
      </c>
      <c r="G33" s="117" t="s">
        <v>3305</v>
      </c>
      <c r="H33" s="72">
        <v>6.8399999999701659</v>
      </c>
      <c r="I33" s="70" t="s">
        <v>29</v>
      </c>
      <c r="J33" s="70" t="s">
        <v>135</v>
      </c>
      <c r="K33" s="71">
        <v>4.4999999999792817E-2</v>
      </c>
      <c r="L33" s="71">
        <v>4.4999999999792817E-2</v>
      </c>
      <c r="M33" s="72">
        <v>40308.648708000001</v>
      </c>
      <c r="N33" s="80">
        <v>119.75</v>
      </c>
      <c r="O33" s="72">
        <v>48.269586366000013</v>
      </c>
      <c r="P33" s="73">
        <f t="shared" si="0"/>
        <v>2.7084232472428648E-3</v>
      </c>
      <c r="Q33" s="73">
        <f>O33/'סכום נכסי הקרן'!$C$41</f>
        <v>2.6683812771676483E-4</v>
      </c>
    </row>
    <row r="34" spans="1:17">
      <c r="A34" s="69" t="s">
        <v>3229</v>
      </c>
      <c r="B34" s="70" t="s">
        <v>2806</v>
      </c>
      <c r="C34" s="54">
        <v>6025</v>
      </c>
      <c r="D34" s="117" t="s">
        <v>3305</v>
      </c>
      <c r="E34" s="54" t="s">
        <v>649</v>
      </c>
      <c r="F34" s="79">
        <v>43100</v>
      </c>
      <c r="G34" s="117" t="s">
        <v>3305</v>
      </c>
      <c r="H34" s="72">
        <v>7.7099999999767075</v>
      </c>
      <c r="I34" s="70" t="s">
        <v>29</v>
      </c>
      <c r="J34" s="70" t="s">
        <v>135</v>
      </c>
      <c r="K34" s="71">
        <v>5.0499999999879516E-2</v>
      </c>
      <c r="L34" s="71">
        <v>5.0499999999879516E-2</v>
      </c>
      <c r="M34" s="72">
        <v>51606.000100999998</v>
      </c>
      <c r="N34" s="80">
        <v>120.63</v>
      </c>
      <c r="O34" s="72">
        <v>62.252310395000002</v>
      </c>
      <c r="P34" s="73">
        <f t="shared" si="0"/>
        <v>3.4929987464561861E-3</v>
      </c>
      <c r="Q34" s="73">
        <f>O34/'סכום נכסי הקרן'!$C$41</f>
        <v>3.4413574265772674E-4</v>
      </c>
    </row>
    <row r="35" spans="1:17">
      <c r="A35" s="69" t="s">
        <v>3229</v>
      </c>
      <c r="B35" s="70" t="s">
        <v>2806</v>
      </c>
      <c r="C35" s="54">
        <v>5022</v>
      </c>
      <c r="D35" s="117" t="s">
        <v>3305</v>
      </c>
      <c r="E35" s="54" t="s">
        <v>649</v>
      </c>
      <c r="F35" s="79">
        <v>42551</v>
      </c>
      <c r="G35" s="117" t="s">
        <v>3305</v>
      </c>
      <c r="H35" s="72">
        <v>6.8100000000207661</v>
      </c>
      <c r="I35" s="70" t="s">
        <v>29</v>
      </c>
      <c r="J35" s="70" t="s">
        <v>135</v>
      </c>
      <c r="K35" s="71">
        <v>2.5800000000073292E-2</v>
      </c>
      <c r="L35" s="71">
        <v>2.5800000000073292E-2</v>
      </c>
      <c r="M35" s="72">
        <v>35874.613423000003</v>
      </c>
      <c r="N35" s="80">
        <v>114.1</v>
      </c>
      <c r="O35" s="72">
        <v>40.932923015</v>
      </c>
      <c r="P35" s="73">
        <f t="shared" si="0"/>
        <v>2.2967605197776941E-3</v>
      </c>
      <c r="Q35" s="73">
        <f>O35/'סכום נכסי הקרן'!$C$41</f>
        <v>2.26280466886093E-4</v>
      </c>
    </row>
    <row r="36" spans="1:17">
      <c r="A36" s="69" t="s">
        <v>3229</v>
      </c>
      <c r="B36" s="70" t="s">
        <v>2806</v>
      </c>
      <c r="C36" s="54">
        <v>6024</v>
      </c>
      <c r="D36" s="117" t="s">
        <v>3305</v>
      </c>
      <c r="E36" s="54" t="s">
        <v>649</v>
      </c>
      <c r="F36" s="79">
        <v>43100</v>
      </c>
      <c r="G36" s="117" t="s">
        <v>3305</v>
      </c>
      <c r="H36" s="72">
        <v>7.0900000000851717</v>
      </c>
      <c r="I36" s="70" t="s">
        <v>29</v>
      </c>
      <c r="J36" s="70" t="s">
        <v>135</v>
      </c>
      <c r="K36" s="71">
        <v>2.3500000000277729E-2</v>
      </c>
      <c r="L36" s="71">
        <v>2.3500000000277729E-2</v>
      </c>
      <c r="M36" s="72">
        <v>37260.446691999998</v>
      </c>
      <c r="N36" s="80">
        <v>115.96</v>
      </c>
      <c r="O36" s="72">
        <v>42.696858840999994</v>
      </c>
      <c r="P36" s="73">
        <f t="shared" si="0"/>
        <v>2.3957355713051316E-3</v>
      </c>
      <c r="Q36" s="73">
        <f>O36/'סכום נכסי הקרן'!$C$41</f>
        <v>2.3603164498100005E-4</v>
      </c>
    </row>
    <row r="37" spans="1:17">
      <c r="A37" s="69" t="s">
        <v>3229</v>
      </c>
      <c r="B37" s="70" t="s">
        <v>2806</v>
      </c>
      <c r="C37" s="54">
        <v>5209</v>
      </c>
      <c r="D37" s="117" t="s">
        <v>3305</v>
      </c>
      <c r="E37" s="54" t="s">
        <v>649</v>
      </c>
      <c r="F37" s="79">
        <v>42643</v>
      </c>
      <c r="G37" s="117" t="s">
        <v>3305</v>
      </c>
      <c r="H37" s="72">
        <v>5.8800000000606234</v>
      </c>
      <c r="I37" s="70" t="s">
        <v>29</v>
      </c>
      <c r="J37" s="70" t="s">
        <v>135</v>
      </c>
      <c r="K37" s="71">
        <v>2.3500000000274097E-2</v>
      </c>
      <c r="L37" s="71">
        <v>2.3500000000274097E-2</v>
      </c>
      <c r="M37" s="72">
        <v>26987.154026</v>
      </c>
      <c r="N37" s="80">
        <v>114.91</v>
      </c>
      <c r="O37" s="72">
        <v>31.010947749</v>
      </c>
      <c r="P37" s="73">
        <f t="shared" si="0"/>
        <v>1.7400350432997817E-3</v>
      </c>
      <c r="Q37" s="73">
        <f>O37/'סכום נכסי הקרן'!$C$41</f>
        <v>1.7143099535433837E-4</v>
      </c>
    </row>
    <row r="38" spans="1:17">
      <c r="A38" s="69" t="s">
        <v>3230</v>
      </c>
      <c r="B38" s="70" t="s">
        <v>2806</v>
      </c>
      <c r="C38" s="54">
        <v>9902</v>
      </c>
      <c r="D38" s="117" t="s">
        <v>3305</v>
      </c>
      <c r="E38" s="54" t="s">
        <v>649</v>
      </c>
      <c r="F38" s="79">
        <v>45286</v>
      </c>
      <c r="G38" s="117" t="s">
        <v>3305</v>
      </c>
      <c r="H38" s="72" t="s">
        <v>3175</v>
      </c>
      <c r="I38" s="70" t="s">
        <v>29</v>
      </c>
      <c r="J38" s="70" t="s">
        <v>135</v>
      </c>
      <c r="K38" s="95">
        <v>4.4699999999999997E-2</v>
      </c>
      <c r="L38" s="95">
        <v>4.4699999999999997E-2</v>
      </c>
      <c r="M38" s="72">
        <v>15294.227795999999</v>
      </c>
      <c r="N38" s="80">
        <v>104.551463</v>
      </c>
      <c r="O38" s="72">
        <v>15.990338924</v>
      </c>
      <c r="P38" s="73">
        <f t="shared" si="0"/>
        <v>8.9722346789281049E-4</v>
      </c>
      <c r="Q38" s="73">
        <f>O38/'סכום נכסי הקרן'!$C$41</f>
        <v>8.839587038686799E-5</v>
      </c>
    </row>
    <row r="39" spans="1:17">
      <c r="A39" s="69" t="s">
        <v>3230</v>
      </c>
      <c r="B39" s="70" t="s">
        <v>2806</v>
      </c>
      <c r="C39" s="54">
        <v>9903</v>
      </c>
      <c r="D39" s="117" t="s">
        <v>3305</v>
      </c>
      <c r="E39" s="54" t="s">
        <v>649</v>
      </c>
      <c r="F39" s="79">
        <v>45286</v>
      </c>
      <c r="G39" s="117" t="s">
        <v>3305</v>
      </c>
      <c r="H39" s="72" t="s">
        <v>3176</v>
      </c>
      <c r="I39" s="70" t="s">
        <v>29</v>
      </c>
      <c r="J39" s="70" t="s">
        <v>135</v>
      </c>
      <c r="K39" s="95">
        <v>7.9500000000000001E-2</v>
      </c>
      <c r="L39" s="95">
        <v>7.9500000000000001E-2</v>
      </c>
      <c r="M39" s="72">
        <v>153884.17192200001</v>
      </c>
      <c r="N39" s="80">
        <v>103.45296500000001</v>
      </c>
      <c r="O39" s="72">
        <v>159.19773851299999</v>
      </c>
      <c r="P39" s="73">
        <f t="shared" si="0"/>
        <v>8.9326403716773837E-3</v>
      </c>
      <c r="Q39" s="73">
        <f>O39/'סכום נכסי הקרן'!$C$41</f>
        <v>8.8005781030421203E-4</v>
      </c>
    </row>
    <row r="40" spans="1:17">
      <c r="A40" s="69" t="s">
        <v>3230</v>
      </c>
      <c r="B40" s="70" t="s">
        <v>2806</v>
      </c>
      <c r="C40" s="54">
        <v>9901</v>
      </c>
      <c r="D40" s="117" t="s">
        <v>3305</v>
      </c>
      <c r="E40" s="54" t="s">
        <v>649</v>
      </c>
      <c r="F40" s="79">
        <v>45286</v>
      </c>
      <c r="G40" s="117" t="s">
        <v>3305</v>
      </c>
      <c r="H40" s="72" t="s">
        <v>3177</v>
      </c>
      <c r="I40" s="70" t="s">
        <v>29</v>
      </c>
      <c r="J40" s="70" t="s">
        <v>135</v>
      </c>
      <c r="K40" s="95">
        <v>7.6600000000000001E-2</v>
      </c>
      <c r="L40" s="95">
        <v>7.6600000000000001E-2</v>
      </c>
      <c r="M40" s="72">
        <v>30858.951188999999</v>
      </c>
      <c r="N40" s="80">
        <v>104.248654</v>
      </c>
      <c r="O40" s="72">
        <v>32.170041260000005</v>
      </c>
      <c r="P40" s="73">
        <f t="shared" si="0"/>
        <v>1.80507218256833E-3</v>
      </c>
      <c r="Q40" s="73">
        <f>O40/'סכום נכסי הקרן'!$C$41</f>
        <v>1.7783855683577981E-4</v>
      </c>
    </row>
    <row r="41" spans="1:17">
      <c r="A41" s="69" t="s">
        <v>3230</v>
      </c>
      <c r="B41" s="70" t="s">
        <v>2806</v>
      </c>
      <c r="C41" s="54">
        <v>9900</v>
      </c>
      <c r="D41" s="117" t="s">
        <v>3305</v>
      </c>
      <c r="E41" s="54" t="s">
        <v>649</v>
      </c>
      <c r="F41" s="79">
        <v>45286</v>
      </c>
      <c r="G41" s="117" t="s">
        <v>3305</v>
      </c>
      <c r="H41" s="72" t="s">
        <v>3178</v>
      </c>
      <c r="I41" s="70" t="s">
        <v>29</v>
      </c>
      <c r="J41" s="70" t="s">
        <v>135</v>
      </c>
      <c r="K41" s="95">
        <v>7.1099999999999997E-2</v>
      </c>
      <c r="L41" s="95">
        <v>7.1099999999999997E-2</v>
      </c>
      <c r="M41" s="72">
        <v>56649.375859</v>
      </c>
      <c r="N41" s="80">
        <v>85.123093999999995</v>
      </c>
      <c r="O41" s="72">
        <v>48.221701457000002</v>
      </c>
      <c r="P41" s="73">
        <f t="shared" si="0"/>
        <v>2.7057364083761639E-3</v>
      </c>
      <c r="Q41" s="73">
        <f>O41/'סכום נכסי הקרן'!$C$41</f>
        <v>2.6657341611624339E-4</v>
      </c>
    </row>
    <row r="42" spans="1:17">
      <c r="A42" s="69" t="s">
        <v>3230</v>
      </c>
      <c r="B42" s="70" t="s">
        <v>2806</v>
      </c>
      <c r="C42" s="54">
        <v>9897</v>
      </c>
      <c r="D42" s="117" t="s">
        <v>3305</v>
      </c>
      <c r="E42" s="54" t="s">
        <v>649</v>
      </c>
      <c r="F42" s="79">
        <v>45286</v>
      </c>
      <c r="G42" s="117" t="s">
        <v>3305</v>
      </c>
      <c r="H42" s="72" t="s">
        <v>3179</v>
      </c>
      <c r="I42" s="70" t="s">
        <v>29</v>
      </c>
      <c r="J42" s="70" t="s">
        <v>135</v>
      </c>
      <c r="K42" s="71">
        <v>4.6600000000000003E-2</v>
      </c>
      <c r="L42" s="71">
        <v>4.6600000000000003E-2</v>
      </c>
      <c r="M42" s="72">
        <v>29508.534076</v>
      </c>
      <c r="N42" s="80">
        <v>139.14890399999999</v>
      </c>
      <c r="O42" s="72">
        <v>41.060798274</v>
      </c>
      <c r="P42" s="73">
        <f t="shared" si="0"/>
        <v>2.3039356449506489E-3</v>
      </c>
      <c r="Q42" s="73">
        <f>O42/'סכום נכסי הקרן'!$C$41</f>
        <v>2.2698737152857594E-4</v>
      </c>
    </row>
    <row r="43" spans="1:17">
      <c r="A43" s="69" t="s">
        <v>3230</v>
      </c>
      <c r="B43" s="70" t="s">
        <v>2806</v>
      </c>
      <c r="C43" s="54">
        <v>9896</v>
      </c>
      <c r="D43" s="117" t="s">
        <v>3305</v>
      </c>
      <c r="E43" s="54" t="s">
        <v>649</v>
      </c>
      <c r="F43" s="79">
        <v>45286</v>
      </c>
      <c r="G43" s="117" t="s">
        <v>3305</v>
      </c>
      <c r="H43" s="72" t="s">
        <v>3180</v>
      </c>
      <c r="I43" s="70" t="s">
        <v>29</v>
      </c>
      <c r="J43" s="70" t="s">
        <v>135</v>
      </c>
      <c r="K43" s="71">
        <v>4.4600000000000001E-2</v>
      </c>
      <c r="L43" s="71">
        <v>4.4600000000000001E-2</v>
      </c>
      <c r="M43" s="72">
        <v>45303.764189999994</v>
      </c>
      <c r="N43" s="80">
        <v>105.39944300000001</v>
      </c>
      <c r="O43" s="72">
        <v>47.749920961000001</v>
      </c>
      <c r="P43" s="73">
        <f t="shared" si="0"/>
        <v>2.6792646409722854E-3</v>
      </c>
      <c r="Q43" s="73">
        <f>O43/'סכום נכסי הקרן'!$C$41</f>
        <v>2.6396537586308307E-4</v>
      </c>
    </row>
    <row r="44" spans="1:17">
      <c r="A44" s="69" t="s">
        <v>3230</v>
      </c>
      <c r="B44" s="70" t="s">
        <v>2806</v>
      </c>
      <c r="C44" s="54">
        <v>9898</v>
      </c>
      <c r="D44" s="117" t="s">
        <v>3305</v>
      </c>
      <c r="E44" s="54" t="s">
        <v>649</v>
      </c>
      <c r="F44" s="79">
        <v>45286</v>
      </c>
      <c r="G44" s="117" t="s">
        <v>3305</v>
      </c>
      <c r="H44" s="72" t="s">
        <v>3181</v>
      </c>
      <c r="I44" s="70" t="s">
        <v>29</v>
      </c>
      <c r="J44" s="70" t="s">
        <v>135</v>
      </c>
      <c r="K44" s="71">
        <v>2.5899999999999999E-2</v>
      </c>
      <c r="L44" s="71">
        <v>2.5899999999999999E-2</v>
      </c>
      <c r="M44" s="72">
        <v>8308.7241830000003</v>
      </c>
      <c r="N44" s="80">
        <v>130.05219399999999</v>
      </c>
      <c r="O44" s="72">
        <v>10.805676536</v>
      </c>
      <c r="P44" s="73">
        <f t="shared" si="0"/>
        <v>6.0631026150461678E-4</v>
      </c>
      <c r="Q44" s="73">
        <f>O44/'סכום נכסי הקרן'!$C$41</f>
        <v>5.9734642715111269E-5</v>
      </c>
    </row>
    <row r="45" spans="1:17">
      <c r="A45" s="69" t="s">
        <v>3230</v>
      </c>
      <c r="B45" s="70" t="s">
        <v>2806</v>
      </c>
      <c r="C45" s="54">
        <v>9899</v>
      </c>
      <c r="D45" s="117" t="s">
        <v>3305</v>
      </c>
      <c r="E45" s="54" t="s">
        <v>649</v>
      </c>
      <c r="F45" s="79">
        <v>45286</v>
      </c>
      <c r="G45" s="117" t="s">
        <v>3305</v>
      </c>
      <c r="H45" s="72" t="s">
        <v>3182</v>
      </c>
      <c r="I45" s="70" t="s">
        <v>29</v>
      </c>
      <c r="J45" s="70" t="s">
        <v>135</v>
      </c>
      <c r="K45" s="71">
        <v>2.9899999999999999E-2</v>
      </c>
      <c r="L45" s="71">
        <v>2.9899999999999999E-2</v>
      </c>
      <c r="M45" s="72">
        <v>9671.4474759999994</v>
      </c>
      <c r="N45" s="80">
        <v>125.826601</v>
      </c>
      <c r="O45" s="72">
        <v>12.169254040000002</v>
      </c>
      <c r="P45" s="73">
        <f t="shared" si="0"/>
        <v>6.8282106860472424E-4</v>
      </c>
      <c r="Q45" s="73">
        <f>O45/'סכום נכסי הקרן'!$C$41</f>
        <v>6.7272608037730045E-5</v>
      </c>
    </row>
    <row r="46" spans="1:17">
      <c r="A46" s="118" t="s">
        <v>3305</v>
      </c>
      <c r="B46" s="117" t="s">
        <v>3305</v>
      </c>
      <c r="C46" s="117" t="s">
        <v>3305</v>
      </c>
      <c r="D46" s="117" t="s">
        <v>3305</v>
      </c>
      <c r="E46" s="117" t="s">
        <v>3305</v>
      </c>
      <c r="F46" s="117" t="s">
        <v>3305</v>
      </c>
      <c r="G46" s="117" t="s">
        <v>3305</v>
      </c>
      <c r="H46" s="117" t="s">
        <v>3305</v>
      </c>
      <c r="I46" s="117" t="s">
        <v>3305</v>
      </c>
      <c r="J46" s="117" t="s">
        <v>3305</v>
      </c>
      <c r="K46" s="117" t="s">
        <v>3305</v>
      </c>
      <c r="L46" s="117" t="s">
        <v>3305</v>
      </c>
      <c r="M46" s="117" t="s">
        <v>3305</v>
      </c>
      <c r="N46" s="117" t="s">
        <v>3305</v>
      </c>
      <c r="O46" s="117" t="s">
        <v>3305</v>
      </c>
      <c r="P46" s="117" t="s">
        <v>3305</v>
      </c>
      <c r="Q46" s="117" t="s">
        <v>3305</v>
      </c>
    </row>
    <row r="47" spans="1:17">
      <c r="A47" s="68" t="s">
        <v>39</v>
      </c>
      <c r="B47" s="116" t="s">
        <v>3305</v>
      </c>
      <c r="C47" s="116" t="s">
        <v>3305</v>
      </c>
      <c r="D47" s="116" t="s">
        <v>3305</v>
      </c>
      <c r="E47" s="116" t="s">
        <v>3305</v>
      </c>
      <c r="F47" s="116" t="s">
        <v>3305</v>
      </c>
      <c r="G47" s="116" t="s">
        <v>3305</v>
      </c>
      <c r="H47" s="66">
        <v>4.4944516052105223</v>
      </c>
      <c r="I47" s="116" t="s">
        <v>3305</v>
      </c>
      <c r="J47" s="116" t="s">
        <v>3305</v>
      </c>
      <c r="K47" s="116" t="s">
        <v>3305</v>
      </c>
      <c r="L47" s="65">
        <v>5.5099223335610806E-2</v>
      </c>
      <c r="M47" s="116" t="s">
        <v>3305</v>
      </c>
      <c r="N47" s="116" t="s">
        <v>3305</v>
      </c>
      <c r="O47" s="66">
        <f>SUM(O48:O278)</f>
        <v>8888.0625175639998</v>
      </c>
      <c r="P47" s="67">
        <f t="shared" si="0"/>
        <v>0.49871227325193096</v>
      </c>
      <c r="Q47" s="67">
        <f>O47/'סכום נכסי הקרן'!$C$41</f>
        <v>4.9133919301344697E-2</v>
      </c>
    </row>
    <row r="48" spans="1:17">
      <c r="A48" s="69" t="s">
        <v>3231</v>
      </c>
      <c r="B48" s="70" t="s">
        <v>2815</v>
      </c>
      <c r="C48" s="54" t="s">
        <v>2816</v>
      </c>
      <c r="D48" s="54" t="s">
        <v>2817</v>
      </c>
      <c r="E48" s="54" t="s">
        <v>343</v>
      </c>
      <c r="F48" s="79">
        <v>42368</v>
      </c>
      <c r="G48" s="54" t="s">
        <v>315</v>
      </c>
      <c r="H48" s="72">
        <v>6.8199999998826764</v>
      </c>
      <c r="I48" s="70" t="s">
        <v>131</v>
      </c>
      <c r="J48" s="70" t="s">
        <v>135</v>
      </c>
      <c r="K48" s="71">
        <v>3.1699999999999999E-2</v>
      </c>
      <c r="L48" s="71">
        <v>2.3899999999283029E-2</v>
      </c>
      <c r="M48" s="72">
        <v>9050.7337439999992</v>
      </c>
      <c r="N48" s="80">
        <v>118.66</v>
      </c>
      <c r="O48" s="72">
        <v>10.739601543000001</v>
      </c>
      <c r="P48" s="73">
        <f t="shared" si="0"/>
        <v>6.0260277071019254E-4</v>
      </c>
      <c r="Q48" s="73">
        <f>O48/'סכום נכסי הקרן'!$C$41</f>
        <v>5.9369374877775144E-5</v>
      </c>
    </row>
    <row r="49" spans="1:17">
      <c r="A49" s="69" t="s">
        <v>3231</v>
      </c>
      <c r="B49" s="70" t="s">
        <v>2815</v>
      </c>
      <c r="C49" s="54" t="s">
        <v>2818</v>
      </c>
      <c r="D49" s="54" t="s">
        <v>2817</v>
      </c>
      <c r="E49" s="54" t="s">
        <v>343</v>
      </c>
      <c r="F49" s="79">
        <v>42388</v>
      </c>
      <c r="G49" s="54" t="s">
        <v>315</v>
      </c>
      <c r="H49" s="72">
        <v>6.8200000001168899</v>
      </c>
      <c r="I49" s="70" t="s">
        <v>131</v>
      </c>
      <c r="J49" s="70" t="s">
        <v>135</v>
      </c>
      <c r="K49" s="71">
        <v>3.1899999999999998E-2</v>
      </c>
      <c r="L49" s="71">
        <v>2.4100000000252374E-2</v>
      </c>
      <c r="M49" s="72">
        <v>12671.027345</v>
      </c>
      <c r="N49" s="80">
        <v>118.83</v>
      </c>
      <c r="O49" s="72">
        <v>15.056981781999999</v>
      </c>
      <c r="P49" s="73">
        <f t="shared" si="0"/>
        <v>8.448524746507061E-4</v>
      </c>
      <c r="Q49" s="73">
        <f>O49/'סכום נכסי הקרן'!$C$41</f>
        <v>8.3236197578116114E-5</v>
      </c>
    </row>
    <row r="50" spans="1:17">
      <c r="A50" s="69" t="s">
        <v>3231</v>
      </c>
      <c r="B50" s="70" t="s">
        <v>2815</v>
      </c>
      <c r="C50" s="54" t="s">
        <v>2819</v>
      </c>
      <c r="D50" s="54" t="s">
        <v>2817</v>
      </c>
      <c r="E50" s="54" t="s">
        <v>343</v>
      </c>
      <c r="F50" s="79">
        <v>42509</v>
      </c>
      <c r="G50" s="54" t="s">
        <v>315</v>
      </c>
      <c r="H50" s="72">
        <v>6.8800000000799049</v>
      </c>
      <c r="I50" s="70" t="s">
        <v>131</v>
      </c>
      <c r="J50" s="70" t="s">
        <v>135</v>
      </c>
      <c r="K50" s="71">
        <v>2.7400000000000001E-2</v>
      </c>
      <c r="L50" s="71">
        <v>2.5900000000433972E-2</v>
      </c>
      <c r="M50" s="72">
        <v>12671.027345</v>
      </c>
      <c r="N50" s="80">
        <v>114.57</v>
      </c>
      <c r="O50" s="72">
        <v>14.517195943000001</v>
      </c>
      <c r="P50" s="73">
        <f t="shared" si="0"/>
        <v>8.1456490384380421E-4</v>
      </c>
      <c r="Q50" s="73">
        <f>O50/'סכום נכסי הקרן'!$C$41</f>
        <v>8.0252218358682864E-5</v>
      </c>
    </row>
    <row r="51" spans="1:17">
      <c r="A51" s="69" t="s">
        <v>3231</v>
      </c>
      <c r="B51" s="70" t="s">
        <v>2815</v>
      </c>
      <c r="C51" s="54" t="s">
        <v>2820</v>
      </c>
      <c r="D51" s="54" t="s">
        <v>2817</v>
      </c>
      <c r="E51" s="54" t="s">
        <v>343</v>
      </c>
      <c r="F51" s="79">
        <v>42723</v>
      </c>
      <c r="G51" s="54" t="s">
        <v>315</v>
      </c>
      <c r="H51" s="72">
        <v>6.7899999990097566</v>
      </c>
      <c r="I51" s="70" t="s">
        <v>131</v>
      </c>
      <c r="J51" s="70" t="s">
        <v>135</v>
      </c>
      <c r="K51" s="71">
        <v>3.15E-2</v>
      </c>
      <c r="L51" s="71">
        <v>2.7499999995239211E-2</v>
      </c>
      <c r="M51" s="72">
        <v>1810.1467279999999</v>
      </c>
      <c r="N51" s="80">
        <v>116.04</v>
      </c>
      <c r="O51" s="72">
        <v>2.1004943520000001</v>
      </c>
      <c r="P51" s="73">
        <f t="shared" si="0"/>
        <v>1.1785946725382255E-4</v>
      </c>
      <c r="Q51" s="73">
        <f>O51/'סכום נכסי הקרן'!$C$41</f>
        <v>1.1611700500547833E-5</v>
      </c>
    </row>
    <row r="52" spans="1:17">
      <c r="A52" s="69" t="s">
        <v>3231</v>
      </c>
      <c r="B52" s="70" t="s">
        <v>2815</v>
      </c>
      <c r="C52" s="54" t="s">
        <v>2821</v>
      </c>
      <c r="D52" s="54" t="s">
        <v>2817</v>
      </c>
      <c r="E52" s="54" t="s">
        <v>343</v>
      </c>
      <c r="F52" s="79">
        <v>42918</v>
      </c>
      <c r="G52" s="54" t="s">
        <v>315</v>
      </c>
      <c r="H52" s="72">
        <v>6.7599999999494909</v>
      </c>
      <c r="I52" s="70" t="s">
        <v>131</v>
      </c>
      <c r="J52" s="70" t="s">
        <v>135</v>
      </c>
      <c r="K52" s="71">
        <v>3.1899999999999998E-2</v>
      </c>
      <c r="L52" s="71">
        <v>2.9899999999776595E-2</v>
      </c>
      <c r="M52" s="72">
        <v>9050.7337439999992</v>
      </c>
      <c r="N52" s="80">
        <v>113.75</v>
      </c>
      <c r="O52" s="72">
        <v>10.295209577</v>
      </c>
      <c r="P52" s="73">
        <f t="shared" si="0"/>
        <v>5.7766778323223582E-4</v>
      </c>
      <c r="Q52" s="73">
        <f>O52/'סכום נכסי הקרן'!$C$41</f>
        <v>5.6912740605405697E-5</v>
      </c>
    </row>
    <row r="53" spans="1:17">
      <c r="A53" s="69" t="s">
        <v>3231</v>
      </c>
      <c r="B53" s="70" t="s">
        <v>2815</v>
      </c>
      <c r="C53" s="54" t="s">
        <v>2822</v>
      </c>
      <c r="D53" s="54" t="s">
        <v>2817</v>
      </c>
      <c r="E53" s="54" t="s">
        <v>343</v>
      </c>
      <c r="F53" s="79">
        <v>43915</v>
      </c>
      <c r="G53" s="54" t="s">
        <v>315</v>
      </c>
      <c r="H53" s="72">
        <v>6.7900000000964296</v>
      </c>
      <c r="I53" s="70" t="s">
        <v>131</v>
      </c>
      <c r="J53" s="70" t="s">
        <v>135</v>
      </c>
      <c r="K53" s="71">
        <v>2.6600000000000002E-2</v>
      </c>
      <c r="L53" s="71">
        <v>3.5600000000759448E-2</v>
      </c>
      <c r="M53" s="72">
        <v>19054.176404000002</v>
      </c>
      <c r="N53" s="80">
        <v>105.04</v>
      </c>
      <c r="O53" s="72">
        <v>20.014508533000001</v>
      </c>
      <c r="P53" s="73">
        <f t="shared" si="0"/>
        <v>1.1230210215992359E-3</v>
      </c>
      <c r="Q53" s="73">
        <f>O53/'סכום נכסי הקרן'!$C$41</f>
        <v>1.1064180131194895E-4</v>
      </c>
    </row>
    <row r="54" spans="1:17">
      <c r="A54" s="69" t="s">
        <v>3231</v>
      </c>
      <c r="B54" s="70" t="s">
        <v>2815</v>
      </c>
      <c r="C54" s="54" t="s">
        <v>2823</v>
      </c>
      <c r="D54" s="54" t="s">
        <v>2817</v>
      </c>
      <c r="E54" s="54" t="s">
        <v>343</v>
      </c>
      <c r="F54" s="79">
        <v>44168</v>
      </c>
      <c r="G54" s="54" t="s">
        <v>315</v>
      </c>
      <c r="H54" s="72">
        <v>6.9100000001299451</v>
      </c>
      <c r="I54" s="70" t="s">
        <v>131</v>
      </c>
      <c r="J54" s="70" t="s">
        <v>135</v>
      </c>
      <c r="K54" s="71">
        <v>1.89E-2</v>
      </c>
      <c r="L54" s="71">
        <v>3.8100000001034258E-2</v>
      </c>
      <c r="M54" s="72">
        <v>19297.939824000001</v>
      </c>
      <c r="N54" s="80">
        <v>97.7</v>
      </c>
      <c r="O54" s="72">
        <v>18.854085705000003</v>
      </c>
      <c r="P54" s="73">
        <f t="shared" si="0"/>
        <v>1.0579092938923604E-3</v>
      </c>
      <c r="Q54" s="73">
        <f>O54/'סכום נכסי הקרן'!$C$41</f>
        <v>1.0422689125998671E-4</v>
      </c>
    </row>
    <row r="55" spans="1:17">
      <c r="A55" s="69" t="s">
        <v>3231</v>
      </c>
      <c r="B55" s="70" t="s">
        <v>2815</v>
      </c>
      <c r="C55" s="54" t="s">
        <v>2824</v>
      </c>
      <c r="D55" s="54" t="s">
        <v>2817</v>
      </c>
      <c r="E55" s="54" t="s">
        <v>343</v>
      </c>
      <c r="F55" s="79">
        <v>44277</v>
      </c>
      <c r="G55" s="54" t="s">
        <v>315</v>
      </c>
      <c r="H55" s="72">
        <v>6.8200000000124925</v>
      </c>
      <c r="I55" s="70" t="s">
        <v>131</v>
      </c>
      <c r="J55" s="70" t="s">
        <v>135</v>
      </c>
      <c r="K55" s="71">
        <v>1.9E-2</v>
      </c>
      <c r="L55" s="71">
        <v>4.6200000000345361E-2</v>
      </c>
      <c r="M55" s="72">
        <v>29345.799954999999</v>
      </c>
      <c r="N55" s="80">
        <v>92.75</v>
      </c>
      <c r="O55" s="72">
        <v>27.218228312999997</v>
      </c>
      <c r="P55" s="73">
        <f t="shared" si="0"/>
        <v>1.527224239145723E-3</v>
      </c>
      <c r="Q55" s="73">
        <f>O55/'סכום נכסי הקרן'!$C$41</f>
        <v>1.5046453946670132E-4</v>
      </c>
    </row>
    <row r="56" spans="1:17">
      <c r="A56" s="69" t="s">
        <v>3232</v>
      </c>
      <c r="B56" s="70" t="s">
        <v>2806</v>
      </c>
      <c r="C56" s="54">
        <v>4069</v>
      </c>
      <c r="D56" s="54" t="s">
        <v>2825</v>
      </c>
      <c r="E56" s="54" t="s">
        <v>349</v>
      </c>
      <c r="F56" s="79">
        <v>42052</v>
      </c>
      <c r="G56" s="54" t="s">
        <v>133</v>
      </c>
      <c r="H56" s="72">
        <v>4.0100000000206508</v>
      </c>
      <c r="I56" s="70" t="s">
        <v>656</v>
      </c>
      <c r="J56" s="70" t="s">
        <v>135</v>
      </c>
      <c r="K56" s="71">
        <v>2.9779E-2</v>
      </c>
      <c r="L56" s="71">
        <v>2.0300000000301827E-2</v>
      </c>
      <c r="M56" s="72">
        <v>26766.425414000001</v>
      </c>
      <c r="N56" s="80">
        <v>117.59</v>
      </c>
      <c r="O56" s="72">
        <v>31.474640035</v>
      </c>
      <c r="P56" s="73">
        <f t="shared" si="0"/>
        <v>1.7660529784328286E-3</v>
      </c>
      <c r="Q56" s="73">
        <f>O56/'סכום נכסי הקרן'!$C$41</f>
        <v>1.7399432333678198E-4</v>
      </c>
    </row>
    <row r="57" spans="1:17">
      <c r="A57" s="69" t="s">
        <v>3233</v>
      </c>
      <c r="B57" s="70" t="s">
        <v>2815</v>
      </c>
      <c r="C57" s="54" t="s">
        <v>2826</v>
      </c>
      <c r="D57" s="54" t="s">
        <v>2827</v>
      </c>
      <c r="E57" s="54" t="s">
        <v>349</v>
      </c>
      <c r="F57" s="79">
        <v>42122</v>
      </c>
      <c r="G57" s="54" t="s">
        <v>133</v>
      </c>
      <c r="H57" s="72">
        <v>4.1299999999967207</v>
      </c>
      <c r="I57" s="70" t="s">
        <v>319</v>
      </c>
      <c r="J57" s="70" t="s">
        <v>135</v>
      </c>
      <c r="K57" s="71">
        <v>2.98E-2</v>
      </c>
      <c r="L57" s="71">
        <v>2.6399999999989911E-2</v>
      </c>
      <c r="M57" s="72">
        <v>173011.58070699999</v>
      </c>
      <c r="N57" s="80">
        <v>114.6</v>
      </c>
      <c r="O57" s="72">
        <v>198.271277005</v>
      </c>
      <c r="P57" s="73">
        <f t="shared" si="0"/>
        <v>1.1125070180405023E-2</v>
      </c>
      <c r="Q57" s="73">
        <f>O57/'סכום נכסי הקרן'!$C$41</f>
        <v>1.0960594510768845E-3</v>
      </c>
    </row>
    <row r="58" spans="1:17">
      <c r="A58" s="69" t="s">
        <v>3234</v>
      </c>
      <c r="B58" s="70" t="s">
        <v>2806</v>
      </c>
      <c r="C58" s="54">
        <v>4099</v>
      </c>
      <c r="D58" s="54" t="s">
        <v>2828</v>
      </c>
      <c r="E58" s="54" t="s">
        <v>349</v>
      </c>
      <c r="F58" s="79">
        <v>42052</v>
      </c>
      <c r="G58" s="54" t="s">
        <v>133</v>
      </c>
      <c r="H58" s="72">
        <v>3.9400000000035504</v>
      </c>
      <c r="I58" s="70" t="s">
        <v>656</v>
      </c>
      <c r="J58" s="70" t="s">
        <v>135</v>
      </c>
      <c r="K58" s="71">
        <v>2.9779E-2</v>
      </c>
      <c r="L58" s="71">
        <v>2.9199999999751456E-2</v>
      </c>
      <c r="M58" s="72">
        <v>19837.462503999999</v>
      </c>
      <c r="N58" s="80">
        <v>113.58</v>
      </c>
      <c r="O58" s="72">
        <v>22.531390218000002</v>
      </c>
      <c r="P58" s="73">
        <f t="shared" si="0"/>
        <v>1.2642441266518905E-3</v>
      </c>
      <c r="Q58" s="73">
        <f>O58/'סכום נכסי הקרן'!$C$41</f>
        <v>1.2455532423749605E-4</v>
      </c>
    </row>
    <row r="59" spans="1:17">
      <c r="A59" s="69" t="s">
        <v>3234</v>
      </c>
      <c r="B59" s="70" t="s">
        <v>2806</v>
      </c>
      <c r="C59" s="54" t="s">
        <v>2829</v>
      </c>
      <c r="D59" s="54" t="s">
        <v>2828</v>
      </c>
      <c r="E59" s="54" t="s">
        <v>349</v>
      </c>
      <c r="F59" s="79">
        <v>42054</v>
      </c>
      <c r="G59" s="54" t="s">
        <v>133</v>
      </c>
      <c r="H59" s="72">
        <v>3.9399999998430633</v>
      </c>
      <c r="I59" s="70" t="s">
        <v>656</v>
      </c>
      <c r="J59" s="70" t="s">
        <v>135</v>
      </c>
      <c r="K59" s="71">
        <v>2.9779E-2</v>
      </c>
      <c r="L59" s="71">
        <v>2.9200000003138733E-2</v>
      </c>
      <c r="M59" s="72">
        <v>561.01422500000001</v>
      </c>
      <c r="N59" s="80">
        <v>113.58</v>
      </c>
      <c r="O59" s="72">
        <v>0.63719996499999998</v>
      </c>
      <c r="P59" s="73">
        <f t="shared" si="0"/>
        <v>3.575351123298539E-5</v>
      </c>
      <c r="Q59" s="73">
        <f>O59/'סכום נכסי הקרן'!$C$41</f>
        <v>3.5224922863965697E-6</v>
      </c>
    </row>
    <row r="60" spans="1:17">
      <c r="A60" s="69" t="s">
        <v>3235</v>
      </c>
      <c r="B60" s="70" t="s">
        <v>2815</v>
      </c>
      <c r="C60" s="54" t="s">
        <v>2830</v>
      </c>
      <c r="D60" s="54" t="s">
        <v>2831</v>
      </c>
      <c r="E60" s="54" t="s">
        <v>1835</v>
      </c>
      <c r="F60" s="79">
        <v>40742</v>
      </c>
      <c r="G60" s="54" t="s">
        <v>2805</v>
      </c>
      <c r="H60" s="72">
        <v>2.9599999999905338</v>
      </c>
      <c r="I60" s="70" t="s">
        <v>336</v>
      </c>
      <c r="J60" s="70" t="s">
        <v>135</v>
      </c>
      <c r="K60" s="71">
        <v>4.4999999999999998E-2</v>
      </c>
      <c r="L60" s="71">
        <v>1.6600000000004979E-2</v>
      </c>
      <c r="M60" s="72">
        <v>63689.191600999999</v>
      </c>
      <c r="N60" s="80">
        <v>126.06</v>
      </c>
      <c r="O60" s="72">
        <v>80.286596606000003</v>
      </c>
      <c r="P60" s="73">
        <f t="shared" si="0"/>
        <v>4.5049088061559885E-3</v>
      </c>
      <c r="Q60" s="73">
        <f>O60/'סכום נכסי הקרן'!$C$41</f>
        <v>4.4383071685458745E-4</v>
      </c>
    </row>
    <row r="61" spans="1:17">
      <c r="A61" s="69" t="s">
        <v>3236</v>
      </c>
      <c r="B61" s="70" t="s">
        <v>2815</v>
      </c>
      <c r="C61" s="54" t="s">
        <v>2832</v>
      </c>
      <c r="D61" s="54" t="s">
        <v>2833</v>
      </c>
      <c r="E61" s="54" t="s">
        <v>1835</v>
      </c>
      <c r="F61" s="79">
        <v>41534</v>
      </c>
      <c r="G61" s="54" t="s">
        <v>2805</v>
      </c>
      <c r="H61" s="72">
        <v>5.2699999999998663</v>
      </c>
      <c r="I61" s="70" t="s">
        <v>542</v>
      </c>
      <c r="J61" s="70" t="s">
        <v>135</v>
      </c>
      <c r="K61" s="71">
        <v>3.9842000000000002E-2</v>
      </c>
      <c r="L61" s="71">
        <v>3.3599999999998215E-2</v>
      </c>
      <c r="M61" s="72">
        <v>192554.76512500001</v>
      </c>
      <c r="N61" s="80">
        <v>116.09</v>
      </c>
      <c r="O61" s="72">
        <v>223.536810989</v>
      </c>
      <c r="P61" s="73">
        <f t="shared" si="0"/>
        <v>1.2542728062894578E-2</v>
      </c>
      <c r="Q61" s="73">
        <f>O61/'סכום נכסי הקרן'!$C$41</f>
        <v>1.2357293403718885E-3</v>
      </c>
    </row>
    <row r="62" spans="1:17">
      <c r="A62" s="69" t="s">
        <v>3237</v>
      </c>
      <c r="B62" s="70" t="s">
        <v>2815</v>
      </c>
      <c r="C62" s="54" t="s">
        <v>2834</v>
      </c>
      <c r="D62" s="54" t="s">
        <v>2835</v>
      </c>
      <c r="E62" s="54" t="s">
        <v>456</v>
      </c>
      <c r="F62" s="79">
        <v>43431</v>
      </c>
      <c r="G62" s="54" t="s">
        <v>315</v>
      </c>
      <c r="H62" s="72">
        <v>7.7000000004395934</v>
      </c>
      <c r="I62" s="70" t="s">
        <v>319</v>
      </c>
      <c r="J62" s="70" t="s">
        <v>135</v>
      </c>
      <c r="K62" s="71">
        <v>3.6600000000000001E-2</v>
      </c>
      <c r="L62" s="71">
        <v>3.4200000002637558E-2</v>
      </c>
      <c r="M62" s="72">
        <v>5627.2959640000008</v>
      </c>
      <c r="N62" s="80">
        <v>113.19</v>
      </c>
      <c r="O62" s="72">
        <v>6.369536096</v>
      </c>
      <c r="P62" s="73">
        <f t="shared" si="0"/>
        <v>3.573968814597187E-4</v>
      </c>
      <c r="Q62" s="73">
        <f>O62/'סכום נכסי הקרן'!$C$41</f>
        <v>3.5211304140740999E-5</v>
      </c>
    </row>
    <row r="63" spans="1:17">
      <c r="A63" s="69" t="s">
        <v>3237</v>
      </c>
      <c r="B63" s="70" t="s">
        <v>2815</v>
      </c>
      <c r="C63" s="54" t="s">
        <v>2836</v>
      </c>
      <c r="D63" s="54" t="s">
        <v>2835</v>
      </c>
      <c r="E63" s="54" t="s">
        <v>456</v>
      </c>
      <c r="F63" s="79">
        <v>43276</v>
      </c>
      <c r="G63" s="54" t="s">
        <v>315</v>
      </c>
      <c r="H63" s="72">
        <v>7.7499999995121431</v>
      </c>
      <c r="I63" s="70" t="s">
        <v>319</v>
      </c>
      <c r="J63" s="70" t="s">
        <v>135</v>
      </c>
      <c r="K63" s="71">
        <v>3.2599999999999997E-2</v>
      </c>
      <c r="L63" s="71">
        <v>3.5099999998568963E-2</v>
      </c>
      <c r="M63" s="72">
        <v>5606.6381510000001</v>
      </c>
      <c r="N63" s="80">
        <v>109.68</v>
      </c>
      <c r="O63" s="72">
        <v>6.1493607880000001</v>
      </c>
      <c r="P63" s="73">
        <f t="shared" si="0"/>
        <v>3.4504276849644502E-4</v>
      </c>
      <c r="Q63" s="73">
        <f>O63/'סכום נכסי הקרן'!$C$41</f>
        <v>3.3994157457305468E-5</v>
      </c>
    </row>
    <row r="64" spans="1:17">
      <c r="A64" s="69" t="s">
        <v>3237</v>
      </c>
      <c r="B64" s="70" t="s">
        <v>2815</v>
      </c>
      <c r="C64" s="54" t="s">
        <v>2837</v>
      </c>
      <c r="D64" s="54" t="s">
        <v>2835</v>
      </c>
      <c r="E64" s="54" t="s">
        <v>456</v>
      </c>
      <c r="F64" s="79">
        <v>43222</v>
      </c>
      <c r="G64" s="54" t="s">
        <v>315</v>
      </c>
      <c r="H64" s="72">
        <v>7.7599999999444851</v>
      </c>
      <c r="I64" s="70" t="s">
        <v>319</v>
      </c>
      <c r="J64" s="70" t="s">
        <v>135</v>
      </c>
      <c r="K64" s="71">
        <v>3.2199999999999999E-2</v>
      </c>
      <c r="L64" s="71">
        <v>3.5099999999783346E-2</v>
      </c>
      <c r="M64" s="72">
        <v>26792.266359999998</v>
      </c>
      <c r="N64" s="80">
        <v>110.26</v>
      </c>
      <c r="O64" s="72">
        <v>29.541154664</v>
      </c>
      <c r="P64" s="73">
        <f t="shared" si="0"/>
        <v>1.6575644430782144E-3</v>
      </c>
      <c r="Q64" s="73">
        <f>O64/'סכום נכסי הקרן'!$C$41</f>
        <v>1.6330586181872758E-4</v>
      </c>
    </row>
    <row r="65" spans="1:17">
      <c r="A65" s="69" t="s">
        <v>3237</v>
      </c>
      <c r="B65" s="70" t="s">
        <v>2815</v>
      </c>
      <c r="C65" s="54" t="s">
        <v>2838</v>
      </c>
      <c r="D65" s="54" t="s">
        <v>2835</v>
      </c>
      <c r="E65" s="54" t="s">
        <v>456</v>
      </c>
      <c r="F65" s="79">
        <v>43922</v>
      </c>
      <c r="G65" s="54" t="s">
        <v>315</v>
      </c>
      <c r="H65" s="72">
        <v>7.8900000005909847</v>
      </c>
      <c r="I65" s="70" t="s">
        <v>319</v>
      </c>
      <c r="J65" s="70" t="s">
        <v>135</v>
      </c>
      <c r="K65" s="71">
        <v>2.7699999999999999E-2</v>
      </c>
      <c r="L65" s="71">
        <v>3.260000000153164E-2</v>
      </c>
      <c r="M65" s="72">
        <v>6446.211177000001</v>
      </c>
      <c r="N65" s="80">
        <v>107.36</v>
      </c>
      <c r="O65" s="72">
        <v>6.9206521190000005</v>
      </c>
      <c r="P65" s="73">
        <f t="shared" si="0"/>
        <v>3.8832019282400719E-4</v>
      </c>
      <c r="Q65" s="73">
        <f>O65/'סכום נכסי הקרן'!$C$41</f>
        <v>3.8257917522031845E-5</v>
      </c>
    </row>
    <row r="66" spans="1:17">
      <c r="A66" s="69" t="s">
        <v>3237</v>
      </c>
      <c r="B66" s="70" t="s">
        <v>2815</v>
      </c>
      <c r="C66" s="54" t="s">
        <v>2839</v>
      </c>
      <c r="D66" s="54" t="s">
        <v>2835</v>
      </c>
      <c r="E66" s="54" t="s">
        <v>456</v>
      </c>
      <c r="F66" s="79">
        <v>43978</v>
      </c>
      <c r="G66" s="54" t="s">
        <v>315</v>
      </c>
      <c r="H66" s="72">
        <v>7.9199999989497609</v>
      </c>
      <c r="I66" s="70" t="s">
        <v>319</v>
      </c>
      <c r="J66" s="70" t="s">
        <v>135</v>
      </c>
      <c r="K66" s="71">
        <v>2.3E-2</v>
      </c>
      <c r="L66" s="71">
        <v>3.6799999994970689E-2</v>
      </c>
      <c r="M66" s="72">
        <v>2704.1492800000001</v>
      </c>
      <c r="N66" s="80">
        <v>100</v>
      </c>
      <c r="O66" s="72">
        <v>2.7041494520000002</v>
      </c>
      <c r="P66" s="73">
        <f t="shared" si="0"/>
        <v>1.5173076446693353E-4</v>
      </c>
      <c r="Q66" s="73">
        <f>O66/'סכום נכסי הקרן'!$C$41</f>
        <v>1.4948754094695394E-5</v>
      </c>
    </row>
    <row r="67" spans="1:17">
      <c r="A67" s="69" t="s">
        <v>3237</v>
      </c>
      <c r="B67" s="70" t="s">
        <v>2815</v>
      </c>
      <c r="C67" s="54" t="s">
        <v>2840</v>
      </c>
      <c r="D67" s="54" t="s">
        <v>2835</v>
      </c>
      <c r="E67" s="54" t="s">
        <v>456</v>
      </c>
      <c r="F67" s="79">
        <v>44010</v>
      </c>
      <c r="G67" s="54" t="s">
        <v>315</v>
      </c>
      <c r="H67" s="72">
        <v>7.9799999990740265</v>
      </c>
      <c r="I67" s="70" t="s">
        <v>319</v>
      </c>
      <c r="J67" s="70" t="s">
        <v>135</v>
      </c>
      <c r="K67" s="71">
        <v>2.2000000000000002E-2</v>
      </c>
      <c r="L67" s="71">
        <v>3.4299999995509728E-2</v>
      </c>
      <c r="M67" s="72">
        <v>4240.091136</v>
      </c>
      <c r="N67" s="80">
        <v>101.37</v>
      </c>
      <c r="O67" s="72">
        <v>4.2981804510000003</v>
      </c>
      <c r="P67" s="73">
        <f t="shared" si="0"/>
        <v>2.4117239717084214E-4</v>
      </c>
      <c r="Q67" s="73">
        <f>O67/'סכום נכסי הקרן'!$C$41</f>
        <v>2.37606847391902E-5</v>
      </c>
    </row>
    <row r="68" spans="1:17">
      <c r="A68" s="69" t="s">
        <v>3237</v>
      </c>
      <c r="B68" s="70" t="s">
        <v>2815</v>
      </c>
      <c r="C68" s="54" t="s">
        <v>2841</v>
      </c>
      <c r="D68" s="54" t="s">
        <v>2835</v>
      </c>
      <c r="E68" s="54" t="s">
        <v>456</v>
      </c>
      <c r="F68" s="79">
        <v>44133</v>
      </c>
      <c r="G68" s="54" t="s">
        <v>315</v>
      </c>
      <c r="H68" s="72">
        <v>7.8899999999784338</v>
      </c>
      <c r="I68" s="70" t="s">
        <v>319</v>
      </c>
      <c r="J68" s="70" t="s">
        <v>135</v>
      </c>
      <c r="K68" s="71">
        <v>2.3799999999999998E-2</v>
      </c>
      <c r="L68" s="71">
        <v>3.6800000001006479E-2</v>
      </c>
      <c r="M68" s="72">
        <v>5513.7579109999988</v>
      </c>
      <c r="N68" s="80">
        <v>100.91</v>
      </c>
      <c r="O68" s="72">
        <v>5.5639332079999999</v>
      </c>
      <c r="P68" s="73">
        <f t="shared" si="0"/>
        <v>3.121942237580136E-4</v>
      </c>
      <c r="Q68" s="73">
        <f>O68/'סכום נכסי הקרן'!$C$41</f>
        <v>3.0757867049169912E-5</v>
      </c>
    </row>
    <row r="69" spans="1:17">
      <c r="A69" s="69" t="s">
        <v>3237</v>
      </c>
      <c r="B69" s="70" t="s">
        <v>2815</v>
      </c>
      <c r="C69" s="54" t="s">
        <v>2842</v>
      </c>
      <c r="D69" s="54" t="s">
        <v>2835</v>
      </c>
      <c r="E69" s="54" t="s">
        <v>456</v>
      </c>
      <c r="F69" s="79">
        <v>44251</v>
      </c>
      <c r="G69" s="54" t="s">
        <v>315</v>
      </c>
      <c r="H69" s="72">
        <v>7.8000000002146832</v>
      </c>
      <c r="I69" s="70" t="s">
        <v>319</v>
      </c>
      <c r="J69" s="70" t="s">
        <v>135</v>
      </c>
      <c r="K69" s="71">
        <v>2.3599999999999999E-2</v>
      </c>
      <c r="L69" s="71">
        <v>4.2300000001319671E-2</v>
      </c>
      <c r="M69" s="72">
        <v>16371.011286999999</v>
      </c>
      <c r="N69" s="80">
        <v>96.74</v>
      </c>
      <c r="O69" s="72">
        <v>15.837316016999999</v>
      </c>
      <c r="P69" s="73">
        <f t="shared" si="0"/>
        <v>8.8863729946085115E-4</v>
      </c>
      <c r="Q69" s="73">
        <f>O69/'סכום נכסי הקרן'!$C$41</f>
        <v>8.7549947538222701E-5</v>
      </c>
    </row>
    <row r="70" spans="1:17">
      <c r="A70" s="69" t="s">
        <v>3237</v>
      </c>
      <c r="B70" s="70" t="s">
        <v>2815</v>
      </c>
      <c r="C70" s="54" t="s">
        <v>2843</v>
      </c>
      <c r="D70" s="54" t="s">
        <v>2835</v>
      </c>
      <c r="E70" s="54" t="s">
        <v>456</v>
      </c>
      <c r="F70" s="79">
        <v>44294</v>
      </c>
      <c r="G70" s="54" t="s">
        <v>315</v>
      </c>
      <c r="H70" s="72">
        <v>7.7699999997750018</v>
      </c>
      <c r="I70" s="70" t="s">
        <v>319</v>
      </c>
      <c r="J70" s="70" t="s">
        <v>135</v>
      </c>
      <c r="K70" s="71">
        <v>2.3199999999999998E-2</v>
      </c>
      <c r="L70" s="71">
        <v>4.4299999999022913E-2</v>
      </c>
      <c r="M70" s="72">
        <v>11778.744420000001</v>
      </c>
      <c r="N70" s="80">
        <v>94.71</v>
      </c>
      <c r="O70" s="72">
        <v>11.155648163</v>
      </c>
      <c r="P70" s="73">
        <f t="shared" si="0"/>
        <v>6.2594729098431972E-4</v>
      </c>
      <c r="Q70" s="73">
        <f>O70/'סכום נכסי הקרן'!$C$41</f>
        <v>6.1669313814104756E-5</v>
      </c>
    </row>
    <row r="71" spans="1:17">
      <c r="A71" s="69" t="s">
        <v>3237</v>
      </c>
      <c r="B71" s="70" t="s">
        <v>2815</v>
      </c>
      <c r="C71" s="54" t="s">
        <v>2844</v>
      </c>
      <c r="D71" s="54" t="s">
        <v>2835</v>
      </c>
      <c r="E71" s="54" t="s">
        <v>456</v>
      </c>
      <c r="F71" s="79">
        <v>44602</v>
      </c>
      <c r="G71" s="54" t="s">
        <v>315</v>
      </c>
      <c r="H71" s="72">
        <v>7.6300000001151194</v>
      </c>
      <c r="I71" s="70" t="s">
        <v>319</v>
      </c>
      <c r="J71" s="70" t="s">
        <v>135</v>
      </c>
      <c r="K71" s="71">
        <v>2.0899999999999998E-2</v>
      </c>
      <c r="L71" s="71">
        <v>5.3700000000954651E-2</v>
      </c>
      <c r="M71" s="72">
        <v>16875.193087</v>
      </c>
      <c r="N71" s="80">
        <v>84.42</v>
      </c>
      <c r="O71" s="72">
        <v>14.246036672000001</v>
      </c>
      <c r="P71" s="73">
        <f t="shared" si="0"/>
        <v>7.9935006301808846E-4</v>
      </c>
      <c r="Q71" s="73">
        <f>O71/'סכום נכסי הקרן'!$C$41</f>
        <v>7.8753228256757133E-5</v>
      </c>
    </row>
    <row r="72" spans="1:17">
      <c r="A72" s="69" t="s">
        <v>3237</v>
      </c>
      <c r="B72" s="70" t="s">
        <v>2815</v>
      </c>
      <c r="C72" s="54" t="s">
        <v>2845</v>
      </c>
      <c r="D72" s="54" t="s">
        <v>2835</v>
      </c>
      <c r="E72" s="54" t="s">
        <v>456</v>
      </c>
      <c r="F72" s="79">
        <v>43500</v>
      </c>
      <c r="G72" s="54" t="s">
        <v>315</v>
      </c>
      <c r="H72" s="72">
        <v>7.7600000003009537</v>
      </c>
      <c r="I72" s="70" t="s">
        <v>319</v>
      </c>
      <c r="J72" s="70" t="s">
        <v>135</v>
      </c>
      <c r="K72" s="71">
        <v>3.4500000000000003E-2</v>
      </c>
      <c r="L72" s="71">
        <v>3.2700000000794184E-2</v>
      </c>
      <c r="M72" s="72">
        <v>10562.465377</v>
      </c>
      <c r="N72" s="80">
        <v>113.25</v>
      </c>
      <c r="O72" s="72">
        <v>11.961992114999999</v>
      </c>
      <c r="P72" s="73">
        <f t="shared" si="0"/>
        <v>6.7119153004431683E-4</v>
      </c>
      <c r="Q72" s="73">
        <f>O72/'סכום נכסי הקרן'!$C$41</f>
        <v>6.6126847566641163E-5</v>
      </c>
    </row>
    <row r="73" spans="1:17">
      <c r="A73" s="69" t="s">
        <v>3237</v>
      </c>
      <c r="B73" s="70" t="s">
        <v>2815</v>
      </c>
      <c r="C73" s="54" t="s">
        <v>2846</v>
      </c>
      <c r="D73" s="54" t="s">
        <v>2835</v>
      </c>
      <c r="E73" s="54" t="s">
        <v>456</v>
      </c>
      <c r="F73" s="79">
        <v>43556</v>
      </c>
      <c r="G73" s="54" t="s">
        <v>315</v>
      </c>
      <c r="H73" s="72">
        <v>7.8399999999486729</v>
      </c>
      <c r="I73" s="70" t="s">
        <v>319</v>
      </c>
      <c r="J73" s="70" t="s">
        <v>135</v>
      </c>
      <c r="K73" s="71">
        <v>3.0499999999999999E-2</v>
      </c>
      <c r="L73" s="71">
        <v>3.279999999982891E-2</v>
      </c>
      <c r="M73" s="72">
        <v>10651.463173</v>
      </c>
      <c r="N73" s="80">
        <v>109.75</v>
      </c>
      <c r="O73" s="72">
        <v>11.689980815</v>
      </c>
      <c r="P73" s="73">
        <f t="shared" ref="P73:P136" si="1">IFERROR(O73/$O$8,0)</f>
        <v>6.5592888157563884E-4</v>
      </c>
      <c r="Q73" s="73">
        <f>O73/'סכום נכסי הקרן'!$C$41</f>
        <v>6.4623147380369649E-5</v>
      </c>
    </row>
    <row r="74" spans="1:17">
      <c r="A74" s="69" t="s">
        <v>3237</v>
      </c>
      <c r="B74" s="70" t="s">
        <v>2815</v>
      </c>
      <c r="C74" s="54" t="s">
        <v>2847</v>
      </c>
      <c r="D74" s="54" t="s">
        <v>2835</v>
      </c>
      <c r="E74" s="54" t="s">
        <v>456</v>
      </c>
      <c r="F74" s="79">
        <v>43647</v>
      </c>
      <c r="G74" s="54" t="s">
        <v>315</v>
      </c>
      <c r="H74" s="72">
        <v>7.8199999998728584</v>
      </c>
      <c r="I74" s="70" t="s">
        <v>319</v>
      </c>
      <c r="J74" s="70" t="s">
        <v>135</v>
      </c>
      <c r="K74" s="71">
        <v>2.8999999999999998E-2</v>
      </c>
      <c r="L74" s="71">
        <v>3.5099999999749575E-2</v>
      </c>
      <c r="M74" s="72">
        <v>9887.7903289999995</v>
      </c>
      <c r="N74" s="80">
        <v>105</v>
      </c>
      <c r="O74" s="72">
        <v>10.382179025999999</v>
      </c>
      <c r="P74" s="73">
        <f t="shared" si="1"/>
        <v>5.8254766920609645E-4</v>
      </c>
      <c r="Q74" s="73">
        <f>O74/'סכום נכסי הקרן'!$C$41</f>
        <v>5.7393514663914409E-5</v>
      </c>
    </row>
    <row r="75" spans="1:17">
      <c r="A75" s="69" t="s">
        <v>3237</v>
      </c>
      <c r="B75" s="70" t="s">
        <v>2815</v>
      </c>
      <c r="C75" s="54" t="s">
        <v>2848</v>
      </c>
      <c r="D75" s="54" t="s">
        <v>2835</v>
      </c>
      <c r="E75" s="54" t="s">
        <v>456</v>
      </c>
      <c r="F75" s="79">
        <v>43703</v>
      </c>
      <c r="G75" s="54" t="s">
        <v>315</v>
      </c>
      <c r="H75" s="72">
        <v>7.9499999967885442</v>
      </c>
      <c r="I75" s="70" t="s">
        <v>319</v>
      </c>
      <c r="J75" s="70" t="s">
        <v>135</v>
      </c>
      <c r="K75" s="71">
        <v>2.3799999999999998E-2</v>
      </c>
      <c r="L75" s="71">
        <v>3.4499999981848294E-2</v>
      </c>
      <c r="M75" s="72">
        <v>702.14331700000014</v>
      </c>
      <c r="N75" s="80">
        <v>102</v>
      </c>
      <c r="O75" s="72">
        <v>0.71618619400000005</v>
      </c>
      <c r="P75" s="73">
        <f t="shared" si="1"/>
        <v>4.0185455961360657E-5</v>
      </c>
      <c r="Q75" s="73">
        <f>O75/'סכום נכסי הקרן'!$C$41</f>
        <v>3.9591344672919389E-6</v>
      </c>
    </row>
    <row r="76" spans="1:17">
      <c r="A76" s="69" t="s">
        <v>3237</v>
      </c>
      <c r="B76" s="70" t="s">
        <v>2815</v>
      </c>
      <c r="C76" s="54" t="s">
        <v>2849</v>
      </c>
      <c r="D76" s="54" t="s">
        <v>2835</v>
      </c>
      <c r="E76" s="54" t="s">
        <v>456</v>
      </c>
      <c r="F76" s="79">
        <v>43740</v>
      </c>
      <c r="G76" s="54" t="s">
        <v>315</v>
      </c>
      <c r="H76" s="72">
        <v>7.8699999997379635</v>
      </c>
      <c r="I76" s="70" t="s">
        <v>319</v>
      </c>
      <c r="J76" s="70" t="s">
        <v>135</v>
      </c>
      <c r="K76" s="71">
        <v>2.4300000000000002E-2</v>
      </c>
      <c r="L76" s="71">
        <v>3.7799999998317547E-2</v>
      </c>
      <c r="M76" s="72">
        <v>10376.309985</v>
      </c>
      <c r="N76" s="80">
        <v>99.67</v>
      </c>
      <c r="O76" s="72">
        <v>10.342068033</v>
      </c>
      <c r="P76" s="73">
        <f t="shared" si="1"/>
        <v>5.8029702746478437E-4</v>
      </c>
      <c r="Q76" s="73">
        <f>O76/'סכום נכסי הקרן'!$C$41</f>
        <v>5.7171777891781655E-5</v>
      </c>
    </row>
    <row r="77" spans="1:17">
      <c r="A77" s="69" t="s">
        <v>3237</v>
      </c>
      <c r="B77" s="70" t="s">
        <v>2815</v>
      </c>
      <c r="C77" s="54" t="s">
        <v>2850</v>
      </c>
      <c r="D77" s="54" t="s">
        <v>2835</v>
      </c>
      <c r="E77" s="54" t="s">
        <v>456</v>
      </c>
      <c r="F77" s="79">
        <v>43831</v>
      </c>
      <c r="G77" s="54" t="s">
        <v>315</v>
      </c>
      <c r="H77" s="72">
        <v>7.8600000002415245</v>
      </c>
      <c r="I77" s="70" t="s">
        <v>319</v>
      </c>
      <c r="J77" s="70" t="s">
        <v>135</v>
      </c>
      <c r="K77" s="71">
        <v>2.3799999999999998E-2</v>
      </c>
      <c r="L77" s="71">
        <v>3.9200000001245357E-2</v>
      </c>
      <c r="M77" s="72">
        <v>10769.551385000001</v>
      </c>
      <c r="N77" s="80">
        <v>98.42</v>
      </c>
      <c r="O77" s="72">
        <v>10.599392653999999</v>
      </c>
      <c r="P77" s="73">
        <f t="shared" si="1"/>
        <v>5.9473560127645602E-4</v>
      </c>
      <c r="Q77" s="73">
        <f>O77/'סכום נכסי הקרן'!$C$41</f>
        <v>5.8594288943822307E-5</v>
      </c>
    </row>
    <row r="78" spans="1:17">
      <c r="A78" s="69" t="s">
        <v>3238</v>
      </c>
      <c r="B78" s="70" t="s">
        <v>2815</v>
      </c>
      <c r="C78" s="54">
        <v>7936</v>
      </c>
      <c r="D78" s="54" t="s">
        <v>2851</v>
      </c>
      <c r="E78" s="54" t="s">
        <v>2852</v>
      </c>
      <c r="F78" s="79">
        <v>44087</v>
      </c>
      <c r="G78" s="54" t="s">
        <v>2805</v>
      </c>
      <c r="H78" s="72">
        <v>5.159999999961518</v>
      </c>
      <c r="I78" s="70" t="s">
        <v>336</v>
      </c>
      <c r="J78" s="70" t="s">
        <v>135</v>
      </c>
      <c r="K78" s="71">
        <v>1.7947999999999999E-2</v>
      </c>
      <c r="L78" s="71">
        <v>2.8999999999886818E-2</v>
      </c>
      <c r="M78" s="72">
        <v>50247.673259000003</v>
      </c>
      <c r="N78" s="80">
        <v>105.5</v>
      </c>
      <c r="O78" s="72">
        <v>53.011294393999997</v>
      </c>
      <c r="P78" s="73">
        <f t="shared" si="1"/>
        <v>2.97448213072481E-3</v>
      </c>
      <c r="Q78" s="73">
        <f>O78/'סכום נכסי הקרן'!$C$41</f>
        <v>2.9305066831691163E-4</v>
      </c>
    </row>
    <row r="79" spans="1:17">
      <c r="A79" s="69" t="s">
        <v>3238</v>
      </c>
      <c r="B79" s="70" t="s">
        <v>2815</v>
      </c>
      <c r="C79" s="54">
        <v>7937</v>
      </c>
      <c r="D79" s="54" t="s">
        <v>2851</v>
      </c>
      <c r="E79" s="54" t="s">
        <v>2852</v>
      </c>
      <c r="F79" s="79">
        <v>44087</v>
      </c>
      <c r="G79" s="54" t="s">
        <v>2805</v>
      </c>
      <c r="H79" s="72">
        <v>6.529999999864895</v>
      </c>
      <c r="I79" s="70" t="s">
        <v>336</v>
      </c>
      <c r="J79" s="70" t="s">
        <v>135</v>
      </c>
      <c r="K79" s="71">
        <v>7.5499999999999998E-2</v>
      </c>
      <c r="L79" s="71">
        <v>7.5699999997766609E-2</v>
      </c>
      <c r="M79" s="72">
        <v>3561.6156460000002</v>
      </c>
      <c r="N79" s="80">
        <v>101.83</v>
      </c>
      <c r="O79" s="72">
        <v>3.6267967329999999</v>
      </c>
      <c r="P79" s="73">
        <f t="shared" si="1"/>
        <v>2.035008236905195E-4</v>
      </c>
      <c r="Q79" s="73">
        <f>O79/'סכום נכסי הקרן'!$C$41</f>
        <v>2.0049221936665955E-5</v>
      </c>
    </row>
    <row r="80" spans="1:17">
      <c r="A80" s="69" t="s">
        <v>3239</v>
      </c>
      <c r="B80" s="70" t="s">
        <v>2806</v>
      </c>
      <c r="C80" s="54">
        <v>8063</v>
      </c>
      <c r="D80" s="54" t="s">
        <v>604</v>
      </c>
      <c r="E80" s="54" t="s">
        <v>460</v>
      </c>
      <c r="F80" s="79">
        <v>44147</v>
      </c>
      <c r="G80" s="54" t="s">
        <v>133</v>
      </c>
      <c r="H80" s="72">
        <v>7.6099999999652104</v>
      </c>
      <c r="I80" s="70" t="s">
        <v>605</v>
      </c>
      <c r="J80" s="70" t="s">
        <v>135</v>
      </c>
      <c r="K80" s="71">
        <v>1.6250000000000001E-2</v>
      </c>
      <c r="L80" s="71">
        <v>3.1199999999779748E-2</v>
      </c>
      <c r="M80" s="72">
        <v>40105.677699</v>
      </c>
      <c r="N80" s="80">
        <v>99.62</v>
      </c>
      <c r="O80" s="72">
        <v>39.953278298999997</v>
      </c>
      <c r="P80" s="73">
        <f t="shared" si="1"/>
        <v>2.2417923146902364E-3</v>
      </c>
      <c r="Q80" s="73">
        <f>O80/'סכום נכסי הקרן'!$C$41</f>
        <v>2.2086491267224559E-4</v>
      </c>
    </row>
    <row r="81" spans="1:17">
      <c r="A81" s="69" t="s">
        <v>3239</v>
      </c>
      <c r="B81" s="70" t="s">
        <v>2806</v>
      </c>
      <c r="C81" s="54">
        <v>8145</v>
      </c>
      <c r="D81" s="54" t="s">
        <v>604</v>
      </c>
      <c r="E81" s="54" t="s">
        <v>460</v>
      </c>
      <c r="F81" s="79">
        <v>44185</v>
      </c>
      <c r="G81" s="54" t="s">
        <v>133</v>
      </c>
      <c r="H81" s="72">
        <v>7.6200000001581083</v>
      </c>
      <c r="I81" s="70" t="s">
        <v>605</v>
      </c>
      <c r="J81" s="70" t="s">
        <v>135</v>
      </c>
      <c r="K81" s="71">
        <v>1.4990000000000002E-2</v>
      </c>
      <c r="L81" s="71">
        <v>3.1900000000563124E-2</v>
      </c>
      <c r="M81" s="72">
        <v>18852.882344000001</v>
      </c>
      <c r="N81" s="80">
        <v>97.96</v>
      </c>
      <c r="O81" s="72">
        <v>18.468282684000002</v>
      </c>
      <c r="P81" s="73">
        <f t="shared" si="1"/>
        <v>1.0362617524568502E-3</v>
      </c>
      <c r="Q81" s="73">
        <f>O81/'סכום נכסי הקרן'!$C$41</f>
        <v>1.0209414135385481E-4</v>
      </c>
    </row>
    <row r="82" spans="1:17">
      <c r="A82" s="69" t="s">
        <v>3240</v>
      </c>
      <c r="B82" s="70" t="s">
        <v>2806</v>
      </c>
      <c r="C82" s="54" t="s">
        <v>2853</v>
      </c>
      <c r="D82" s="54" t="s">
        <v>459</v>
      </c>
      <c r="E82" s="54" t="s">
        <v>456</v>
      </c>
      <c r="F82" s="79">
        <v>42901</v>
      </c>
      <c r="G82" s="54" t="s">
        <v>315</v>
      </c>
      <c r="H82" s="72">
        <v>0.45999999999795971</v>
      </c>
      <c r="I82" s="70" t="s">
        <v>158</v>
      </c>
      <c r="J82" s="70" t="s">
        <v>135</v>
      </c>
      <c r="K82" s="71">
        <v>0.04</v>
      </c>
      <c r="L82" s="71">
        <v>5.480000000024484E-2</v>
      </c>
      <c r="M82" s="72">
        <v>59085.891482999992</v>
      </c>
      <c r="N82" s="80">
        <v>99.54</v>
      </c>
      <c r="O82" s="72">
        <v>58.814095071999994</v>
      </c>
      <c r="P82" s="73">
        <f t="shared" si="1"/>
        <v>3.3000792911446917E-3</v>
      </c>
      <c r="Q82" s="73">
        <f>O82/'סכום נכסי הקרן'!$C$41</f>
        <v>3.2512901381360636E-4</v>
      </c>
    </row>
    <row r="83" spans="1:17">
      <c r="A83" s="69" t="s">
        <v>3241</v>
      </c>
      <c r="B83" s="70" t="s">
        <v>2806</v>
      </c>
      <c r="C83" s="54">
        <v>8224</v>
      </c>
      <c r="D83" s="54" t="s">
        <v>2854</v>
      </c>
      <c r="E83" s="54" t="s">
        <v>460</v>
      </c>
      <c r="F83" s="79">
        <v>44223</v>
      </c>
      <c r="G83" s="54" t="s">
        <v>133</v>
      </c>
      <c r="H83" s="72">
        <v>12.25000000004145</v>
      </c>
      <c r="I83" s="70" t="s">
        <v>336</v>
      </c>
      <c r="J83" s="70" t="s">
        <v>135</v>
      </c>
      <c r="K83" s="71">
        <v>2.1537000000000001E-2</v>
      </c>
      <c r="L83" s="71">
        <v>4.070000000010076E-2</v>
      </c>
      <c r="M83" s="72">
        <v>88497.550308999998</v>
      </c>
      <c r="N83" s="80">
        <v>88.6</v>
      </c>
      <c r="O83" s="72">
        <v>78.408829702999995</v>
      </c>
      <c r="P83" s="73">
        <f t="shared" si="1"/>
        <v>4.3995466533828962E-3</v>
      </c>
      <c r="Q83" s="73">
        <f>O83/'סכום נכסי הקרן'!$C$41</f>
        <v>4.3345027147670938E-4</v>
      </c>
    </row>
    <row r="84" spans="1:17">
      <c r="A84" s="69" t="s">
        <v>3241</v>
      </c>
      <c r="B84" s="70" t="s">
        <v>2806</v>
      </c>
      <c r="C84" s="54">
        <v>2963</v>
      </c>
      <c r="D84" s="54" t="s">
        <v>2854</v>
      </c>
      <c r="E84" s="54" t="s">
        <v>460</v>
      </c>
      <c r="F84" s="79">
        <v>41423</v>
      </c>
      <c r="G84" s="54" t="s">
        <v>133</v>
      </c>
      <c r="H84" s="72">
        <v>2.8400000000652725</v>
      </c>
      <c r="I84" s="70" t="s">
        <v>336</v>
      </c>
      <c r="J84" s="70" t="s">
        <v>135</v>
      </c>
      <c r="K84" s="71">
        <v>0.05</v>
      </c>
      <c r="L84" s="71">
        <v>2.0400000000231611E-2</v>
      </c>
      <c r="M84" s="72">
        <v>15529.599672</v>
      </c>
      <c r="N84" s="80">
        <v>122.33</v>
      </c>
      <c r="O84" s="72">
        <v>18.997359638999999</v>
      </c>
      <c r="P84" s="73">
        <f t="shared" si="1"/>
        <v>1.0659484440650427E-3</v>
      </c>
      <c r="Q84" s="73">
        <f>O84/'סכום נכסי הקרן'!$C$41</f>
        <v>1.0501892100744077E-4</v>
      </c>
    </row>
    <row r="85" spans="1:17">
      <c r="A85" s="69" t="s">
        <v>3241</v>
      </c>
      <c r="B85" s="70" t="s">
        <v>2806</v>
      </c>
      <c r="C85" s="54">
        <v>2968</v>
      </c>
      <c r="D85" s="54" t="s">
        <v>2854</v>
      </c>
      <c r="E85" s="54" t="s">
        <v>460</v>
      </c>
      <c r="F85" s="79">
        <v>41423</v>
      </c>
      <c r="G85" s="54" t="s">
        <v>133</v>
      </c>
      <c r="H85" s="72">
        <v>2.8399999997446783</v>
      </c>
      <c r="I85" s="70" t="s">
        <v>336</v>
      </c>
      <c r="J85" s="70" t="s">
        <v>135</v>
      </c>
      <c r="K85" s="71">
        <v>0.05</v>
      </c>
      <c r="L85" s="71">
        <v>2.0399999999410796E-2</v>
      </c>
      <c r="M85" s="72">
        <v>4994.6279340000001</v>
      </c>
      <c r="N85" s="80">
        <v>122.33</v>
      </c>
      <c r="O85" s="72">
        <v>6.1099284589999998</v>
      </c>
      <c r="P85" s="73">
        <f t="shared" si="1"/>
        <v>3.4283020682776338E-4</v>
      </c>
      <c r="Q85" s="73">
        <f>O85/'סכום נכסי הקרן'!$C$41</f>
        <v>3.3776172393955451E-5</v>
      </c>
    </row>
    <row r="86" spans="1:17">
      <c r="A86" s="69" t="s">
        <v>3241</v>
      </c>
      <c r="B86" s="70" t="s">
        <v>2806</v>
      </c>
      <c r="C86" s="54">
        <v>4605</v>
      </c>
      <c r="D86" s="54" t="s">
        <v>2854</v>
      </c>
      <c r="E86" s="54" t="s">
        <v>460</v>
      </c>
      <c r="F86" s="79">
        <v>42352</v>
      </c>
      <c r="G86" s="54" t="s">
        <v>133</v>
      </c>
      <c r="H86" s="72">
        <v>5.1099999999693004</v>
      </c>
      <c r="I86" s="70" t="s">
        <v>336</v>
      </c>
      <c r="J86" s="70" t="s">
        <v>135</v>
      </c>
      <c r="K86" s="71">
        <v>0.05</v>
      </c>
      <c r="L86" s="71">
        <v>2.6099999999892352E-2</v>
      </c>
      <c r="M86" s="72">
        <v>19917.453827000001</v>
      </c>
      <c r="N86" s="80">
        <v>125.93</v>
      </c>
      <c r="O86" s="72">
        <v>25.082049007000002</v>
      </c>
      <c r="P86" s="73">
        <f t="shared" si="1"/>
        <v>1.4073624767353284E-3</v>
      </c>
      <c r="Q86" s="73">
        <f>O86/'סכום נכסי הקרן'!$C$41</f>
        <v>1.3865556969102822E-4</v>
      </c>
    </row>
    <row r="87" spans="1:17">
      <c r="A87" s="69" t="s">
        <v>3241</v>
      </c>
      <c r="B87" s="70" t="s">
        <v>2806</v>
      </c>
      <c r="C87" s="54">
        <v>4606</v>
      </c>
      <c r="D87" s="54" t="s">
        <v>2854</v>
      </c>
      <c r="E87" s="54" t="s">
        <v>460</v>
      </c>
      <c r="F87" s="79">
        <v>42352</v>
      </c>
      <c r="G87" s="54" t="s">
        <v>133</v>
      </c>
      <c r="H87" s="72">
        <v>6.820000000008136</v>
      </c>
      <c r="I87" s="70" t="s">
        <v>336</v>
      </c>
      <c r="J87" s="70" t="s">
        <v>135</v>
      </c>
      <c r="K87" s="71">
        <v>4.0999999999999995E-2</v>
      </c>
      <c r="L87" s="71">
        <v>2.7100000000080046E-2</v>
      </c>
      <c r="M87" s="72">
        <v>62042.825851000001</v>
      </c>
      <c r="N87" s="80">
        <v>122.83</v>
      </c>
      <c r="O87" s="72">
        <v>76.207203208999999</v>
      </c>
      <c r="P87" s="73">
        <f t="shared" si="1"/>
        <v>4.276012626534563E-3</v>
      </c>
      <c r="Q87" s="73">
        <f>O87/'סכום נכסי הקרן'!$C$41</f>
        <v>4.2127950441986985E-4</v>
      </c>
    </row>
    <row r="88" spans="1:17">
      <c r="A88" s="69" t="s">
        <v>3241</v>
      </c>
      <c r="B88" s="70" t="s">
        <v>2806</v>
      </c>
      <c r="C88" s="54">
        <v>5150</v>
      </c>
      <c r="D88" s="54" t="s">
        <v>2854</v>
      </c>
      <c r="E88" s="54" t="s">
        <v>460</v>
      </c>
      <c r="F88" s="79">
        <v>42631</v>
      </c>
      <c r="G88" s="54" t="s">
        <v>133</v>
      </c>
      <c r="H88" s="72">
        <v>6.7799999998702107</v>
      </c>
      <c r="I88" s="70" t="s">
        <v>336</v>
      </c>
      <c r="J88" s="70" t="s">
        <v>135</v>
      </c>
      <c r="K88" s="71">
        <v>4.0999999999999995E-2</v>
      </c>
      <c r="L88" s="71">
        <v>2.9499999999216792E-2</v>
      </c>
      <c r="M88" s="72">
        <v>18411.254930999999</v>
      </c>
      <c r="N88" s="80">
        <v>121.36</v>
      </c>
      <c r="O88" s="72">
        <v>22.343899005000001</v>
      </c>
      <c r="P88" s="73">
        <f t="shared" si="1"/>
        <v>1.2537239296049846E-3</v>
      </c>
      <c r="Q88" s="73">
        <f>O88/'סכום נכסי הקרן'!$C$41</f>
        <v>1.2351885784101776E-4</v>
      </c>
    </row>
    <row r="89" spans="1:17">
      <c r="A89" s="69" t="s">
        <v>3242</v>
      </c>
      <c r="B89" s="70" t="s">
        <v>2815</v>
      </c>
      <c r="C89" s="54" t="s">
        <v>2855</v>
      </c>
      <c r="D89" s="54" t="s">
        <v>2856</v>
      </c>
      <c r="E89" s="54" t="s">
        <v>456</v>
      </c>
      <c r="F89" s="79">
        <v>42033</v>
      </c>
      <c r="G89" s="54" t="s">
        <v>315</v>
      </c>
      <c r="H89" s="72">
        <v>3.700000000459267</v>
      </c>
      <c r="I89" s="70" t="s">
        <v>319</v>
      </c>
      <c r="J89" s="70" t="s">
        <v>135</v>
      </c>
      <c r="K89" s="71">
        <v>5.0999999999999997E-2</v>
      </c>
      <c r="L89" s="71">
        <v>2.5500000002713848E-2</v>
      </c>
      <c r="M89" s="72">
        <v>3904.6664449999998</v>
      </c>
      <c r="N89" s="80">
        <v>122.68</v>
      </c>
      <c r="O89" s="72">
        <v>4.7902450139999999</v>
      </c>
      <c r="P89" s="73">
        <f t="shared" si="1"/>
        <v>2.6878231061547726E-4</v>
      </c>
      <c r="Q89" s="73">
        <f>O89/'סכום נכסי הקרן'!$C$41</f>
        <v>2.6480856934392058E-5</v>
      </c>
    </row>
    <row r="90" spans="1:17">
      <c r="A90" s="69" t="s">
        <v>3242</v>
      </c>
      <c r="B90" s="70" t="s">
        <v>2815</v>
      </c>
      <c r="C90" s="54" t="s">
        <v>2857</v>
      </c>
      <c r="D90" s="54" t="s">
        <v>2856</v>
      </c>
      <c r="E90" s="54" t="s">
        <v>456</v>
      </c>
      <c r="F90" s="79">
        <v>42054</v>
      </c>
      <c r="G90" s="54" t="s">
        <v>315</v>
      </c>
      <c r="H90" s="72">
        <v>3.7</v>
      </c>
      <c r="I90" s="70" t="s">
        <v>319</v>
      </c>
      <c r="J90" s="70" t="s">
        <v>135</v>
      </c>
      <c r="K90" s="71">
        <v>5.0999999999999997E-2</v>
      </c>
      <c r="L90" s="71">
        <v>2.5600000000000001E-2</v>
      </c>
      <c r="M90" s="72">
        <v>7627.4170270000004</v>
      </c>
      <c r="N90" s="80">
        <v>123.76</v>
      </c>
      <c r="O90" s="72">
        <v>9.4396919999999991</v>
      </c>
      <c r="P90" s="73">
        <f t="shared" si="1"/>
        <v>5.2966439500341507E-4</v>
      </c>
      <c r="Q90" s="73">
        <f>O90/'סכום נכסי הקרן'!$C$41</f>
        <v>5.2183371127397042E-5</v>
      </c>
    </row>
    <row r="91" spans="1:17">
      <c r="A91" s="69" t="s">
        <v>3242</v>
      </c>
      <c r="B91" s="70" t="s">
        <v>2815</v>
      </c>
      <c r="C91" s="54" t="s">
        <v>2858</v>
      </c>
      <c r="D91" s="54" t="s">
        <v>2856</v>
      </c>
      <c r="E91" s="54" t="s">
        <v>456</v>
      </c>
      <c r="F91" s="79">
        <v>42565</v>
      </c>
      <c r="G91" s="54" t="s">
        <v>315</v>
      </c>
      <c r="H91" s="72">
        <v>3.6999999998616935</v>
      </c>
      <c r="I91" s="70" t="s">
        <v>319</v>
      </c>
      <c r="J91" s="70" t="s">
        <v>135</v>
      </c>
      <c r="K91" s="71">
        <v>5.0999999999999997E-2</v>
      </c>
      <c r="L91" s="71">
        <v>2.5599999999239315E-2</v>
      </c>
      <c r="M91" s="72">
        <v>9309.9408129999993</v>
      </c>
      <c r="N91" s="80">
        <v>124.26</v>
      </c>
      <c r="O91" s="72">
        <v>11.568533148</v>
      </c>
      <c r="P91" s="73">
        <f t="shared" si="1"/>
        <v>6.4911441082107064E-4</v>
      </c>
      <c r="Q91" s="73">
        <f>O91/'סכום נכסי הקרן'!$C$41</f>
        <v>6.3951774979700488E-5</v>
      </c>
    </row>
    <row r="92" spans="1:17">
      <c r="A92" s="69" t="s">
        <v>3242</v>
      </c>
      <c r="B92" s="70" t="s">
        <v>2815</v>
      </c>
      <c r="C92" s="54" t="s">
        <v>2859</v>
      </c>
      <c r="D92" s="54" t="s">
        <v>2856</v>
      </c>
      <c r="E92" s="54" t="s">
        <v>456</v>
      </c>
      <c r="F92" s="79">
        <v>40570</v>
      </c>
      <c r="G92" s="54" t="s">
        <v>315</v>
      </c>
      <c r="H92" s="72">
        <v>3.7199999999935236</v>
      </c>
      <c r="I92" s="70" t="s">
        <v>319</v>
      </c>
      <c r="J92" s="70" t="s">
        <v>135</v>
      </c>
      <c r="K92" s="71">
        <v>5.0999999999999997E-2</v>
      </c>
      <c r="L92" s="71">
        <v>2.2599999999967615E-2</v>
      </c>
      <c r="M92" s="72">
        <v>47205.529687000002</v>
      </c>
      <c r="N92" s="80">
        <v>130.84</v>
      </c>
      <c r="O92" s="72">
        <v>61.763717470000003</v>
      </c>
      <c r="P92" s="73">
        <f t="shared" si="1"/>
        <v>3.465583627824871E-3</v>
      </c>
      <c r="Q92" s="73">
        <f>O92/'סכום נכסי הקרן'!$C$41</f>
        <v>3.4143476195459626E-4</v>
      </c>
    </row>
    <row r="93" spans="1:17">
      <c r="A93" s="69" t="s">
        <v>3242</v>
      </c>
      <c r="B93" s="70" t="s">
        <v>2815</v>
      </c>
      <c r="C93" s="54" t="s">
        <v>2860</v>
      </c>
      <c r="D93" s="54" t="s">
        <v>2856</v>
      </c>
      <c r="E93" s="54" t="s">
        <v>456</v>
      </c>
      <c r="F93" s="79">
        <v>41207</v>
      </c>
      <c r="G93" s="54" t="s">
        <v>315</v>
      </c>
      <c r="H93" s="72">
        <v>3.7199999988593544</v>
      </c>
      <c r="I93" s="70" t="s">
        <v>319</v>
      </c>
      <c r="J93" s="70" t="s">
        <v>135</v>
      </c>
      <c r="K93" s="71">
        <v>5.0999999999999997E-2</v>
      </c>
      <c r="L93" s="71">
        <v>2.2500000000000006E-2</v>
      </c>
      <c r="M93" s="72">
        <v>670.99468100000001</v>
      </c>
      <c r="N93" s="80">
        <v>125.43</v>
      </c>
      <c r="O93" s="72">
        <v>0.8416286679999998</v>
      </c>
      <c r="P93" s="73">
        <f t="shared" si="1"/>
        <v>4.7224076723451364E-5</v>
      </c>
      <c r="Q93" s="73">
        <f>O93/'סכום נכסי הקרן'!$C$41</f>
        <v>4.6525904800390545E-6</v>
      </c>
    </row>
    <row r="94" spans="1:17">
      <c r="A94" s="69" t="s">
        <v>3242</v>
      </c>
      <c r="B94" s="70" t="s">
        <v>2815</v>
      </c>
      <c r="C94" s="54" t="s">
        <v>2861</v>
      </c>
      <c r="D94" s="54" t="s">
        <v>2856</v>
      </c>
      <c r="E94" s="54" t="s">
        <v>456</v>
      </c>
      <c r="F94" s="79">
        <v>41239</v>
      </c>
      <c r="G94" s="54" t="s">
        <v>315</v>
      </c>
      <c r="H94" s="72">
        <v>3.6999999997416615</v>
      </c>
      <c r="I94" s="70" t="s">
        <v>319</v>
      </c>
      <c r="J94" s="70" t="s">
        <v>135</v>
      </c>
      <c r="K94" s="71">
        <v>5.0999999999999997E-2</v>
      </c>
      <c r="L94" s="71">
        <v>2.5499999998844274E-2</v>
      </c>
      <c r="M94" s="72">
        <v>5917.3487370000003</v>
      </c>
      <c r="N94" s="80">
        <v>124.29</v>
      </c>
      <c r="O94" s="72">
        <v>7.3546730669999993</v>
      </c>
      <c r="P94" s="73">
        <f t="shared" si="1"/>
        <v>4.1267325888180104E-4</v>
      </c>
      <c r="Q94" s="73">
        <f>O94/'סכום נכסי הקרן'!$C$41</f>
        <v>4.0657219978780289E-5</v>
      </c>
    </row>
    <row r="95" spans="1:17">
      <c r="A95" s="69" t="s">
        <v>3242</v>
      </c>
      <c r="B95" s="70" t="s">
        <v>2815</v>
      </c>
      <c r="C95" s="54" t="s">
        <v>2862</v>
      </c>
      <c r="D95" s="54" t="s">
        <v>2856</v>
      </c>
      <c r="E95" s="54" t="s">
        <v>456</v>
      </c>
      <c r="F95" s="79">
        <v>41269</v>
      </c>
      <c r="G95" s="54" t="s">
        <v>315</v>
      </c>
      <c r="H95" s="72">
        <v>3.7199999999606637</v>
      </c>
      <c r="I95" s="70" t="s">
        <v>319</v>
      </c>
      <c r="J95" s="70" t="s">
        <v>135</v>
      </c>
      <c r="K95" s="71">
        <v>5.0999999999999997E-2</v>
      </c>
      <c r="L95" s="71">
        <v>2.2599999999311626E-2</v>
      </c>
      <c r="M95" s="72">
        <v>1611.0289439999999</v>
      </c>
      <c r="N95" s="80">
        <v>126.24</v>
      </c>
      <c r="O95" s="72">
        <v>2.0337630390000001</v>
      </c>
      <c r="P95" s="73">
        <f t="shared" si="1"/>
        <v>1.1411515011636418E-4</v>
      </c>
      <c r="Q95" s="73">
        <f>O95/'סכום נכסי הקרן'!$C$41</f>
        <v>1.1242804473845107E-5</v>
      </c>
    </row>
    <row r="96" spans="1:17">
      <c r="A96" s="69" t="s">
        <v>3242</v>
      </c>
      <c r="B96" s="70" t="s">
        <v>2815</v>
      </c>
      <c r="C96" s="54" t="s">
        <v>2863</v>
      </c>
      <c r="D96" s="54" t="s">
        <v>2856</v>
      </c>
      <c r="E96" s="54" t="s">
        <v>456</v>
      </c>
      <c r="F96" s="79">
        <v>41298</v>
      </c>
      <c r="G96" s="54" t="s">
        <v>315</v>
      </c>
      <c r="H96" s="72">
        <v>3.7000000000246134</v>
      </c>
      <c r="I96" s="70" t="s">
        <v>319</v>
      </c>
      <c r="J96" s="70" t="s">
        <v>135</v>
      </c>
      <c r="K96" s="71">
        <v>5.0999999999999997E-2</v>
      </c>
      <c r="L96" s="71">
        <v>2.5600000000196906E-2</v>
      </c>
      <c r="M96" s="72">
        <v>3259.8987780000002</v>
      </c>
      <c r="N96" s="80">
        <v>124.63</v>
      </c>
      <c r="O96" s="72">
        <v>4.0628120570000004</v>
      </c>
      <c r="P96" s="73">
        <f t="shared" si="1"/>
        <v>2.2796579487799874E-4</v>
      </c>
      <c r="Q96" s="73">
        <f>O96/'סכום נכסי הקרן'!$C$41</f>
        <v>2.2459549463191641E-5</v>
      </c>
    </row>
    <row r="97" spans="1:17">
      <c r="A97" s="69" t="s">
        <v>3242</v>
      </c>
      <c r="B97" s="70" t="s">
        <v>2815</v>
      </c>
      <c r="C97" s="54" t="s">
        <v>2864</v>
      </c>
      <c r="D97" s="54" t="s">
        <v>2856</v>
      </c>
      <c r="E97" s="54" t="s">
        <v>456</v>
      </c>
      <c r="F97" s="79">
        <v>41330</v>
      </c>
      <c r="G97" s="54" t="s">
        <v>315</v>
      </c>
      <c r="H97" s="72">
        <v>3.6999999999524542</v>
      </c>
      <c r="I97" s="70" t="s">
        <v>319</v>
      </c>
      <c r="J97" s="70" t="s">
        <v>135</v>
      </c>
      <c r="K97" s="71">
        <v>5.0999999999999997E-2</v>
      </c>
      <c r="L97" s="71">
        <v>2.5500000000079241E-2</v>
      </c>
      <c r="M97" s="72">
        <v>5053.3988660000005</v>
      </c>
      <c r="N97" s="80">
        <v>124.86</v>
      </c>
      <c r="O97" s="72">
        <v>6.3096739089999998</v>
      </c>
      <c r="P97" s="73">
        <f t="shared" si="1"/>
        <v>3.5403799336666049E-4</v>
      </c>
      <c r="Q97" s="73">
        <f>O97/'סכום נכסי הקרן'!$C$41</f>
        <v>3.488038119106016E-5</v>
      </c>
    </row>
    <row r="98" spans="1:17">
      <c r="A98" s="69" t="s">
        <v>3242</v>
      </c>
      <c r="B98" s="70" t="s">
        <v>2815</v>
      </c>
      <c r="C98" s="54" t="s">
        <v>2865</v>
      </c>
      <c r="D98" s="54" t="s">
        <v>2856</v>
      </c>
      <c r="E98" s="54" t="s">
        <v>456</v>
      </c>
      <c r="F98" s="79">
        <v>41389</v>
      </c>
      <c r="G98" s="54" t="s">
        <v>315</v>
      </c>
      <c r="H98" s="72">
        <v>3.7200000000143554</v>
      </c>
      <c r="I98" s="70" t="s">
        <v>319</v>
      </c>
      <c r="J98" s="70" t="s">
        <v>135</v>
      </c>
      <c r="K98" s="71">
        <v>5.0999999999999997E-2</v>
      </c>
      <c r="L98" s="71">
        <v>2.2599999999354005E-2</v>
      </c>
      <c r="M98" s="72">
        <v>2211.9485460000001</v>
      </c>
      <c r="N98" s="80">
        <v>125.97</v>
      </c>
      <c r="O98" s="72">
        <v>2.7863917430000003</v>
      </c>
      <c r="P98" s="73">
        <f t="shared" si="1"/>
        <v>1.5634540796443427E-4</v>
      </c>
      <c r="Q98" s="73">
        <f>O98/'סכום נכסי הקרן'!$C$41</f>
        <v>1.540339604632055E-5</v>
      </c>
    </row>
    <row r="99" spans="1:17">
      <c r="A99" s="69" t="s">
        <v>3242</v>
      </c>
      <c r="B99" s="70" t="s">
        <v>2815</v>
      </c>
      <c r="C99" s="54" t="s">
        <v>2866</v>
      </c>
      <c r="D99" s="54" t="s">
        <v>2856</v>
      </c>
      <c r="E99" s="54" t="s">
        <v>456</v>
      </c>
      <c r="F99" s="79">
        <v>41422</v>
      </c>
      <c r="G99" s="54" t="s">
        <v>315</v>
      </c>
      <c r="H99" s="72">
        <v>3.7200000007872824</v>
      </c>
      <c r="I99" s="70" t="s">
        <v>319</v>
      </c>
      <c r="J99" s="70" t="s">
        <v>135</v>
      </c>
      <c r="K99" s="71">
        <v>5.0999999999999997E-2</v>
      </c>
      <c r="L99" s="71">
        <v>2.2600000003936412E-2</v>
      </c>
      <c r="M99" s="72">
        <v>810.13633300000004</v>
      </c>
      <c r="N99" s="80">
        <v>125.43</v>
      </c>
      <c r="O99" s="72">
        <v>1.0161540099999999</v>
      </c>
      <c r="P99" s="73">
        <f t="shared" si="1"/>
        <v>5.7016754247590306E-5</v>
      </c>
      <c r="Q99" s="73">
        <f>O99/'סכום נכסי הקרן'!$C$41</f>
        <v>5.6173805063155367E-6</v>
      </c>
    </row>
    <row r="100" spans="1:17">
      <c r="A100" s="69" t="s">
        <v>3242</v>
      </c>
      <c r="B100" s="70" t="s">
        <v>2815</v>
      </c>
      <c r="C100" s="54" t="s">
        <v>2867</v>
      </c>
      <c r="D100" s="54" t="s">
        <v>2856</v>
      </c>
      <c r="E100" s="54" t="s">
        <v>456</v>
      </c>
      <c r="F100" s="79">
        <v>41450</v>
      </c>
      <c r="G100" s="54" t="s">
        <v>315</v>
      </c>
      <c r="H100" s="72">
        <v>3.7199999992823685</v>
      </c>
      <c r="I100" s="70" t="s">
        <v>319</v>
      </c>
      <c r="J100" s="70" t="s">
        <v>135</v>
      </c>
      <c r="K100" s="71">
        <v>5.0999999999999997E-2</v>
      </c>
      <c r="L100" s="71">
        <v>2.2699999997308887E-2</v>
      </c>
      <c r="M100" s="72">
        <v>1334.6373290000001</v>
      </c>
      <c r="N100" s="80">
        <v>125.29</v>
      </c>
      <c r="O100" s="72">
        <v>1.6721672349999999</v>
      </c>
      <c r="P100" s="73">
        <f t="shared" si="1"/>
        <v>9.3825884029988309E-5</v>
      </c>
      <c r="Q100" s="73">
        <f>O100/'סכום נכסי הקרן'!$C$41</f>
        <v>9.2438739962149556E-6</v>
      </c>
    </row>
    <row r="101" spans="1:17">
      <c r="A101" s="69" t="s">
        <v>3242</v>
      </c>
      <c r="B101" s="70" t="s">
        <v>2815</v>
      </c>
      <c r="C101" s="54" t="s">
        <v>2868</v>
      </c>
      <c r="D101" s="54" t="s">
        <v>2856</v>
      </c>
      <c r="E101" s="54" t="s">
        <v>456</v>
      </c>
      <c r="F101" s="79">
        <v>41480</v>
      </c>
      <c r="G101" s="54" t="s">
        <v>315</v>
      </c>
      <c r="H101" s="72">
        <v>3.7099999993742232</v>
      </c>
      <c r="I101" s="70" t="s">
        <v>319</v>
      </c>
      <c r="J101" s="70" t="s">
        <v>135</v>
      </c>
      <c r="K101" s="71">
        <v>5.0999999999999997E-2</v>
      </c>
      <c r="L101" s="71">
        <v>2.3199999995048799E-2</v>
      </c>
      <c r="M101" s="72">
        <v>1172.074425</v>
      </c>
      <c r="N101" s="80">
        <v>124.07</v>
      </c>
      <c r="O101" s="72">
        <v>1.4541928210000001</v>
      </c>
      <c r="P101" s="73">
        <f t="shared" si="1"/>
        <v>8.1595263993070399E-5</v>
      </c>
      <c r="Q101" s="73">
        <f>O101/'סכום נכסי הקרן'!$C$41</f>
        <v>8.0388940305509407E-6</v>
      </c>
    </row>
    <row r="102" spans="1:17">
      <c r="A102" s="69" t="s">
        <v>3242</v>
      </c>
      <c r="B102" s="70" t="s">
        <v>2815</v>
      </c>
      <c r="C102" s="54" t="s">
        <v>2869</v>
      </c>
      <c r="D102" s="54" t="s">
        <v>2856</v>
      </c>
      <c r="E102" s="54" t="s">
        <v>456</v>
      </c>
      <c r="F102" s="79">
        <v>41512</v>
      </c>
      <c r="G102" s="54" t="s">
        <v>315</v>
      </c>
      <c r="H102" s="72">
        <v>3.6699999996731796</v>
      </c>
      <c r="I102" s="70" t="s">
        <v>319</v>
      </c>
      <c r="J102" s="70" t="s">
        <v>135</v>
      </c>
      <c r="K102" s="71">
        <v>5.0999999999999997E-2</v>
      </c>
      <c r="L102" s="71">
        <v>3.2299999996183285E-2</v>
      </c>
      <c r="M102" s="72">
        <v>3654.1543619999998</v>
      </c>
      <c r="N102" s="80">
        <v>119.74</v>
      </c>
      <c r="O102" s="72">
        <v>4.3754846289999998</v>
      </c>
      <c r="P102" s="73">
        <f t="shared" si="1"/>
        <v>2.4550996143370222E-4</v>
      </c>
      <c r="Q102" s="73">
        <f>O102/'סכום נכסי הקרן'!$C$41</f>
        <v>2.4188028407847221E-5</v>
      </c>
    </row>
    <row r="103" spans="1:17">
      <c r="A103" s="69" t="s">
        <v>3242</v>
      </c>
      <c r="B103" s="70" t="s">
        <v>2815</v>
      </c>
      <c r="C103" s="54" t="s">
        <v>2870</v>
      </c>
      <c r="D103" s="54" t="s">
        <v>2856</v>
      </c>
      <c r="E103" s="54" t="s">
        <v>456</v>
      </c>
      <c r="F103" s="79">
        <v>40871</v>
      </c>
      <c r="G103" s="54" t="s">
        <v>315</v>
      </c>
      <c r="H103" s="72">
        <v>3.6999999998286777</v>
      </c>
      <c r="I103" s="70" t="s">
        <v>319</v>
      </c>
      <c r="J103" s="70" t="s">
        <v>135</v>
      </c>
      <c r="K103" s="71">
        <v>5.1879999999999996E-2</v>
      </c>
      <c r="L103" s="71">
        <v>2.5499999997430169E-2</v>
      </c>
      <c r="M103" s="72">
        <v>1838.9941289999999</v>
      </c>
      <c r="N103" s="80">
        <v>126.96</v>
      </c>
      <c r="O103" s="72">
        <v>2.3347870520000003</v>
      </c>
      <c r="P103" s="73">
        <f t="shared" si="1"/>
        <v>1.3100571198291082E-4</v>
      </c>
      <c r="Q103" s="73">
        <f>O103/'סכום נכסי הקרן'!$C$41</f>
        <v>1.2906889254221142E-5</v>
      </c>
    </row>
    <row r="104" spans="1:17">
      <c r="A104" s="69" t="s">
        <v>3242</v>
      </c>
      <c r="B104" s="70" t="s">
        <v>2815</v>
      </c>
      <c r="C104" s="54" t="s">
        <v>2871</v>
      </c>
      <c r="D104" s="54" t="s">
        <v>2856</v>
      </c>
      <c r="E104" s="54" t="s">
        <v>456</v>
      </c>
      <c r="F104" s="79">
        <v>41547</v>
      </c>
      <c r="G104" s="54" t="s">
        <v>315</v>
      </c>
      <c r="H104" s="72">
        <v>3.6699999996213024</v>
      </c>
      <c r="I104" s="70" t="s">
        <v>319</v>
      </c>
      <c r="J104" s="70" t="s">
        <v>135</v>
      </c>
      <c r="K104" s="71">
        <v>5.0999999999999997E-2</v>
      </c>
      <c r="L104" s="71">
        <v>3.2299999995336705E-2</v>
      </c>
      <c r="M104" s="72">
        <v>2673.7768729999998</v>
      </c>
      <c r="N104" s="80">
        <v>119.5</v>
      </c>
      <c r="O104" s="72">
        <v>3.1951633630000003</v>
      </c>
      <c r="P104" s="73">
        <f t="shared" si="1"/>
        <v>1.792817254631266E-4</v>
      </c>
      <c r="Q104" s="73">
        <f>O104/'סכום נכסי הקרן'!$C$41</f>
        <v>1.7663118201747584E-5</v>
      </c>
    </row>
    <row r="105" spans="1:17">
      <c r="A105" s="69" t="s">
        <v>3242</v>
      </c>
      <c r="B105" s="70" t="s">
        <v>2815</v>
      </c>
      <c r="C105" s="54" t="s">
        <v>2872</v>
      </c>
      <c r="D105" s="54" t="s">
        <v>2856</v>
      </c>
      <c r="E105" s="54" t="s">
        <v>456</v>
      </c>
      <c r="F105" s="79">
        <v>41571</v>
      </c>
      <c r="G105" s="54" t="s">
        <v>315</v>
      </c>
      <c r="H105" s="72">
        <v>3.7100000001306923</v>
      </c>
      <c r="I105" s="70" t="s">
        <v>319</v>
      </c>
      <c r="J105" s="70" t="s">
        <v>135</v>
      </c>
      <c r="K105" s="71">
        <v>5.0999999999999997E-2</v>
      </c>
      <c r="L105" s="71">
        <v>2.3699999999190955E-2</v>
      </c>
      <c r="M105" s="72">
        <v>1303.720853</v>
      </c>
      <c r="N105" s="80">
        <v>123.25</v>
      </c>
      <c r="O105" s="72">
        <v>1.6068359489999999</v>
      </c>
      <c r="P105" s="73">
        <f t="shared" si="1"/>
        <v>9.0160122893503659E-5</v>
      </c>
      <c r="Q105" s="73">
        <f>O105/'סכום נכסי הקרן'!$C$41</f>
        <v>8.8827174305591989E-6</v>
      </c>
    </row>
    <row r="106" spans="1:17">
      <c r="A106" s="69" t="s">
        <v>3242</v>
      </c>
      <c r="B106" s="70" t="s">
        <v>2815</v>
      </c>
      <c r="C106" s="54" t="s">
        <v>2873</v>
      </c>
      <c r="D106" s="54" t="s">
        <v>2856</v>
      </c>
      <c r="E106" s="54" t="s">
        <v>456</v>
      </c>
      <c r="F106" s="79">
        <v>41597</v>
      </c>
      <c r="G106" s="54" t="s">
        <v>315</v>
      </c>
      <c r="H106" s="72">
        <v>3.7100000030229801</v>
      </c>
      <c r="I106" s="70" t="s">
        <v>319</v>
      </c>
      <c r="J106" s="70" t="s">
        <v>135</v>
      </c>
      <c r="K106" s="71">
        <v>5.0999999999999997E-2</v>
      </c>
      <c r="L106" s="71">
        <v>2.3800000012091916E-2</v>
      </c>
      <c r="M106" s="72">
        <v>336.69831599999998</v>
      </c>
      <c r="N106" s="80">
        <v>122.81</v>
      </c>
      <c r="O106" s="72">
        <v>0.41349922500000003</v>
      </c>
      <c r="P106" s="73">
        <f t="shared" si="1"/>
        <v>2.320158505637748E-5</v>
      </c>
      <c r="Q106" s="73">
        <f>O106/'סכום נכסי הקרן'!$C$41</f>
        <v>2.2858567333622807E-6</v>
      </c>
    </row>
    <row r="107" spans="1:17">
      <c r="A107" s="69" t="s">
        <v>3242</v>
      </c>
      <c r="B107" s="70" t="s">
        <v>2815</v>
      </c>
      <c r="C107" s="54" t="s">
        <v>2874</v>
      </c>
      <c r="D107" s="54" t="s">
        <v>2856</v>
      </c>
      <c r="E107" s="54" t="s">
        <v>456</v>
      </c>
      <c r="F107" s="79">
        <v>41630</v>
      </c>
      <c r="G107" s="54" t="s">
        <v>315</v>
      </c>
      <c r="H107" s="72">
        <v>3.6999999996378024</v>
      </c>
      <c r="I107" s="70" t="s">
        <v>319</v>
      </c>
      <c r="J107" s="70" t="s">
        <v>135</v>
      </c>
      <c r="K107" s="71">
        <v>5.0999999999999997E-2</v>
      </c>
      <c r="L107" s="71">
        <v>2.5599999996676299E-2</v>
      </c>
      <c r="M107" s="72">
        <v>3830.5398930000001</v>
      </c>
      <c r="N107" s="80">
        <v>122.53</v>
      </c>
      <c r="O107" s="72">
        <v>4.6935608009999994</v>
      </c>
      <c r="P107" s="73">
        <f t="shared" si="1"/>
        <v>2.6335732586120491E-4</v>
      </c>
      <c r="Q107" s="73">
        <f>O107/'סכום נכסי הקרן'!$C$41</f>
        <v>2.5946378884775681E-5</v>
      </c>
    </row>
    <row r="108" spans="1:17">
      <c r="A108" s="69" t="s">
        <v>3242</v>
      </c>
      <c r="B108" s="70" t="s">
        <v>2815</v>
      </c>
      <c r="C108" s="54" t="s">
        <v>2875</v>
      </c>
      <c r="D108" s="54" t="s">
        <v>2856</v>
      </c>
      <c r="E108" s="54" t="s">
        <v>456</v>
      </c>
      <c r="F108" s="79">
        <v>41666</v>
      </c>
      <c r="G108" s="54" t="s">
        <v>315</v>
      </c>
      <c r="H108" s="72">
        <v>3.6999999998897568</v>
      </c>
      <c r="I108" s="70" t="s">
        <v>319</v>
      </c>
      <c r="J108" s="70" t="s">
        <v>135</v>
      </c>
      <c r="K108" s="71">
        <v>5.0999999999999997E-2</v>
      </c>
      <c r="L108" s="71">
        <v>2.5499999998346352E-2</v>
      </c>
      <c r="M108" s="72">
        <v>740.90222200000005</v>
      </c>
      <c r="N108" s="80">
        <v>122.43</v>
      </c>
      <c r="O108" s="72">
        <v>0.90708659299999994</v>
      </c>
      <c r="P108" s="73">
        <f t="shared" si="1"/>
        <v>5.0896943618187333E-5</v>
      </c>
      <c r="Q108" s="73">
        <f>O108/'סכום נכסי הקרן'!$C$41</f>
        <v>5.0144471161988283E-6</v>
      </c>
    </row>
    <row r="109" spans="1:17">
      <c r="A109" s="69" t="s">
        <v>3242</v>
      </c>
      <c r="B109" s="70" t="s">
        <v>2815</v>
      </c>
      <c r="C109" s="54" t="s">
        <v>2876</v>
      </c>
      <c r="D109" s="54" t="s">
        <v>2856</v>
      </c>
      <c r="E109" s="54" t="s">
        <v>456</v>
      </c>
      <c r="F109" s="79">
        <v>41696</v>
      </c>
      <c r="G109" s="54" t="s">
        <v>315</v>
      </c>
      <c r="H109" s="72">
        <v>3.7000000003415781</v>
      </c>
      <c r="I109" s="70" t="s">
        <v>319</v>
      </c>
      <c r="J109" s="70" t="s">
        <v>135</v>
      </c>
      <c r="K109" s="71">
        <v>5.0999999999999997E-2</v>
      </c>
      <c r="L109" s="71">
        <v>2.5500000005123667E-2</v>
      </c>
      <c r="M109" s="72">
        <v>713.11811599999999</v>
      </c>
      <c r="N109" s="80">
        <v>123.16</v>
      </c>
      <c r="O109" s="72">
        <v>0.878276261</v>
      </c>
      <c r="P109" s="73">
        <f t="shared" si="1"/>
        <v>4.9280385888483069E-5</v>
      </c>
      <c r="Q109" s="73">
        <f>O109/'סכום נכסי הקרן'!$C$41</f>
        <v>4.8551813004222629E-6</v>
      </c>
    </row>
    <row r="110" spans="1:17">
      <c r="A110" s="69" t="s">
        <v>3242</v>
      </c>
      <c r="B110" s="70" t="s">
        <v>2815</v>
      </c>
      <c r="C110" s="54" t="s">
        <v>2877</v>
      </c>
      <c r="D110" s="54" t="s">
        <v>2856</v>
      </c>
      <c r="E110" s="54" t="s">
        <v>456</v>
      </c>
      <c r="F110" s="79">
        <v>41725</v>
      </c>
      <c r="G110" s="54" t="s">
        <v>315</v>
      </c>
      <c r="H110" s="72">
        <v>3.6999999994864132</v>
      </c>
      <c r="I110" s="70" t="s">
        <v>319</v>
      </c>
      <c r="J110" s="70" t="s">
        <v>135</v>
      </c>
      <c r="K110" s="71">
        <v>5.0999999999999997E-2</v>
      </c>
      <c r="L110" s="71">
        <v>2.5499999995149455E-2</v>
      </c>
      <c r="M110" s="72">
        <v>1420.196502</v>
      </c>
      <c r="N110" s="80">
        <v>123.39</v>
      </c>
      <c r="O110" s="72">
        <v>1.7523805669999999</v>
      </c>
      <c r="P110" s="73">
        <f t="shared" si="1"/>
        <v>9.8326681933668652E-5</v>
      </c>
      <c r="Q110" s="73">
        <f>O110/'סכום נכסי הקרן'!$C$41</f>
        <v>9.6872997004774587E-6</v>
      </c>
    </row>
    <row r="111" spans="1:17">
      <c r="A111" s="69" t="s">
        <v>3242</v>
      </c>
      <c r="B111" s="70" t="s">
        <v>2815</v>
      </c>
      <c r="C111" s="54" t="s">
        <v>2878</v>
      </c>
      <c r="D111" s="54" t="s">
        <v>2856</v>
      </c>
      <c r="E111" s="54" t="s">
        <v>456</v>
      </c>
      <c r="F111" s="79">
        <v>41787</v>
      </c>
      <c r="G111" s="54" t="s">
        <v>315</v>
      </c>
      <c r="H111" s="72">
        <v>3.6999999997270123</v>
      </c>
      <c r="I111" s="70" t="s">
        <v>319</v>
      </c>
      <c r="J111" s="70" t="s">
        <v>135</v>
      </c>
      <c r="K111" s="71">
        <v>5.0999999999999997E-2</v>
      </c>
      <c r="L111" s="71">
        <v>2.5500000000454982E-2</v>
      </c>
      <c r="M111" s="72">
        <v>894.10887700000012</v>
      </c>
      <c r="N111" s="80">
        <v>122.91</v>
      </c>
      <c r="O111" s="72">
        <v>1.098949269</v>
      </c>
      <c r="P111" s="73">
        <f t="shared" si="1"/>
        <v>6.1662424971527702E-5</v>
      </c>
      <c r="Q111" s="73">
        <f>O111/'סכום נכסי הקרן'!$C$41</f>
        <v>6.0750793091987206E-6</v>
      </c>
    </row>
    <row r="112" spans="1:17">
      <c r="A112" s="69" t="s">
        <v>3242</v>
      </c>
      <c r="B112" s="70" t="s">
        <v>2815</v>
      </c>
      <c r="C112" s="54" t="s">
        <v>2879</v>
      </c>
      <c r="D112" s="54" t="s">
        <v>2856</v>
      </c>
      <c r="E112" s="54" t="s">
        <v>456</v>
      </c>
      <c r="F112" s="79">
        <v>41815</v>
      </c>
      <c r="G112" s="54" t="s">
        <v>315</v>
      </c>
      <c r="H112" s="72">
        <v>3.6999999995140405</v>
      </c>
      <c r="I112" s="70" t="s">
        <v>319</v>
      </c>
      <c r="J112" s="70" t="s">
        <v>135</v>
      </c>
      <c r="K112" s="71">
        <v>5.0999999999999997E-2</v>
      </c>
      <c r="L112" s="71">
        <v>2.5499999992710611E-2</v>
      </c>
      <c r="M112" s="72">
        <v>502.71616900000004</v>
      </c>
      <c r="N112" s="80">
        <v>122.8</v>
      </c>
      <c r="O112" s="72">
        <v>0.61733547899999996</v>
      </c>
      <c r="P112" s="73">
        <f t="shared" si="1"/>
        <v>3.4638908027791422E-5</v>
      </c>
      <c r="Q112" s="73">
        <f>O112/'סכום נכסי הקרן'!$C$41</f>
        <v>3.4126798216262165E-6</v>
      </c>
    </row>
    <row r="113" spans="1:17">
      <c r="A113" s="69" t="s">
        <v>3242</v>
      </c>
      <c r="B113" s="70" t="s">
        <v>2815</v>
      </c>
      <c r="C113" s="54" t="s">
        <v>2880</v>
      </c>
      <c r="D113" s="54" t="s">
        <v>2856</v>
      </c>
      <c r="E113" s="54" t="s">
        <v>456</v>
      </c>
      <c r="F113" s="79">
        <v>41836</v>
      </c>
      <c r="G113" s="54" t="s">
        <v>315</v>
      </c>
      <c r="H113" s="72">
        <v>3.7000000007650748</v>
      </c>
      <c r="I113" s="70" t="s">
        <v>319</v>
      </c>
      <c r="J113" s="70" t="s">
        <v>135</v>
      </c>
      <c r="K113" s="71">
        <v>5.0999999999999997E-2</v>
      </c>
      <c r="L113" s="71">
        <v>2.5500000003278889E-2</v>
      </c>
      <c r="M113" s="72">
        <v>1494.5162399999999</v>
      </c>
      <c r="N113" s="80">
        <v>122.44</v>
      </c>
      <c r="O113" s="72">
        <v>1.8298856880000001</v>
      </c>
      <c r="P113" s="73">
        <f t="shared" si="1"/>
        <v>1.0267552117801387E-4</v>
      </c>
      <c r="Q113" s="73">
        <f>O113/'סכום נכסי הקרן'!$C$41</f>
        <v>1.0115754198083611E-5</v>
      </c>
    </row>
    <row r="114" spans="1:17">
      <c r="A114" s="69" t="s">
        <v>3242</v>
      </c>
      <c r="B114" s="70" t="s">
        <v>2815</v>
      </c>
      <c r="C114" s="54" t="s">
        <v>2881</v>
      </c>
      <c r="D114" s="54" t="s">
        <v>2856</v>
      </c>
      <c r="E114" s="54" t="s">
        <v>456</v>
      </c>
      <c r="F114" s="79">
        <v>40903</v>
      </c>
      <c r="G114" s="54" t="s">
        <v>315</v>
      </c>
      <c r="H114" s="72">
        <v>3.6699999999105755</v>
      </c>
      <c r="I114" s="70" t="s">
        <v>319</v>
      </c>
      <c r="J114" s="70" t="s">
        <v>135</v>
      </c>
      <c r="K114" s="71">
        <v>5.2619999999999993E-2</v>
      </c>
      <c r="L114" s="71">
        <v>3.2099999999020586E-2</v>
      </c>
      <c r="M114" s="72">
        <v>1886.834167</v>
      </c>
      <c r="N114" s="80">
        <v>124.46</v>
      </c>
      <c r="O114" s="72">
        <v>2.348353763</v>
      </c>
      <c r="P114" s="73">
        <f t="shared" si="1"/>
        <v>1.3176694484665267E-4</v>
      </c>
      <c r="Q114" s="73">
        <f>O114/'סכום נכסי הקרן'!$C$41</f>
        <v>1.2981887115919503E-5</v>
      </c>
    </row>
    <row r="115" spans="1:17">
      <c r="A115" s="69" t="s">
        <v>3242</v>
      </c>
      <c r="B115" s="70" t="s">
        <v>2815</v>
      </c>
      <c r="C115" s="54" t="s">
        <v>2882</v>
      </c>
      <c r="D115" s="54" t="s">
        <v>2856</v>
      </c>
      <c r="E115" s="54" t="s">
        <v>456</v>
      </c>
      <c r="F115" s="79">
        <v>41911</v>
      </c>
      <c r="G115" s="54" t="s">
        <v>315</v>
      </c>
      <c r="H115" s="72">
        <v>3.6999999976330629</v>
      </c>
      <c r="I115" s="70" t="s">
        <v>319</v>
      </c>
      <c r="J115" s="70" t="s">
        <v>135</v>
      </c>
      <c r="K115" s="71">
        <v>5.0999999999999997E-2</v>
      </c>
      <c r="L115" s="71">
        <v>2.5499999985380679E-2</v>
      </c>
      <c r="M115" s="72">
        <v>586.59557800000005</v>
      </c>
      <c r="N115" s="80">
        <v>122.44</v>
      </c>
      <c r="O115" s="72">
        <v>0.71822763099999998</v>
      </c>
      <c r="P115" s="73">
        <f t="shared" si="1"/>
        <v>4.030000170009266E-5</v>
      </c>
      <c r="Q115" s="73">
        <f>O115/'סכום נכסי הקרן'!$C$41</f>
        <v>3.9704196940349509E-6</v>
      </c>
    </row>
    <row r="116" spans="1:17">
      <c r="A116" s="69" t="s">
        <v>3242</v>
      </c>
      <c r="B116" s="70" t="s">
        <v>2815</v>
      </c>
      <c r="C116" s="54" t="s">
        <v>2883</v>
      </c>
      <c r="D116" s="54" t="s">
        <v>2856</v>
      </c>
      <c r="E116" s="54" t="s">
        <v>456</v>
      </c>
      <c r="F116" s="79">
        <v>40933</v>
      </c>
      <c r="G116" s="54" t="s">
        <v>315</v>
      </c>
      <c r="H116" s="72">
        <v>3.7000000000566553</v>
      </c>
      <c r="I116" s="70" t="s">
        <v>319</v>
      </c>
      <c r="J116" s="70" t="s">
        <v>135</v>
      </c>
      <c r="K116" s="71">
        <v>5.1330999999999995E-2</v>
      </c>
      <c r="L116" s="71">
        <v>2.5500000000283275E-2</v>
      </c>
      <c r="M116" s="72">
        <v>6957.8040950000004</v>
      </c>
      <c r="N116" s="80">
        <v>126.84</v>
      </c>
      <c r="O116" s="72">
        <v>8.8252787850000001</v>
      </c>
      <c r="P116" s="73">
        <f t="shared" si="1"/>
        <v>4.9518945622309494E-4</v>
      </c>
      <c r="Q116" s="73">
        <f>O116/'סכום נכסי הקרן'!$C$41</f>
        <v>4.878684581450313E-5</v>
      </c>
    </row>
    <row r="117" spans="1:17">
      <c r="A117" s="69" t="s">
        <v>3242</v>
      </c>
      <c r="B117" s="70" t="s">
        <v>2815</v>
      </c>
      <c r="C117" s="54" t="s">
        <v>2884</v>
      </c>
      <c r="D117" s="54" t="s">
        <v>2856</v>
      </c>
      <c r="E117" s="54" t="s">
        <v>456</v>
      </c>
      <c r="F117" s="79">
        <v>40993</v>
      </c>
      <c r="G117" s="54" t="s">
        <v>315</v>
      </c>
      <c r="H117" s="72">
        <v>3.7000000002919133</v>
      </c>
      <c r="I117" s="70" t="s">
        <v>319</v>
      </c>
      <c r="J117" s="70" t="s">
        <v>135</v>
      </c>
      <c r="K117" s="71">
        <v>5.1451999999999998E-2</v>
      </c>
      <c r="L117" s="71">
        <v>2.5500000001459567E-2</v>
      </c>
      <c r="M117" s="72">
        <v>4049.2611579999998</v>
      </c>
      <c r="N117" s="80">
        <v>126.9</v>
      </c>
      <c r="O117" s="72">
        <v>5.138512575</v>
      </c>
      <c r="P117" s="73">
        <f t="shared" si="1"/>
        <v>2.8832372436037279E-4</v>
      </c>
      <c r="Q117" s="73">
        <f>O117/'סכום נכסי הקרן'!$C$41</f>
        <v>2.8406107820469318E-5</v>
      </c>
    </row>
    <row r="118" spans="1:17">
      <c r="A118" s="69" t="s">
        <v>3242</v>
      </c>
      <c r="B118" s="70" t="s">
        <v>2815</v>
      </c>
      <c r="C118" s="54" t="s">
        <v>2885</v>
      </c>
      <c r="D118" s="54" t="s">
        <v>2856</v>
      </c>
      <c r="E118" s="54" t="s">
        <v>456</v>
      </c>
      <c r="F118" s="79">
        <v>41053</v>
      </c>
      <c r="G118" s="54" t="s">
        <v>315</v>
      </c>
      <c r="H118" s="72">
        <v>3.7700000002046647</v>
      </c>
      <c r="I118" s="70" t="s">
        <v>319</v>
      </c>
      <c r="J118" s="70" t="s">
        <v>135</v>
      </c>
      <c r="K118" s="71">
        <v>5.0999999999999997E-2</v>
      </c>
      <c r="L118" s="71">
        <v>2.6000000001121456E-2</v>
      </c>
      <c r="M118" s="72">
        <v>2850.9373009999999</v>
      </c>
      <c r="N118" s="80">
        <v>125.11</v>
      </c>
      <c r="O118" s="72">
        <v>3.566807651</v>
      </c>
      <c r="P118" s="73">
        <f t="shared" si="1"/>
        <v>2.0013481547496119E-4</v>
      </c>
      <c r="Q118" s="73">
        <f>O118/'סכום נכסי הקרן'!$C$41</f>
        <v>1.9717597501292656E-5</v>
      </c>
    </row>
    <row r="119" spans="1:17">
      <c r="A119" s="69" t="s">
        <v>3242</v>
      </c>
      <c r="B119" s="70" t="s">
        <v>2815</v>
      </c>
      <c r="C119" s="54" t="s">
        <v>2886</v>
      </c>
      <c r="D119" s="54" t="s">
        <v>2856</v>
      </c>
      <c r="E119" s="54" t="s">
        <v>456</v>
      </c>
      <c r="F119" s="79">
        <v>41085</v>
      </c>
      <c r="G119" s="54" t="s">
        <v>315</v>
      </c>
      <c r="H119" s="72">
        <v>3.6999999999847701</v>
      </c>
      <c r="I119" s="70" t="s">
        <v>319</v>
      </c>
      <c r="J119" s="70" t="s">
        <v>135</v>
      </c>
      <c r="K119" s="71">
        <v>5.0999999999999997E-2</v>
      </c>
      <c r="L119" s="71">
        <v>2.5599999998964382E-2</v>
      </c>
      <c r="M119" s="72">
        <v>5248.2536010000003</v>
      </c>
      <c r="N119" s="80">
        <v>125.11</v>
      </c>
      <c r="O119" s="72">
        <v>6.5660900529999999</v>
      </c>
      <c r="P119" s="73">
        <f t="shared" si="1"/>
        <v>3.6842559221849475E-4</v>
      </c>
      <c r="Q119" s="73">
        <f>O119/'סכום נכסי הקרן'!$C$41</f>
        <v>3.6297870109703697E-5</v>
      </c>
    </row>
    <row r="120" spans="1:17">
      <c r="A120" s="69" t="s">
        <v>3242</v>
      </c>
      <c r="B120" s="70" t="s">
        <v>2815</v>
      </c>
      <c r="C120" s="54" t="s">
        <v>2887</v>
      </c>
      <c r="D120" s="54" t="s">
        <v>2856</v>
      </c>
      <c r="E120" s="54" t="s">
        <v>456</v>
      </c>
      <c r="F120" s="79">
        <v>41115</v>
      </c>
      <c r="G120" s="54" t="s">
        <v>315</v>
      </c>
      <c r="H120" s="72">
        <v>3.7000000004111402</v>
      </c>
      <c r="I120" s="70" t="s">
        <v>319</v>
      </c>
      <c r="J120" s="70" t="s">
        <v>135</v>
      </c>
      <c r="K120" s="71">
        <v>5.0999999999999997E-2</v>
      </c>
      <c r="L120" s="71">
        <v>2.5700000004865151E-2</v>
      </c>
      <c r="M120" s="72">
        <v>2327.3397930000001</v>
      </c>
      <c r="N120" s="80">
        <v>125.41</v>
      </c>
      <c r="O120" s="72">
        <v>2.9187168940000001</v>
      </c>
      <c r="P120" s="73">
        <f t="shared" si="1"/>
        <v>1.6377021812223928E-4</v>
      </c>
      <c r="Q120" s="73">
        <f>O120/'סכום נכסי הקרן'!$C$41</f>
        <v>1.6134900047099586E-5</v>
      </c>
    </row>
    <row r="121" spans="1:17">
      <c r="A121" s="69" t="s">
        <v>3242</v>
      </c>
      <c r="B121" s="70" t="s">
        <v>2815</v>
      </c>
      <c r="C121" s="54" t="s">
        <v>2888</v>
      </c>
      <c r="D121" s="54" t="s">
        <v>2856</v>
      </c>
      <c r="E121" s="54" t="s">
        <v>456</v>
      </c>
      <c r="F121" s="79">
        <v>41179</v>
      </c>
      <c r="G121" s="54" t="s">
        <v>315</v>
      </c>
      <c r="H121" s="72">
        <v>3.7000000003296165</v>
      </c>
      <c r="I121" s="70" t="s">
        <v>319</v>
      </c>
      <c r="J121" s="70" t="s">
        <v>135</v>
      </c>
      <c r="K121" s="71">
        <v>5.0999999999999997E-2</v>
      </c>
      <c r="L121" s="71">
        <v>2.5600000002636937E-2</v>
      </c>
      <c r="M121" s="72">
        <v>2934.7756789999999</v>
      </c>
      <c r="N121" s="80">
        <v>124.05</v>
      </c>
      <c r="O121" s="72">
        <v>3.6405893840000001</v>
      </c>
      <c r="P121" s="73">
        <f t="shared" si="1"/>
        <v>2.0427473412609393E-4</v>
      </c>
      <c r="Q121" s="73">
        <f>O121/'סכום נכסי הקרן'!$C$41</f>
        <v>2.0125468812725438E-5</v>
      </c>
    </row>
    <row r="122" spans="1:17">
      <c r="A122" s="69" t="s">
        <v>3243</v>
      </c>
      <c r="B122" s="70" t="s">
        <v>2806</v>
      </c>
      <c r="C122" s="54">
        <v>9079</v>
      </c>
      <c r="D122" s="54" t="s">
        <v>2889</v>
      </c>
      <c r="E122" s="54" t="s">
        <v>2852</v>
      </c>
      <c r="F122" s="79">
        <v>44705</v>
      </c>
      <c r="G122" s="54" t="s">
        <v>2805</v>
      </c>
      <c r="H122" s="72">
        <v>7.4000000000198076</v>
      </c>
      <c r="I122" s="70" t="s">
        <v>336</v>
      </c>
      <c r="J122" s="70" t="s">
        <v>135</v>
      </c>
      <c r="K122" s="71">
        <v>2.3671999999999999E-2</v>
      </c>
      <c r="L122" s="71">
        <v>2.6000000000022009E-2</v>
      </c>
      <c r="M122" s="72">
        <v>86986.172946999999</v>
      </c>
      <c r="N122" s="80">
        <v>104.47</v>
      </c>
      <c r="O122" s="72">
        <v>90.874447138000008</v>
      </c>
      <c r="P122" s="73">
        <f t="shared" si="1"/>
        <v>5.0989967749603066E-3</v>
      </c>
      <c r="Q122" s="73">
        <f>O122/'סכום נכסי הקרן'!$C$41</f>
        <v>5.0236120002636515E-4</v>
      </c>
    </row>
    <row r="123" spans="1:17">
      <c r="A123" s="69" t="s">
        <v>3243</v>
      </c>
      <c r="B123" s="70" t="s">
        <v>2806</v>
      </c>
      <c r="C123" s="54">
        <v>9017</v>
      </c>
      <c r="D123" s="54" t="s">
        <v>2889</v>
      </c>
      <c r="E123" s="54" t="s">
        <v>2852</v>
      </c>
      <c r="F123" s="79">
        <v>44651</v>
      </c>
      <c r="G123" s="54" t="s">
        <v>2805</v>
      </c>
      <c r="H123" s="72">
        <v>7.5000000000176401</v>
      </c>
      <c r="I123" s="70" t="s">
        <v>336</v>
      </c>
      <c r="J123" s="70" t="s">
        <v>135</v>
      </c>
      <c r="K123" s="71">
        <v>1.797E-2</v>
      </c>
      <c r="L123" s="71">
        <v>3.770000000007509E-2</v>
      </c>
      <c r="M123" s="72">
        <v>213125.84129300003</v>
      </c>
      <c r="N123" s="80">
        <v>93.1</v>
      </c>
      <c r="O123" s="72">
        <v>198.42016826299999</v>
      </c>
      <c r="P123" s="73">
        <f t="shared" si="1"/>
        <v>1.1133424520577338E-2</v>
      </c>
      <c r="Q123" s="73">
        <f>O123/'סכום נכסי הקרן'!$C$41</f>
        <v>1.0968825338399492E-3</v>
      </c>
    </row>
    <row r="124" spans="1:17">
      <c r="A124" s="69" t="s">
        <v>3243</v>
      </c>
      <c r="B124" s="70" t="s">
        <v>2806</v>
      </c>
      <c r="C124" s="54">
        <v>9080</v>
      </c>
      <c r="D124" s="54" t="s">
        <v>2889</v>
      </c>
      <c r="E124" s="54" t="s">
        <v>2852</v>
      </c>
      <c r="F124" s="79">
        <v>44705</v>
      </c>
      <c r="G124" s="54" t="s">
        <v>2805</v>
      </c>
      <c r="H124" s="72">
        <v>7.0299999999799327</v>
      </c>
      <c r="I124" s="70" t="s">
        <v>336</v>
      </c>
      <c r="J124" s="70" t="s">
        <v>135</v>
      </c>
      <c r="K124" s="71">
        <v>2.3184999999999997E-2</v>
      </c>
      <c r="L124" s="71">
        <v>2.7399999999962375E-2</v>
      </c>
      <c r="M124" s="72">
        <v>61817.584583000003</v>
      </c>
      <c r="N124" s="80">
        <v>103.18</v>
      </c>
      <c r="O124" s="72">
        <v>63.783383676</v>
      </c>
      <c r="P124" s="73">
        <f t="shared" si="1"/>
        <v>3.5789077997480474E-3</v>
      </c>
      <c r="Q124" s="73">
        <f>O124/'סכום נכסי הקרן'!$C$41</f>
        <v>3.525996380099972E-4</v>
      </c>
    </row>
    <row r="125" spans="1:17">
      <c r="A125" s="69" t="s">
        <v>3243</v>
      </c>
      <c r="B125" s="70" t="s">
        <v>2806</v>
      </c>
      <c r="C125" s="54">
        <v>9019</v>
      </c>
      <c r="D125" s="54" t="s">
        <v>2889</v>
      </c>
      <c r="E125" s="54" t="s">
        <v>2852</v>
      </c>
      <c r="F125" s="79">
        <v>44651</v>
      </c>
      <c r="G125" s="54" t="s">
        <v>2805</v>
      </c>
      <c r="H125" s="72">
        <v>7.0899999999844061</v>
      </c>
      <c r="I125" s="70" t="s">
        <v>336</v>
      </c>
      <c r="J125" s="70" t="s">
        <v>135</v>
      </c>
      <c r="K125" s="71">
        <v>1.8769999999999998E-2</v>
      </c>
      <c r="L125" s="71">
        <v>3.8999999999902543E-2</v>
      </c>
      <c r="M125" s="72">
        <v>131650.502576</v>
      </c>
      <c r="N125" s="80">
        <v>93.53</v>
      </c>
      <c r="O125" s="72">
        <v>123.132715688</v>
      </c>
      <c r="P125" s="73">
        <f t="shared" si="1"/>
        <v>6.9090194213976526E-3</v>
      </c>
      <c r="Q125" s="73">
        <f>O125/'סכום נכסי הקרן'!$C$41</f>
        <v>6.8068748436613913E-4</v>
      </c>
    </row>
    <row r="126" spans="1:17">
      <c r="A126" s="69" t="s">
        <v>3244</v>
      </c>
      <c r="B126" s="70" t="s">
        <v>2806</v>
      </c>
      <c r="C126" s="54">
        <v>4100</v>
      </c>
      <c r="D126" s="54" t="s">
        <v>2890</v>
      </c>
      <c r="E126" s="54" t="s">
        <v>460</v>
      </c>
      <c r="F126" s="79">
        <v>42052</v>
      </c>
      <c r="G126" s="54" t="s">
        <v>133</v>
      </c>
      <c r="H126" s="72">
        <v>3.9699999999682589</v>
      </c>
      <c r="I126" s="70" t="s">
        <v>656</v>
      </c>
      <c r="J126" s="70" t="s">
        <v>135</v>
      </c>
      <c r="K126" s="71">
        <v>2.9779E-2</v>
      </c>
      <c r="L126" s="71">
        <v>0.02</v>
      </c>
      <c r="M126" s="72">
        <v>22491.917497000002</v>
      </c>
      <c r="N126" s="80">
        <v>117.66</v>
      </c>
      <c r="O126" s="72">
        <v>26.463990471999999</v>
      </c>
      <c r="P126" s="73">
        <f t="shared" si="1"/>
        <v>1.4849036920619892E-3</v>
      </c>
      <c r="Q126" s="73">
        <f>O126/'סכום נכסי הקרן'!$C$41</f>
        <v>1.4629505245640167E-4</v>
      </c>
    </row>
    <row r="127" spans="1:17">
      <c r="A127" s="69" t="s">
        <v>3245</v>
      </c>
      <c r="B127" s="70" t="s">
        <v>2815</v>
      </c>
      <c r="C127" s="54" t="s">
        <v>2891</v>
      </c>
      <c r="D127" s="54" t="s">
        <v>2892</v>
      </c>
      <c r="E127" s="54" t="s">
        <v>460</v>
      </c>
      <c r="F127" s="79">
        <v>41767</v>
      </c>
      <c r="G127" s="54" t="s">
        <v>133</v>
      </c>
      <c r="H127" s="72">
        <v>4.2500000009916503</v>
      </c>
      <c r="I127" s="70" t="s">
        <v>656</v>
      </c>
      <c r="J127" s="70" t="s">
        <v>135</v>
      </c>
      <c r="K127" s="71">
        <v>5.3499999999999999E-2</v>
      </c>
      <c r="L127" s="71">
        <v>2.5100000005723242E-2</v>
      </c>
      <c r="M127" s="72">
        <v>1385.9535149999999</v>
      </c>
      <c r="N127" s="80">
        <v>127.33</v>
      </c>
      <c r="O127" s="72">
        <v>1.764734649</v>
      </c>
      <c r="P127" s="73">
        <f t="shared" si="1"/>
        <v>9.9019873763269944E-5</v>
      </c>
      <c r="Q127" s="73">
        <f>O127/'סכום נכסי הקרן'!$C$41</f>
        <v>9.7555940522364241E-6</v>
      </c>
    </row>
    <row r="128" spans="1:17">
      <c r="A128" s="69" t="s">
        <v>3245</v>
      </c>
      <c r="B128" s="70" t="s">
        <v>2815</v>
      </c>
      <c r="C128" s="54" t="s">
        <v>2893</v>
      </c>
      <c r="D128" s="54" t="s">
        <v>2894</v>
      </c>
      <c r="E128" s="54" t="s">
        <v>460</v>
      </c>
      <c r="F128" s="79">
        <v>41269</v>
      </c>
      <c r="G128" s="54" t="s">
        <v>133</v>
      </c>
      <c r="H128" s="72">
        <v>4.2899999999605054</v>
      </c>
      <c r="I128" s="70" t="s">
        <v>656</v>
      </c>
      <c r="J128" s="70" t="s">
        <v>135</v>
      </c>
      <c r="K128" s="71">
        <v>5.3499999999999999E-2</v>
      </c>
      <c r="L128" s="71">
        <v>1.929999999986835E-2</v>
      </c>
      <c r="M128" s="72">
        <v>6883.4193670000004</v>
      </c>
      <c r="N128" s="80">
        <v>132.41999999999999</v>
      </c>
      <c r="O128" s="72">
        <v>9.1150236840000005</v>
      </c>
      <c r="P128" s="73">
        <f t="shared" si="1"/>
        <v>5.1144714308768346E-4</v>
      </c>
      <c r="Q128" s="73">
        <f>O128/'סכום נכסי הקרן'!$C$41</f>
        <v>5.038857875205948E-5</v>
      </c>
    </row>
    <row r="129" spans="1:17">
      <c r="A129" s="69" t="s">
        <v>3245</v>
      </c>
      <c r="B129" s="70" t="s">
        <v>2815</v>
      </c>
      <c r="C129" s="54" t="s">
        <v>2895</v>
      </c>
      <c r="D129" s="54" t="s">
        <v>2894</v>
      </c>
      <c r="E129" s="54" t="s">
        <v>460</v>
      </c>
      <c r="F129" s="79">
        <v>41767</v>
      </c>
      <c r="G129" s="54" t="s">
        <v>133</v>
      </c>
      <c r="H129" s="72">
        <v>4.2499999985518748</v>
      </c>
      <c r="I129" s="70" t="s">
        <v>656</v>
      </c>
      <c r="J129" s="70" t="s">
        <v>135</v>
      </c>
      <c r="K129" s="71">
        <v>5.3499999999999999E-2</v>
      </c>
      <c r="L129" s="71">
        <v>2.5099999994786751E-2</v>
      </c>
      <c r="M129" s="72">
        <v>1084.659343</v>
      </c>
      <c r="N129" s="80">
        <v>127.33</v>
      </c>
      <c r="O129" s="72">
        <v>1.381096772</v>
      </c>
      <c r="P129" s="73">
        <f t="shared" si="1"/>
        <v>7.7493819309205168E-5</v>
      </c>
      <c r="Q129" s="73">
        <f>O129/'סכום נכסי הקרן'!$C$41</f>
        <v>7.6348132350214452E-6</v>
      </c>
    </row>
    <row r="130" spans="1:17">
      <c r="A130" s="69" t="s">
        <v>3245</v>
      </c>
      <c r="B130" s="70" t="s">
        <v>2815</v>
      </c>
      <c r="C130" s="54" t="s">
        <v>2896</v>
      </c>
      <c r="D130" s="54" t="s">
        <v>2897</v>
      </c>
      <c r="E130" s="54" t="s">
        <v>460</v>
      </c>
      <c r="F130" s="79">
        <v>41767</v>
      </c>
      <c r="G130" s="54" t="s">
        <v>133</v>
      </c>
      <c r="H130" s="72">
        <v>4.2500000008499867</v>
      </c>
      <c r="I130" s="70" t="s">
        <v>656</v>
      </c>
      <c r="J130" s="70" t="s">
        <v>135</v>
      </c>
      <c r="K130" s="71">
        <v>5.3499999999999999E-2</v>
      </c>
      <c r="L130" s="71">
        <v>2.5100000001699974E-2</v>
      </c>
      <c r="M130" s="72">
        <v>1385.9534549999998</v>
      </c>
      <c r="N130" s="80">
        <v>127.33</v>
      </c>
      <c r="O130" s="72">
        <v>1.7647345699999999</v>
      </c>
      <c r="P130" s="73">
        <f t="shared" si="1"/>
        <v>9.9019869330552513E-5</v>
      </c>
      <c r="Q130" s="73">
        <f>O130/'סכום נכסי הקרן'!$C$41</f>
        <v>9.7555936155181153E-6</v>
      </c>
    </row>
    <row r="131" spans="1:17">
      <c r="A131" s="69" t="s">
        <v>3245</v>
      </c>
      <c r="B131" s="70" t="s">
        <v>2815</v>
      </c>
      <c r="C131" s="54" t="s">
        <v>2898</v>
      </c>
      <c r="D131" s="54" t="s">
        <v>2897</v>
      </c>
      <c r="E131" s="54" t="s">
        <v>460</v>
      </c>
      <c r="F131" s="79">
        <v>41269</v>
      </c>
      <c r="G131" s="54" t="s">
        <v>133</v>
      </c>
      <c r="H131" s="72">
        <v>4.2899999998409859</v>
      </c>
      <c r="I131" s="70" t="s">
        <v>656</v>
      </c>
      <c r="J131" s="70" t="s">
        <v>135</v>
      </c>
      <c r="K131" s="71">
        <v>5.3499999999999999E-2</v>
      </c>
      <c r="L131" s="71">
        <v>1.9299999999814139E-2</v>
      </c>
      <c r="M131" s="72">
        <v>7313.6326680000002</v>
      </c>
      <c r="N131" s="80">
        <v>132.41999999999999</v>
      </c>
      <c r="O131" s="72">
        <v>9.6847121260000009</v>
      </c>
      <c r="P131" s="73">
        <f t="shared" si="1"/>
        <v>5.4341255932926927E-4</v>
      </c>
      <c r="Q131" s="73">
        <f>O131/'סכום נכסי הקרן'!$C$41</f>
        <v>5.3537861948574221E-5</v>
      </c>
    </row>
    <row r="132" spans="1:17">
      <c r="A132" s="69" t="s">
        <v>3245</v>
      </c>
      <c r="B132" s="70" t="s">
        <v>2815</v>
      </c>
      <c r="C132" s="54" t="s">
        <v>2899</v>
      </c>
      <c r="D132" s="54" t="s">
        <v>2900</v>
      </c>
      <c r="E132" s="54" t="s">
        <v>460</v>
      </c>
      <c r="F132" s="79">
        <v>41281</v>
      </c>
      <c r="G132" s="54" t="s">
        <v>133</v>
      </c>
      <c r="H132" s="72">
        <v>4.2799999998491511</v>
      </c>
      <c r="I132" s="70" t="s">
        <v>656</v>
      </c>
      <c r="J132" s="70" t="s">
        <v>135</v>
      </c>
      <c r="K132" s="71">
        <v>5.3499999999999999E-2</v>
      </c>
      <c r="L132" s="71">
        <v>1.939999999932774E-2</v>
      </c>
      <c r="M132" s="72">
        <v>9214.1220950000006</v>
      </c>
      <c r="N132" s="80">
        <v>132.38</v>
      </c>
      <c r="O132" s="72">
        <v>12.197654502999999</v>
      </c>
      <c r="P132" s="73">
        <f t="shared" si="1"/>
        <v>6.8441462844255694E-4</v>
      </c>
      <c r="Q132" s="73">
        <f>O132/'סכום נכסי הקרן'!$C$41</f>
        <v>6.7429608064946899E-5</v>
      </c>
    </row>
    <row r="133" spans="1:17">
      <c r="A133" s="69" t="s">
        <v>3245</v>
      </c>
      <c r="B133" s="70" t="s">
        <v>2815</v>
      </c>
      <c r="C133" s="54" t="s">
        <v>2901</v>
      </c>
      <c r="D133" s="54" t="s">
        <v>2900</v>
      </c>
      <c r="E133" s="54" t="s">
        <v>460</v>
      </c>
      <c r="F133" s="79">
        <v>41767</v>
      </c>
      <c r="G133" s="54" t="s">
        <v>133</v>
      </c>
      <c r="H133" s="72">
        <v>4.2500000007240626</v>
      </c>
      <c r="I133" s="70" t="s">
        <v>656</v>
      </c>
      <c r="J133" s="70" t="s">
        <v>135</v>
      </c>
      <c r="K133" s="71">
        <v>5.3499999999999999E-2</v>
      </c>
      <c r="L133" s="71">
        <v>2.5100000002606624E-2</v>
      </c>
      <c r="M133" s="72">
        <v>1626.988852</v>
      </c>
      <c r="N133" s="80">
        <v>127.33</v>
      </c>
      <c r="O133" s="72">
        <v>2.0716449459999997</v>
      </c>
      <c r="P133" s="73">
        <f t="shared" si="1"/>
        <v>1.1624071706841415E-4</v>
      </c>
      <c r="Q133" s="73">
        <f>O133/'סכום נכסי הקרן'!$C$41</f>
        <v>1.1452218680579239E-5</v>
      </c>
    </row>
    <row r="134" spans="1:17">
      <c r="A134" s="69" t="s">
        <v>3245</v>
      </c>
      <c r="B134" s="70" t="s">
        <v>2815</v>
      </c>
      <c r="C134" s="54" t="s">
        <v>2902</v>
      </c>
      <c r="D134" s="54" t="s">
        <v>2903</v>
      </c>
      <c r="E134" s="54" t="s">
        <v>460</v>
      </c>
      <c r="F134" s="79">
        <v>41281</v>
      </c>
      <c r="G134" s="54" t="s">
        <v>133</v>
      </c>
      <c r="H134" s="72">
        <v>4.2800000001593359</v>
      </c>
      <c r="I134" s="70" t="s">
        <v>656</v>
      </c>
      <c r="J134" s="70" t="s">
        <v>135</v>
      </c>
      <c r="K134" s="71">
        <v>5.3499999999999999E-2</v>
      </c>
      <c r="L134" s="71">
        <v>1.9400000001365738E-2</v>
      </c>
      <c r="M134" s="72">
        <v>6637.2913549999994</v>
      </c>
      <c r="N134" s="80">
        <v>132.38</v>
      </c>
      <c r="O134" s="72">
        <v>8.7864460700000002</v>
      </c>
      <c r="P134" s="73">
        <f t="shared" si="1"/>
        <v>4.9301053910410261E-4</v>
      </c>
      <c r="Q134" s="73">
        <f>O134/'סכום נכסי הקרן'!$C$41</f>
        <v>4.8572175465223787E-5</v>
      </c>
    </row>
    <row r="135" spans="1:17">
      <c r="A135" s="69" t="s">
        <v>3245</v>
      </c>
      <c r="B135" s="70" t="s">
        <v>2815</v>
      </c>
      <c r="C135" s="54" t="s">
        <v>2904</v>
      </c>
      <c r="D135" s="54" t="s">
        <v>2903</v>
      </c>
      <c r="E135" s="54" t="s">
        <v>460</v>
      </c>
      <c r="F135" s="79">
        <v>41767</v>
      </c>
      <c r="G135" s="54" t="s">
        <v>133</v>
      </c>
      <c r="H135" s="72">
        <v>4.2500000008888259</v>
      </c>
      <c r="I135" s="70" t="s">
        <v>656</v>
      </c>
      <c r="J135" s="70" t="s">
        <v>135</v>
      </c>
      <c r="K135" s="71">
        <v>5.3499999999999999E-2</v>
      </c>
      <c r="L135" s="71">
        <v>2.5100000002962756E-2</v>
      </c>
      <c r="M135" s="72">
        <v>1325.390813</v>
      </c>
      <c r="N135" s="80">
        <v>127.33</v>
      </c>
      <c r="O135" s="72">
        <v>1.6876201499999997</v>
      </c>
      <c r="P135" s="73">
        <f t="shared" si="1"/>
        <v>9.4692952454944769E-5</v>
      </c>
      <c r="Q135" s="73">
        <f>O135/'סכום נכסי הקרן'!$C$41</f>
        <v>9.329298944237105E-6</v>
      </c>
    </row>
    <row r="136" spans="1:17">
      <c r="A136" s="69" t="s">
        <v>3245</v>
      </c>
      <c r="B136" s="70" t="s">
        <v>2815</v>
      </c>
      <c r="C136" s="54" t="s">
        <v>2905</v>
      </c>
      <c r="D136" s="54" t="s">
        <v>2892</v>
      </c>
      <c r="E136" s="54" t="s">
        <v>460</v>
      </c>
      <c r="F136" s="79">
        <v>41281</v>
      </c>
      <c r="G136" s="54" t="s">
        <v>133</v>
      </c>
      <c r="H136" s="72">
        <v>4.2800000001667877</v>
      </c>
      <c r="I136" s="70" t="s">
        <v>656</v>
      </c>
      <c r="J136" s="70" t="s">
        <v>135</v>
      </c>
      <c r="K136" s="71">
        <v>5.3499999999999999E-2</v>
      </c>
      <c r="L136" s="71">
        <v>1.9400000000928706E-2</v>
      </c>
      <c r="M136" s="72">
        <v>7971.2570009999999</v>
      </c>
      <c r="N136" s="80">
        <v>132.38</v>
      </c>
      <c r="O136" s="72">
        <v>10.552349733</v>
      </c>
      <c r="P136" s="73">
        <f t="shared" si="1"/>
        <v>5.9209600664872266E-4</v>
      </c>
      <c r="Q136" s="73">
        <f>O136/'סכום נכסי הקרן'!$C$41</f>
        <v>5.8334231920196983E-5</v>
      </c>
    </row>
    <row r="137" spans="1:17">
      <c r="A137" s="69" t="s">
        <v>3247</v>
      </c>
      <c r="B137" s="70" t="s">
        <v>2815</v>
      </c>
      <c r="C137" s="54">
        <v>7127</v>
      </c>
      <c r="D137" s="54" t="s">
        <v>2908</v>
      </c>
      <c r="E137" s="54" t="s">
        <v>2852</v>
      </c>
      <c r="F137" s="79">
        <v>43631</v>
      </c>
      <c r="G137" s="54" t="s">
        <v>2805</v>
      </c>
      <c r="H137" s="72">
        <v>4.7199999999800237</v>
      </c>
      <c r="I137" s="70" t="s">
        <v>336</v>
      </c>
      <c r="J137" s="70" t="s">
        <v>135</v>
      </c>
      <c r="K137" s="71">
        <v>3.1E-2</v>
      </c>
      <c r="L137" s="71">
        <v>2.6699999999935491E-2</v>
      </c>
      <c r="M137" s="72">
        <v>42256.397073</v>
      </c>
      <c r="N137" s="80">
        <v>113.73</v>
      </c>
      <c r="O137" s="72">
        <v>48.058199093000006</v>
      </c>
      <c r="P137" s="73">
        <f t="shared" ref="P137:P199" si="2">IFERROR(O137/$O$8,0)</f>
        <v>2.6965622339741088E-3</v>
      </c>
      <c r="Q137" s="73">
        <f>O137/'סכום נכסי הקרן'!$C$41</f>
        <v>2.6566956199252636E-4</v>
      </c>
    </row>
    <row r="138" spans="1:17">
      <c r="A138" s="69" t="s">
        <v>3247</v>
      </c>
      <c r="B138" s="70" t="s">
        <v>2815</v>
      </c>
      <c r="C138" s="54">
        <v>7128</v>
      </c>
      <c r="D138" s="54" t="s">
        <v>2908</v>
      </c>
      <c r="E138" s="54" t="s">
        <v>2852</v>
      </c>
      <c r="F138" s="79">
        <v>43634</v>
      </c>
      <c r="G138" s="54" t="s">
        <v>2805</v>
      </c>
      <c r="H138" s="72">
        <v>4.7399999999929854</v>
      </c>
      <c r="I138" s="70" t="s">
        <v>336</v>
      </c>
      <c r="J138" s="70" t="s">
        <v>135</v>
      </c>
      <c r="K138" s="71">
        <v>2.4900000000000002E-2</v>
      </c>
      <c r="L138" s="71">
        <v>2.6799999999759513E-2</v>
      </c>
      <c r="M138" s="72">
        <v>17751.557873000002</v>
      </c>
      <c r="N138" s="80">
        <v>112.44</v>
      </c>
      <c r="O138" s="72">
        <v>19.959850611</v>
      </c>
      <c r="P138" s="73">
        <f t="shared" si="2"/>
        <v>1.1199541466219301E-3</v>
      </c>
      <c r="Q138" s="73">
        <f>O138/'סכום נכסי הקרן'!$C$41</f>
        <v>1.1033964795474425E-4</v>
      </c>
    </row>
    <row r="139" spans="1:17">
      <c r="A139" s="69" t="s">
        <v>3247</v>
      </c>
      <c r="B139" s="70" t="s">
        <v>2815</v>
      </c>
      <c r="C139" s="54">
        <v>7130</v>
      </c>
      <c r="D139" s="54" t="s">
        <v>2908</v>
      </c>
      <c r="E139" s="54" t="s">
        <v>2852</v>
      </c>
      <c r="F139" s="79">
        <v>43634</v>
      </c>
      <c r="G139" s="54" t="s">
        <v>2805</v>
      </c>
      <c r="H139" s="72">
        <v>4.990000000055919</v>
      </c>
      <c r="I139" s="70" t="s">
        <v>336</v>
      </c>
      <c r="J139" s="70" t="s">
        <v>135</v>
      </c>
      <c r="K139" s="71">
        <v>3.6000000000000004E-2</v>
      </c>
      <c r="L139" s="71">
        <v>2.7100000000239651E-2</v>
      </c>
      <c r="M139" s="72">
        <v>11811.475966</v>
      </c>
      <c r="N139" s="80">
        <v>116.58</v>
      </c>
      <c r="O139" s="72">
        <v>13.769818777000001</v>
      </c>
      <c r="P139" s="73">
        <f t="shared" si="2"/>
        <v>7.7262931161592679E-4</v>
      </c>
      <c r="Q139" s="73">
        <f>O139/'סכום נכסי הקרן'!$C$41</f>
        <v>7.6120657707602271E-5</v>
      </c>
    </row>
    <row r="140" spans="1:17">
      <c r="A140" s="69" t="s">
        <v>3248</v>
      </c>
      <c r="B140" s="70" t="s">
        <v>2815</v>
      </c>
      <c r="C140" s="54" t="s">
        <v>2909</v>
      </c>
      <c r="D140" s="54" t="s">
        <v>2910</v>
      </c>
      <c r="E140" s="54" t="s">
        <v>2852</v>
      </c>
      <c r="F140" s="79">
        <v>45273</v>
      </c>
      <c r="G140" s="54" t="s">
        <v>2805</v>
      </c>
      <c r="H140" s="72">
        <v>3.5300000000296667</v>
      </c>
      <c r="I140" s="70" t="s">
        <v>131</v>
      </c>
      <c r="J140" s="70" t="s">
        <v>135</v>
      </c>
      <c r="K140" s="71">
        <v>6.9500000000000006E-2</v>
      </c>
      <c r="L140" s="71">
        <v>7.080000000046148E-2</v>
      </c>
      <c r="M140" s="72">
        <v>30273.692122</v>
      </c>
      <c r="N140" s="80">
        <v>100.21</v>
      </c>
      <c r="O140" s="72">
        <v>30.337268169999998</v>
      </c>
      <c r="P140" s="73">
        <f t="shared" si="2"/>
        <v>1.7022346482617667E-3</v>
      </c>
      <c r="Q140" s="73">
        <f>O140/'סכום נכסי הקרן'!$C$41</f>
        <v>1.6770684084888355E-4</v>
      </c>
    </row>
    <row r="141" spans="1:17">
      <c r="A141" s="69" t="s">
        <v>3248</v>
      </c>
      <c r="B141" s="70" t="s">
        <v>2815</v>
      </c>
      <c r="C141" s="54" t="s">
        <v>2911</v>
      </c>
      <c r="D141" s="54" t="s">
        <v>2910</v>
      </c>
      <c r="E141" s="54" t="s">
        <v>2852</v>
      </c>
      <c r="F141" s="79">
        <v>45273</v>
      </c>
      <c r="G141" s="54" t="s">
        <v>2805</v>
      </c>
      <c r="H141" s="72">
        <v>4.7300000001004623</v>
      </c>
      <c r="I141" s="70" t="s">
        <v>131</v>
      </c>
      <c r="J141" s="70" t="s">
        <v>135</v>
      </c>
      <c r="K141" s="71">
        <v>6.9500000000000006E-2</v>
      </c>
      <c r="L141" s="71">
        <v>7.0500000001467666E-2</v>
      </c>
      <c r="M141" s="72">
        <v>24089.264402000001</v>
      </c>
      <c r="N141" s="80">
        <v>100.41</v>
      </c>
      <c r="O141" s="72">
        <v>24.188031409000001</v>
      </c>
      <c r="P141" s="73">
        <f t="shared" si="2"/>
        <v>1.3571988389633463E-3</v>
      </c>
      <c r="Q141" s="73">
        <f>O141/'סכום נכסי הקרן'!$C$41</f>
        <v>1.3371336902273756E-4</v>
      </c>
    </row>
    <row r="142" spans="1:17">
      <c r="A142" s="69" t="s">
        <v>3241</v>
      </c>
      <c r="B142" s="70" t="s">
        <v>2806</v>
      </c>
      <c r="C142" s="54">
        <v>2378</v>
      </c>
      <c r="D142" s="54" t="s">
        <v>2854</v>
      </c>
      <c r="E142" s="54" t="s">
        <v>460</v>
      </c>
      <c r="F142" s="79">
        <v>40489</v>
      </c>
      <c r="G142" s="54" t="s">
        <v>133</v>
      </c>
      <c r="H142" s="72">
        <v>1.6099999999359413</v>
      </c>
      <c r="I142" s="70" t="s">
        <v>336</v>
      </c>
      <c r="J142" s="70" t="s">
        <v>135</v>
      </c>
      <c r="K142" s="71">
        <v>5.7000000000000002E-2</v>
      </c>
      <c r="L142" s="71">
        <v>2.019999999981251E-2</v>
      </c>
      <c r="M142" s="72">
        <v>10196.555693</v>
      </c>
      <c r="N142" s="80">
        <v>125.54</v>
      </c>
      <c r="O142" s="72">
        <v>12.800756062</v>
      </c>
      <c r="P142" s="73">
        <f t="shared" si="2"/>
        <v>7.1825486627800233E-4</v>
      </c>
      <c r="Q142" s="73">
        <f>O142/'סכום נכסי הקרן'!$C$41</f>
        <v>7.0763601640246683E-5</v>
      </c>
    </row>
    <row r="143" spans="1:17">
      <c r="A143" s="69" t="s">
        <v>3249</v>
      </c>
      <c r="B143" s="70" t="s">
        <v>2815</v>
      </c>
      <c r="C143" s="54" t="s">
        <v>2912</v>
      </c>
      <c r="D143" s="54" t="s">
        <v>2913</v>
      </c>
      <c r="E143" s="54" t="s">
        <v>529</v>
      </c>
      <c r="F143" s="79">
        <v>43801</v>
      </c>
      <c r="G143" s="54" t="s">
        <v>315</v>
      </c>
      <c r="H143" s="72">
        <v>4.5700000000027234</v>
      </c>
      <c r="I143" s="70" t="s">
        <v>319</v>
      </c>
      <c r="J143" s="70" t="s">
        <v>136</v>
      </c>
      <c r="K143" s="71">
        <v>2.3629999999999998E-2</v>
      </c>
      <c r="L143" s="71">
        <v>5.4200000000048737E-2</v>
      </c>
      <c r="M143" s="72">
        <v>99597.624909999999</v>
      </c>
      <c r="N143" s="80">
        <v>87.31</v>
      </c>
      <c r="O143" s="72">
        <v>348.84347266500004</v>
      </c>
      <c r="P143" s="73">
        <f t="shared" si="2"/>
        <v>1.9573728348339928E-2</v>
      </c>
      <c r="Q143" s="73">
        <f>O143/'סכום נכסי הקרן'!$C$41</f>
        <v>1.9284345717474345E-3</v>
      </c>
    </row>
    <row r="144" spans="1:17">
      <c r="A144" s="69" t="s">
        <v>3250</v>
      </c>
      <c r="B144" s="70" t="s">
        <v>2815</v>
      </c>
      <c r="C144" s="54">
        <v>9365</v>
      </c>
      <c r="D144" s="54" t="s">
        <v>2914</v>
      </c>
      <c r="E144" s="54" t="s">
        <v>300</v>
      </c>
      <c r="F144" s="79">
        <v>44906</v>
      </c>
      <c r="G144" s="54" t="s">
        <v>2805</v>
      </c>
      <c r="H144" s="72">
        <v>1.759999999252436</v>
      </c>
      <c r="I144" s="70" t="s">
        <v>336</v>
      </c>
      <c r="J144" s="70" t="s">
        <v>135</v>
      </c>
      <c r="K144" s="71">
        <v>7.6799999999999993E-2</v>
      </c>
      <c r="L144" s="71">
        <v>7.6799999969266813E-2</v>
      </c>
      <c r="M144" s="72">
        <v>478.501464</v>
      </c>
      <c r="N144" s="80">
        <v>100.64</v>
      </c>
      <c r="O144" s="72">
        <v>0.48156386099999998</v>
      </c>
      <c r="P144" s="73">
        <f t="shared" si="2"/>
        <v>2.7020715410213989E-5</v>
      </c>
      <c r="Q144" s="73">
        <f>O144/'סכום נכסי הקרן'!$C$41</f>
        <v>2.6621234760737155E-6</v>
      </c>
    </row>
    <row r="145" spans="1:17">
      <c r="A145" s="69" t="s">
        <v>3250</v>
      </c>
      <c r="B145" s="70" t="s">
        <v>2815</v>
      </c>
      <c r="C145" s="54">
        <v>9509</v>
      </c>
      <c r="D145" s="54" t="s">
        <v>2914</v>
      </c>
      <c r="E145" s="54" t="s">
        <v>300</v>
      </c>
      <c r="F145" s="79">
        <v>44991</v>
      </c>
      <c r="G145" s="54" t="s">
        <v>2805</v>
      </c>
      <c r="H145" s="72">
        <v>1.7700000000304639</v>
      </c>
      <c r="I145" s="70" t="s">
        <v>336</v>
      </c>
      <c r="J145" s="70" t="s">
        <v>135</v>
      </c>
      <c r="K145" s="71">
        <v>7.6799999999999993E-2</v>
      </c>
      <c r="L145" s="71">
        <v>7.3100000001331239E-2</v>
      </c>
      <c r="M145" s="72">
        <v>23664.648016999996</v>
      </c>
      <c r="N145" s="80">
        <v>101.26</v>
      </c>
      <c r="O145" s="72">
        <v>23.962825350999999</v>
      </c>
      <c r="P145" s="73">
        <f t="shared" si="2"/>
        <v>1.344562448871204E-3</v>
      </c>
      <c r="Q145" s="73">
        <f>O145/'סכום נכסי הקרן'!$C$41</f>
        <v>1.324684119516009E-4</v>
      </c>
    </row>
    <row r="146" spans="1:17">
      <c r="A146" s="69" t="s">
        <v>3250</v>
      </c>
      <c r="B146" s="70" t="s">
        <v>2815</v>
      </c>
      <c r="C146" s="54">
        <v>9316</v>
      </c>
      <c r="D146" s="54" t="s">
        <v>2914</v>
      </c>
      <c r="E146" s="54" t="s">
        <v>300</v>
      </c>
      <c r="F146" s="79">
        <v>44885</v>
      </c>
      <c r="G146" s="54" t="s">
        <v>2805</v>
      </c>
      <c r="H146" s="72">
        <v>1.7600000000019451</v>
      </c>
      <c r="I146" s="70" t="s">
        <v>336</v>
      </c>
      <c r="J146" s="70" t="s">
        <v>135</v>
      </c>
      <c r="K146" s="71">
        <v>7.6799999999999993E-2</v>
      </c>
      <c r="L146" s="71">
        <v>8.0900000000039968E-2</v>
      </c>
      <c r="M146" s="72">
        <v>185131.19518599997</v>
      </c>
      <c r="N146" s="80">
        <v>99.97</v>
      </c>
      <c r="O146" s="72">
        <v>185.07567821400002</v>
      </c>
      <c r="P146" s="73">
        <f t="shared" si="2"/>
        <v>1.0384660551537599E-2</v>
      </c>
      <c r="Q146" s="73">
        <f>O146/'סכום נכסי הקרן'!$C$41</f>
        <v>1.0231131273028692E-3</v>
      </c>
    </row>
    <row r="147" spans="1:17">
      <c r="A147" s="69" t="s">
        <v>3251</v>
      </c>
      <c r="B147" s="70" t="s">
        <v>2815</v>
      </c>
      <c r="C147" s="54" t="s">
        <v>2915</v>
      </c>
      <c r="D147" s="54" t="s">
        <v>2916</v>
      </c>
      <c r="E147" s="54" t="s">
        <v>546</v>
      </c>
      <c r="F147" s="79">
        <v>45015</v>
      </c>
      <c r="G147" s="54" t="s">
        <v>133</v>
      </c>
      <c r="H147" s="72">
        <v>4.9700000000410656</v>
      </c>
      <c r="I147" s="70" t="s">
        <v>319</v>
      </c>
      <c r="J147" s="70" t="s">
        <v>135</v>
      </c>
      <c r="K147" s="71">
        <v>4.4999999999999998E-2</v>
      </c>
      <c r="L147" s="71">
        <v>3.7100000000188309E-2</v>
      </c>
      <c r="M147" s="72">
        <v>41390.129515000001</v>
      </c>
      <c r="N147" s="80">
        <v>106.49</v>
      </c>
      <c r="O147" s="72">
        <v>44.076346526999998</v>
      </c>
      <c r="P147" s="73">
        <f t="shared" si="2"/>
        <v>2.4731391042403005E-3</v>
      </c>
      <c r="Q147" s="73">
        <f>O147/'סכום נכסי הקרן'!$C$41</f>
        <v>2.4365756306012938E-4</v>
      </c>
    </row>
    <row r="148" spans="1:17">
      <c r="A148" s="69" t="s">
        <v>3252</v>
      </c>
      <c r="B148" s="70" t="s">
        <v>2815</v>
      </c>
      <c r="C148" s="54" t="s">
        <v>2917</v>
      </c>
      <c r="D148" s="54" t="s">
        <v>2918</v>
      </c>
      <c r="E148" s="54" t="s">
        <v>546</v>
      </c>
      <c r="F148" s="79">
        <v>44074</v>
      </c>
      <c r="G148" s="54" t="s">
        <v>133</v>
      </c>
      <c r="H148" s="72">
        <v>8.5999999999186745</v>
      </c>
      <c r="I148" s="70" t="s">
        <v>656</v>
      </c>
      <c r="J148" s="70" t="s">
        <v>135</v>
      </c>
      <c r="K148" s="71">
        <v>2.35E-2</v>
      </c>
      <c r="L148" s="71">
        <v>4.0899999999623876E-2</v>
      </c>
      <c r="M148" s="72">
        <v>51138.520022999997</v>
      </c>
      <c r="N148" s="80">
        <v>96.18</v>
      </c>
      <c r="O148" s="72">
        <v>49.185027864999995</v>
      </c>
      <c r="P148" s="73">
        <f t="shared" si="2"/>
        <v>2.7597889875370231E-3</v>
      </c>
      <c r="Q148" s="73">
        <f>O148/'סכום נכסי הקרן'!$C$41</f>
        <v>2.718987614204637E-4</v>
      </c>
    </row>
    <row r="149" spans="1:17">
      <c r="A149" s="69" t="s">
        <v>3252</v>
      </c>
      <c r="B149" s="70" t="s">
        <v>2815</v>
      </c>
      <c r="C149" s="54" t="s">
        <v>2919</v>
      </c>
      <c r="D149" s="54" t="s">
        <v>2918</v>
      </c>
      <c r="E149" s="54" t="s">
        <v>546</v>
      </c>
      <c r="F149" s="79">
        <v>44189</v>
      </c>
      <c r="G149" s="54" t="s">
        <v>133</v>
      </c>
      <c r="H149" s="72">
        <v>8.4999999996722089</v>
      </c>
      <c r="I149" s="70" t="s">
        <v>656</v>
      </c>
      <c r="J149" s="70" t="s">
        <v>135</v>
      </c>
      <c r="K149" s="71">
        <v>2.4700000000000003E-2</v>
      </c>
      <c r="L149" s="71">
        <v>4.3299999997902149E-2</v>
      </c>
      <c r="M149" s="72">
        <v>6397.70921</v>
      </c>
      <c r="N149" s="80">
        <v>95.37</v>
      </c>
      <c r="O149" s="72">
        <v>6.1014957160000005</v>
      </c>
      <c r="P149" s="73">
        <f t="shared" si="2"/>
        <v>3.4235704269070107E-4</v>
      </c>
      <c r="Q149" s="73">
        <f>O149/'סכום נכסי הקרן'!$C$41</f>
        <v>3.3729555517304082E-5</v>
      </c>
    </row>
    <row r="150" spans="1:17">
      <c r="A150" s="69" t="s">
        <v>3252</v>
      </c>
      <c r="B150" s="70" t="s">
        <v>2815</v>
      </c>
      <c r="C150" s="54" t="s">
        <v>2920</v>
      </c>
      <c r="D150" s="54" t="s">
        <v>2918</v>
      </c>
      <c r="E150" s="54" t="s">
        <v>546</v>
      </c>
      <c r="F150" s="79">
        <v>44322</v>
      </c>
      <c r="G150" s="54" t="s">
        <v>133</v>
      </c>
      <c r="H150" s="72">
        <v>8.4100000001056756</v>
      </c>
      <c r="I150" s="70" t="s">
        <v>656</v>
      </c>
      <c r="J150" s="70" t="s">
        <v>135</v>
      </c>
      <c r="K150" s="71">
        <v>2.5600000000000001E-2</v>
      </c>
      <c r="L150" s="71">
        <v>4.5900000000758973E-2</v>
      </c>
      <c r="M150" s="72">
        <v>29451.221537999998</v>
      </c>
      <c r="N150" s="80">
        <v>93.5</v>
      </c>
      <c r="O150" s="72">
        <v>27.536891549</v>
      </c>
      <c r="P150" s="73">
        <f t="shared" si="2"/>
        <v>1.5451045439380585E-3</v>
      </c>
      <c r="Q150" s="73">
        <f>O150/'סכום נכסי הקרן'!$C$41</f>
        <v>1.5222613528029837E-4</v>
      </c>
    </row>
    <row r="151" spans="1:17">
      <c r="A151" s="69" t="s">
        <v>3252</v>
      </c>
      <c r="B151" s="70" t="s">
        <v>2815</v>
      </c>
      <c r="C151" s="54" t="s">
        <v>2921</v>
      </c>
      <c r="D151" s="54" t="s">
        <v>2918</v>
      </c>
      <c r="E151" s="54" t="s">
        <v>546</v>
      </c>
      <c r="F151" s="79">
        <v>44418</v>
      </c>
      <c r="G151" s="54" t="s">
        <v>133</v>
      </c>
      <c r="H151" s="72">
        <v>8.5300000000670462</v>
      </c>
      <c r="I151" s="70" t="s">
        <v>656</v>
      </c>
      <c r="J151" s="70" t="s">
        <v>135</v>
      </c>
      <c r="K151" s="71">
        <v>2.2700000000000001E-2</v>
      </c>
      <c r="L151" s="71">
        <v>4.430000000029799E-2</v>
      </c>
      <c r="M151" s="72">
        <v>29350.311549999999</v>
      </c>
      <c r="N151" s="80">
        <v>91.47</v>
      </c>
      <c r="O151" s="72">
        <v>26.846729640000003</v>
      </c>
      <c r="P151" s="73">
        <f t="shared" si="2"/>
        <v>1.5063793196420873E-3</v>
      </c>
      <c r="Q151" s="73">
        <f>O151/'סכום נכסי הקרן'!$C$41</f>
        <v>1.4841086513850353E-4</v>
      </c>
    </row>
    <row r="152" spans="1:17">
      <c r="A152" s="69" t="s">
        <v>3252</v>
      </c>
      <c r="B152" s="70" t="s">
        <v>2815</v>
      </c>
      <c r="C152" s="54" t="s">
        <v>2922</v>
      </c>
      <c r="D152" s="54" t="s">
        <v>2918</v>
      </c>
      <c r="E152" s="54" t="s">
        <v>546</v>
      </c>
      <c r="F152" s="79">
        <v>44530</v>
      </c>
      <c r="G152" s="54" t="s">
        <v>133</v>
      </c>
      <c r="H152" s="72">
        <v>8.569999999900574</v>
      </c>
      <c r="I152" s="70" t="s">
        <v>656</v>
      </c>
      <c r="J152" s="70" t="s">
        <v>135</v>
      </c>
      <c r="K152" s="71">
        <v>1.7899999999999999E-2</v>
      </c>
      <c r="L152" s="71">
        <v>4.7099999999466131E-2</v>
      </c>
      <c r="M152" s="72">
        <v>24184.994531999997</v>
      </c>
      <c r="N152" s="80">
        <v>84.42</v>
      </c>
      <c r="O152" s="72">
        <v>20.416972978999997</v>
      </c>
      <c r="P152" s="73">
        <f t="shared" si="2"/>
        <v>1.1456034413753233E-3</v>
      </c>
      <c r="Q152" s="73">
        <f>O152/'סכום נכסי הקרן'!$C$41</f>
        <v>1.1286665690588147E-4</v>
      </c>
    </row>
    <row r="153" spans="1:17">
      <c r="A153" s="69" t="s">
        <v>3252</v>
      </c>
      <c r="B153" s="70" t="s">
        <v>2815</v>
      </c>
      <c r="C153" s="54" t="s">
        <v>2923</v>
      </c>
      <c r="D153" s="54" t="s">
        <v>2918</v>
      </c>
      <c r="E153" s="54" t="s">
        <v>546</v>
      </c>
      <c r="F153" s="79">
        <v>44612</v>
      </c>
      <c r="G153" s="54" t="s">
        <v>133</v>
      </c>
      <c r="H153" s="72">
        <v>8.4099999998927473</v>
      </c>
      <c r="I153" s="70" t="s">
        <v>656</v>
      </c>
      <c r="J153" s="70" t="s">
        <v>135</v>
      </c>
      <c r="K153" s="71">
        <v>2.3599999999999999E-2</v>
      </c>
      <c r="L153" s="71">
        <v>4.7799999999593314E-2</v>
      </c>
      <c r="M153" s="72">
        <v>28362.54451</v>
      </c>
      <c r="N153" s="80">
        <v>88.43</v>
      </c>
      <c r="O153" s="72">
        <v>25.080998809</v>
      </c>
      <c r="P153" s="73">
        <f t="shared" si="2"/>
        <v>1.4073035497609839E-3</v>
      </c>
      <c r="Q153" s="73">
        <f>O153/'סכום נכסי הקרן'!$C$41</f>
        <v>1.3864976411262679E-4</v>
      </c>
    </row>
    <row r="154" spans="1:17">
      <c r="A154" s="69" t="s">
        <v>3252</v>
      </c>
      <c r="B154" s="70" t="s">
        <v>2815</v>
      </c>
      <c r="C154" s="54" t="s">
        <v>2924</v>
      </c>
      <c r="D154" s="54" t="s">
        <v>2918</v>
      </c>
      <c r="E154" s="54" t="s">
        <v>546</v>
      </c>
      <c r="F154" s="79">
        <v>44662</v>
      </c>
      <c r="G154" s="54" t="s">
        <v>133</v>
      </c>
      <c r="H154" s="72">
        <v>8.4500000000224418</v>
      </c>
      <c r="I154" s="70" t="s">
        <v>656</v>
      </c>
      <c r="J154" s="70" t="s">
        <v>135</v>
      </c>
      <c r="K154" s="71">
        <v>2.4E-2</v>
      </c>
      <c r="L154" s="71">
        <v>4.5700000000169168E-2</v>
      </c>
      <c r="M154" s="72">
        <v>32302.716116999996</v>
      </c>
      <c r="N154" s="80">
        <v>89.67</v>
      </c>
      <c r="O154" s="72">
        <v>28.965847242999999</v>
      </c>
      <c r="P154" s="73">
        <f t="shared" si="2"/>
        <v>1.6252837439743727E-3</v>
      </c>
      <c r="Q154" s="73">
        <f>O154/'סכום נכסי הקרן'!$C$41</f>
        <v>1.6012551645763014E-4</v>
      </c>
    </row>
    <row r="155" spans="1:17">
      <c r="A155" s="69" t="s">
        <v>3252</v>
      </c>
      <c r="B155" s="70" t="s">
        <v>2815</v>
      </c>
      <c r="C155" s="54" t="s">
        <v>2925</v>
      </c>
      <c r="D155" s="54" t="s">
        <v>2918</v>
      </c>
      <c r="E155" s="54" t="s">
        <v>546</v>
      </c>
      <c r="F155" s="79">
        <v>45197</v>
      </c>
      <c r="G155" s="54" t="s">
        <v>133</v>
      </c>
      <c r="H155" s="72">
        <v>8.1999999968098276</v>
      </c>
      <c r="I155" s="70" t="s">
        <v>656</v>
      </c>
      <c r="J155" s="70" t="s">
        <v>135</v>
      </c>
      <c r="K155" s="71">
        <v>4.1200000000000001E-2</v>
      </c>
      <c r="L155" s="71">
        <v>4.1399999989631946E-2</v>
      </c>
      <c r="M155" s="72">
        <v>499.09469599999994</v>
      </c>
      <c r="N155" s="80">
        <v>100.49</v>
      </c>
      <c r="O155" s="72">
        <v>0.50154026799999996</v>
      </c>
      <c r="P155" s="73">
        <f t="shared" si="2"/>
        <v>2.8141598541570071E-5</v>
      </c>
      <c r="Q155" s="73">
        <f>O155/'סכום נכסי הקרן'!$C$41</f>
        <v>2.7725546490688651E-6</v>
      </c>
    </row>
    <row r="156" spans="1:17">
      <c r="A156" s="69" t="s">
        <v>3252</v>
      </c>
      <c r="B156" s="70" t="s">
        <v>2815</v>
      </c>
      <c r="C156" s="54" t="s">
        <v>2926</v>
      </c>
      <c r="D156" s="54" t="s">
        <v>2918</v>
      </c>
      <c r="E156" s="54" t="s">
        <v>546</v>
      </c>
      <c r="F156" s="79">
        <v>45197</v>
      </c>
      <c r="G156" s="54" t="s">
        <v>133</v>
      </c>
      <c r="H156" s="72">
        <v>8.1999999999737803</v>
      </c>
      <c r="I156" s="70" t="s">
        <v>656</v>
      </c>
      <c r="J156" s="70" t="s">
        <v>135</v>
      </c>
      <c r="K156" s="71">
        <v>4.1200000000000001E-2</v>
      </c>
      <c r="L156" s="71">
        <v>4.1400000000013114E-2</v>
      </c>
      <c r="M156" s="72">
        <v>15180.797033000003</v>
      </c>
      <c r="N156" s="80">
        <v>100.49</v>
      </c>
      <c r="O156" s="72">
        <v>15.255183006999999</v>
      </c>
      <c r="P156" s="73">
        <f t="shared" si="2"/>
        <v>8.5597361418879281E-4</v>
      </c>
      <c r="Q156" s="73">
        <f>O156/'סכום נכסי הקרן'!$C$41</f>
        <v>8.4331869776115771E-5</v>
      </c>
    </row>
    <row r="157" spans="1:17">
      <c r="A157" s="69" t="s">
        <v>3253</v>
      </c>
      <c r="B157" s="70" t="s">
        <v>2806</v>
      </c>
      <c r="C157" s="54">
        <v>7490</v>
      </c>
      <c r="D157" s="54" t="s">
        <v>2927</v>
      </c>
      <c r="E157" s="54" t="s">
        <v>300</v>
      </c>
      <c r="F157" s="79">
        <v>43899</v>
      </c>
      <c r="G157" s="54" t="s">
        <v>2805</v>
      </c>
      <c r="H157" s="72">
        <v>3.2799999999931697</v>
      </c>
      <c r="I157" s="70" t="s">
        <v>131</v>
      </c>
      <c r="J157" s="70" t="s">
        <v>135</v>
      </c>
      <c r="K157" s="71">
        <v>2.3889999999999998E-2</v>
      </c>
      <c r="L157" s="71">
        <v>4.739999999992791E-2</v>
      </c>
      <c r="M157" s="72">
        <v>56814.87028399999</v>
      </c>
      <c r="N157" s="80">
        <v>92.77</v>
      </c>
      <c r="O157" s="72">
        <v>52.707152436999998</v>
      </c>
      <c r="P157" s="73">
        <f t="shared" si="2"/>
        <v>2.957416619938064E-3</v>
      </c>
      <c r="Q157" s="73">
        <f>O157/'סכום נכסי הקרן'!$C$41</f>
        <v>2.913693472931384E-4</v>
      </c>
    </row>
    <row r="158" spans="1:17">
      <c r="A158" s="69" t="s">
        <v>3253</v>
      </c>
      <c r="B158" s="70" t="s">
        <v>2806</v>
      </c>
      <c r="C158" s="54">
        <v>7491</v>
      </c>
      <c r="D158" s="54" t="s">
        <v>2927</v>
      </c>
      <c r="E158" s="54" t="s">
        <v>300</v>
      </c>
      <c r="F158" s="79">
        <v>43899</v>
      </c>
      <c r="G158" s="54" t="s">
        <v>2805</v>
      </c>
      <c r="H158" s="72">
        <v>3.3899999999892478</v>
      </c>
      <c r="I158" s="70" t="s">
        <v>131</v>
      </c>
      <c r="J158" s="70" t="s">
        <v>135</v>
      </c>
      <c r="K158" s="71">
        <v>1.2969999999999999E-2</v>
      </c>
      <c r="L158" s="71">
        <v>2.1200000000074808E-2</v>
      </c>
      <c r="M158" s="72">
        <v>39548.040184999998</v>
      </c>
      <c r="N158" s="80">
        <v>108.17</v>
      </c>
      <c r="O158" s="72">
        <v>42.77911551399999</v>
      </c>
      <c r="P158" s="73">
        <f t="shared" si="2"/>
        <v>2.4003510217816444E-3</v>
      </c>
      <c r="Q158" s="73">
        <f>O158/'סכום נכסי הקרן'!$C$41</f>
        <v>2.3648636643746959E-4</v>
      </c>
    </row>
    <row r="159" spans="1:17">
      <c r="A159" s="69" t="s">
        <v>3254</v>
      </c>
      <c r="B159" s="70" t="s">
        <v>2815</v>
      </c>
      <c r="C159" s="54" t="s">
        <v>2928</v>
      </c>
      <c r="D159" s="54" t="s">
        <v>2929</v>
      </c>
      <c r="E159" s="54" t="s">
        <v>546</v>
      </c>
      <c r="F159" s="79">
        <v>43924</v>
      </c>
      <c r="G159" s="54" t="s">
        <v>133</v>
      </c>
      <c r="H159" s="72">
        <v>7.7999999994265865</v>
      </c>
      <c r="I159" s="70" t="s">
        <v>656</v>
      </c>
      <c r="J159" s="70" t="s">
        <v>135</v>
      </c>
      <c r="K159" s="71">
        <v>2.7900000000000001E-2</v>
      </c>
      <c r="L159" s="71">
        <v>3.1899999998279756E-2</v>
      </c>
      <c r="M159" s="72">
        <v>6766.3361619999996</v>
      </c>
      <c r="N159" s="80">
        <v>108.25</v>
      </c>
      <c r="O159" s="72">
        <v>7.3245584539999999</v>
      </c>
      <c r="P159" s="73">
        <f t="shared" si="2"/>
        <v>4.1098351749242025E-4</v>
      </c>
      <c r="Q159" s="73">
        <f>O159/'סכום נכסי הקרן'!$C$41</f>
        <v>4.0490743993489992E-5</v>
      </c>
    </row>
    <row r="160" spans="1:17">
      <c r="A160" s="69" t="s">
        <v>3254</v>
      </c>
      <c r="B160" s="70" t="s">
        <v>2815</v>
      </c>
      <c r="C160" s="54" t="s">
        <v>2930</v>
      </c>
      <c r="D160" s="54" t="s">
        <v>2929</v>
      </c>
      <c r="E160" s="54" t="s">
        <v>546</v>
      </c>
      <c r="F160" s="79">
        <v>44015</v>
      </c>
      <c r="G160" s="54" t="s">
        <v>133</v>
      </c>
      <c r="H160" s="72">
        <v>7.5800000000178391</v>
      </c>
      <c r="I160" s="70" t="s">
        <v>656</v>
      </c>
      <c r="J160" s="70" t="s">
        <v>135</v>
      </c>
      <c r="K160" s="71">
        <v>2.75E-2</v>
      </c>
      <c r="L160" s="71">
        <v>4.1700000000267572E-2</v>
      </c>
      <c r="M160" s="72">
        <v>5578.038082</v>
      </c>
      <c r="N160" s="80">
        <v>100.5</v>
      </c>
      <c r="O160" s="72">
        <v>5.6059281050000003</v>
      </c>
      <c r="P160" s="73">
        <f t="shared" si="2"/>
        <v>3.1455057200674202E-4</v>
      </c>
      <c r="Q160" s="73">
        <f>O160/'סכום נכסי הקרן'!$C$41</f>
        <v>3.0990018193042809E-5</v>
      </c>
    </row>
    <row r="161" spans="1:17">
      <c r="A161" s="69" t="s">
        <v>3254</v>
      </c>
      <c r="B161" s="70" t="s">
        <v>2815</v>
      </c>
      <c r="C161" s="54" t="s">
        <v>2931</v>
      </c>
      <c r="D161" s="54" t="s">
        <v>2929</v>
      </c>
      <c r="E161" s="54" t="s">
        <v>546</v>
      </c>
      <c r="F161" s="79">
        <v>44108</v>
      </c>
      <c r="G161" s="54" t="s">
        <v>133</v>
      </c>
      <c r="H161" s="72">
        <v>7.4899999997457591</v>
      </c>
      <c r="I161" s="70" t="s">
        <v>656</v>
      </c>
      <c r="J161" s="70" t="s">
        <v>135</v>
      </c>
      <c r="K161" s="71">
        <v>2.75E-2</v>
      </c>
      <c r="L161" s="71">
        <v>4.5999999998184E-2</v>
      </c>
      <c r="M161" s="72">
        <v>9047.6042620000007</v>
      </c>
      <c r="N161" s="80">
        <v>97.38</v>
      </c>
      <c r="O161" s="72">
        <v>8.8105568759999997</v>
      </c>
      <c r="P161" s="73">
        <f t="shared" si="2"/>
        <v>4.9436340479855898E-4</v>
      </c>
      <c r="Q161" s="73">
        <f>O161/'סכום נכסי הקרן'!$C$41</f>
        <v>4.8705461926019186E-5</v>
      </c>
    </row>
    <row r="162" spans="1:17">
      <c r="A162" s="69" t="s">
        <v>3254</v>
      </c>
      <c r="B162" s="70" t="s">
        <v>2815</v>
      </c>
      <c r="C162" s="54" t="s">
        <v>2932</v>
      </c>
      <c r="D162" s="54" t="s">
        <v>2929</v>
      </c>
      <c r="E162" s="54" t="s">
        <v>546</v>
      </c>
      <c r="F162" s="79">
        <v>44200</v>
      </c>
      <c r="G162" s="54" t="s">
        <v>133</v>
      </c>
      <c r="H162" s="72">
        <v>7.3600000004097312</v>
      </c>
      <c r="I162" s="70" t="s">
        <v>656</v>
      </c>
      <c r="J162" s="70" t="s">
        <v>135</v>
      </c>
      <c r="K162" s="71">
        <v>2.75E-2</v>
      </c>
      <c r="L162" s="71">
        <v>5.160000000409732E-2</v>
      </c>
      <c r="M162" s="72">
        <v>4694.0188390000003</v>
      </c>
      <c r="N162" s="80">
        <v>93.59</v>
      </c>
      <c r="O162" s="72">
        <v>4.3931321699999994</v>
      </c>
      <c r="P162" s="73">
        <f t="shared" si="2"/>
        <v>2.4650017108535853E-4</v>
      </c>
      <c r="Q162" s="73">
        <f>O162/'סכום נכסי הקרן'!$C$41</f>
        <v>2.4285585423636396E-5</v>
      </c>
    </row>
    <row r="163" spans="1:17">
      <c r="A163" s="69" t="s">
        <v>3254</v>
      </c>
      <c r="B163" s="70" t="s">
        <v>2815</v>
      </c>
      <c r="C163" s="54" t="s">
        <v>2933</v>
      </c>
      <c r="D163" s="54" t="s">
        <v>2929</v>
      </c>
      <c r="E163" s="54" t="s">
        <v>546</v>
      </c>
      <c r="F163" s="79">
        <v>44290</v>
      </c>
      <c r="G163" s="54" t="s">
        <v>133</v>
      </c>
      <c r="H163" s="72">
        <v>7.2700000000401994</v>
      </c>
      <c r="I163" s="70" t="s">
        <v>656</v>
      </c>
      <c r="J163" s="70" t="s">
        <v>135</v>
      </c>
      <c r="K163" s="71">
        <v>2.75E-2</v>
      </c>
      <c r="L163" s="71">
        <v>5.5400000000803987E-2</v>
      </c>
      <c r="M163" s="72">
        <v>9016.0262330000005</v>
      </c>
      <c r="N163" s="80">
        <v>91.05</v>
      </c>
      <c r="O163" s="72">
        <v>8.2090918209999995</v>
      </c>
      <c r="P163" s="73">
        <f t="shared" si="2"/>
        <v>4.6061499177064763E-4</v>
      </c>
      <c r="Q163" s="73">
        <f>O163/'סכום נכסי הקרן'!$C$41</f>
        <v>4.538051507550486E-5</v>
      </c>
    </row>
    <row r="164" spans="1:17">
      <c r="A164" s="69" t="s">
        <v>3254</v>
      </c>
      <c r="B164" s="70" t="s">
        <v>2815</v>
      </c>
      <c r="C164" s="54" t="s">
        <v>2934</v>
      </c>
      <c r="D164" s="54" t="s">
        <v>2929</v>
      </c>
      <c r="E164" s="54" t="s">
        <v>546</v>
      </c>
      <c r="F164" s="79">
        <v>44496</v>
      </c>
      <c r="G164" s="54" t="s">
        <v>133</v>
      </c>
      <c r="H164" s="72">
        <v>6.7100000000832019</v>
      </c>
      <c r="I164" s="70" t="s">
        <v>656</v>
      </c>
      <c r="J164" s="70" t="s">
        <v>135</v>
      </c>
      <c r="K164" s="71">
        <v>2.75E-2</v>
      </c>
      <c r="L164" s="71">
        <v>8.1600000000633929E-2</v>
      </c>
      <c r="M164" s="72">
        <v>10099.878083</v>
      </c>
      <c r="N164" s="80">
        <v>74.97</v>
      </c>
      <c r="O164" s="72">
        <v>7.5718786469999992</v>
      </c>
      <c r="P164" s="73">
        <f t="shared" si="2"/>
        <v>4.2486073937608688E-4</v>
      </c>
      <c r="Q164" s="73">
        <f>O164/'סכום נכסי הקרן'!$C$41</f>
        <v>4.1857949768701561E-5</v>
      </c>
    </row>
    <row r="165" spans="1:17">
      <c r="A165" s="69" t="s">
        <v>3254</v>
      </c>
      <c r="B165" s="70" t="s">
        <v>2815</v>
      </c>
      <c r="C165" s="54" t="s">
        <v>2935</v>
      </c>
      <c r="D165" s="54" t="s">
        <v>2929</v>
      </c>
      <c r="E165" s="54" t="s">
        <v>546</v>
      </c>
      <c r="F165" s="79">
        <v>44615</v>
      </c>
      <c r="G165" s="54" t="s">
        <v>133</v>
      </c>
      <c r="H165" s="72">
        <v>6.9500000001982913</v>
      </c>
      <c r="I165" s="70" t="s">
        <v>656</v>
      </c>
      <c r="J165" s="70" t="s">
        <v>135</v>
      </c>
      <c r="K165" s="71">
        <v>2.75E-2</v>
      </c>
      <c r="L165" s="71">
        <v>7.0200000002054105E-2</v>
      </c>
      <c r="M165" s="72">
        <v>12260.330289</v>
      </c>
      <c r="N165" s="80">
        <v>80.209999999999994</v>
      </c>
      <c r="O165" s="72">
        <v>9.8340109990000002</v>
      </c>
      <c r="P165" s="73">
        <f t="shared" si="2"/>
        <v>5.5178977092073189E-4</v>
      </c>
      <c r="Q165" s="73">
        <f>O165/'סכום נכסי הקרן'!$C$41</f>
        <v>5.4363198039906551E-5</v>
      </c>
    </row>
    <row r="166" spans="1:17">
      <c r="A166" s="69" t="s">
        <v>3254</v>
      </c>
      <c r="B166" s="70" t="s">
        <v>2815</v>
      </c>
      <c r="C166" s="54" t="s">
        <v>2936</v>
      </c>
      <c r="D166" s="54" t="s">
        <v>2929</v>
      </c>
      <c r="E166" s="54" t="s">
        <v>546</v>
      </c>
      <c r="F166" s="79">
        <v>44753</v>
      </c>
      <c r="G166" s="54" t="s">
        <v>133</v>
      </c>
      <c r="H166" s="72">
        <v>7.5699999998662095</v>
      </c>
      <c r="I166" s="70" t="s">
        <v>656</v>
      </c>
      <c r="J166" s="70" t="s">
        <v>135</v>
      </c>
      <c r="K166" s="71">
        <v>2.9100000000000001E-2</v>
      </c>
      <c r="L166" s="71">
        <v>4.0699999998946759E-2</v>
      </c>
      <c r="M166" s="72">
        <v>18098.583190000001</v>
      </c>
      <c r="N166" s="80">
        <v>97.05</v>
      </c>
      <c r="O166" s="72">
        <v>17.564674354999998</v>
      </c>
      <c r="P166" s="73">
        <f t="shared" si="2"/>
        <v>9.8555997543914309E-4</v>
      </c>
      <c r="Q166" s="73">
        <f>O166/'סכום נכסי הקרן'!$C$41</f>
        <v>9.70989223587844E-5</v>
      </c>
    </row>
    <row r="167" spans="1:17">
      <c r="A167" s="69" t="s">
        <v>3254</v>
      </c>
      <c r="B167" s="70" t="s">
        <v>2815</v>
      </c>
      <c r="C167" s="54" t="s">
        <v>2937</v>
      </c>
      <c r="D167" s="54" t="s">
        <v>2929</v>
      </c>
      <c r="E167" s="54" t="s">
        <v>546</v>
      </c>
      <c r="F167" s="79">
        <v>44959</v>
      </c>
      <c r="G167" s="54" t="s">
        <v>133</v>
      </c>
      <c r="H167" s="72">
        <v>7.4500000002449172</v>
      </c>
      <c r="I167" s="70" t="s">
        <v>656</v>
      </c>
      <c r="J167" s="70" t="s">
        <v>135</v>
      </c>
      <c r="K167" s="71">
        <v>3.4599999999999999E-2</v>
      </c>
      <c r="L167" s="71">
        <v>4.2200000001352871E-2</v>
      </c>
      <c r="M167" s="72">
        <v>8757.3787680000005</v>
      </c>
      <c r="N167" s="80">
        <v>97.91</v>
      </c>
      <c r="O167" s="72">
        <v>8.5743490219999998</v>
      </c>
      <c r="P167" s="73">
        <f t="shared" si="2"/>
        <v>4.811097001137065E-4</v>
      </c>
      <c r="Q167" s="73">
        <f>O167/'סכום נכסי הקרן'!$C$41</f>
        <v>4.7399686048110456E-5</v>
      </c>
    </row>
    <row r="168" spans="1:17">
      <c r="A168" s="69" t="s">
        <v>3254</v>
      </c>
      <c r="B168" s="70" t="s">
        <v>2815</v>
      </c>
      <c r="C168" s="54" t="s">
        <v>2938</v>
      </c>
      <c r="D168" s="54" t="s">
        <v>2929</v>
      </c>
      <c r="E168" s="54" t="s">
        <v>546</v>
      </c>
      <c r="F168" s="79">
        <v>45153</v>
      </c>
      <c r="G168" s="54" t="s">
        <v>133</v>
      </c>
      <c r="H168" s="72">
        <v>7.3300000001031451</v>
      </c>
      <c r="I168" s="70" t="s">
        <v>656</v>
      </c>
      <c r="J168" s="70" t="s">
        <v>135</v>
      </c>
      <c r="K168" s="71">
        <v>3.9705999999999998E-2</v>
      </c>
      <c r="L168" s="71">
        <v>4.3800000000878268E-2</v>
      </c>
      <c r="M168" s="72">
        <v>9950.1650690000006</v>
      </c>
      <c r="N168" s="80">
        <v>98.41</v>
      </c>
      <c r="O168" s="72">
        <v>9.7919571030000014</v>
      </c>
      <c r="P168" s="73">
        <f t="shared" si="2"/>
        <v>5.494301122176327E-4</v>
      </c>
      <c r="Q168" s="73">
        <f>O168/'סכום נכסי הקרן'!$C$41</f>
        <v>5.4130720744850648E-5</v>
      </c>
    </row>
    <row r="169" spans="1:17">
      <c r="A169" s="69" t="s">
        <v>3254</v>
      </c>
      <c r="B169" s="70" t="s">
        <v>2815</v>
      </c>
      <c r="C169" s="54" t="s">
        <v>2939</v>
      </c>
      <c r="D169" s="54" t="s">
        <v>2929</v>
      </c>
      <c r="E169" s="54" t="s">
        <v>546</v>
      </c>
      <c r="F169" s="79">
        <v>43011</v>
      </c>
      <c r="G169" s="54" t="s">
        <v>133</v>
      </c>
      <c r="H169" s="72">
        <v>7.5699999998945158</v>
      </c>
      <c r="I169" s="70" t="s">
        <v>656</v>
      </c>
      <c r="J169" s="70" t="s">
        <v>135</v>
      </c>
      <c r="K169" s="71">
        <v>3.5499999999999997E-2</v>
      </c>
      <c r="L169" s="71">
        <v>3.6199999999104969E-2</v>
      </c>
      <c r="M169" s="72">
        <v>5569.4567639999996</v>
      </c>
      <c r="N169" s="80">
        <v>112.34</v>
      </c>
      <c r="O169" s="72">
        <v>6.2567277379999995</v>
      </c>
      <c r="P169" s="73">
        <f t="shared" si="2"/>
        <v>3.510671653321799E-4</v>
      </c>
      <c r="Q169" s="73">
        <f>O169/'סכום נכסי הקרן'!$C$41</f>
        <v>3.4587690530065324E-5</v>
      </c>
    </row>
    <row r="170" spans="1:17">
      <c r="A170" s="69" t="s">
        <v>3254</v>
      </c>
      <c r="B170" s="70" t="s">
        <v>2815</v>
      </c>
      <c r="C170" s="54" t="s">
        <v>2940</v>
      </c>
      <c r="D170" s="54" t="s">
        <v>2929</v>
      </c>
      <c r="E170" s="54" t="s">
        <v>546</v>
      </c>
      <c r="F170" s="79">
        <v>43104</v>
      </c>
      <c r="G170" s="54" t="s">
        <v>133</v>
      </c>
      <c r="H170" s="72">
        <v>7.4099999999359136</v>
      </c>
      <c r="I170" s="70" t="s">
        <v>656</v>
      </c>
      <c r="J170" s="70" t="s">
        <v>135</v>
      </c>
      <c r="K170" s="71">
        <v>3.4700000000000002E-2</v>
      </c>
      <c r="L170" s="71">
        <v>4.3799999999942607E-2</v>
      </c>
      <c r="M170" s="72">
        <v>9896.3200899999993</v>
      </c>
      <c r="N170" s="80">
        <v>105.64</v>
      </c>
      <c r="O170" s="72">
        <v>10.454472486999999</v>
      </c>
      <c r="P170" s="73">
        <f t="shared" si="2"/>
        <v>5.8660408039867221E-4</v>
      </c>
      <c r="Q170" s="73">
        <f>O170/'סכום נכסי הקרן'!$C$41</f>
        <v>5.7793158688893928E-5</v>
      </c>
    </row>
    <row r="171" spans="1:17">
      <c r="A171" s="69" t="s">
        <v>3254</v>
      </c>
      <c r="B171" s="70" t="s">
        <v>2815</v>
      </c>
      <c r="C171" s="54" t="s">
        <v>2941</v>
      </c>
      <c r="D171" s="54" t="s">
        <v>2929</v>
      </c>
      <c r="E171" s="54" t="s">
        <v>546</v>
      </c>
      <c r="F171" s="79">
        <v>43194</v>
      </c>
      <c r="G171" s="54" t="s">
        <v>133</v>
      </c>
      <c r="H171" s="72">
        <v>7.5800000002875745</v>
      </c>
      <c r="I171" s="70" t="s">
        <v>656</v>
      </c>
      <c r="J171" s="70" t="s">
        <v>135</v>
      </c>
      <c r="K171" s="71">
        <v>3.44E-2</v>
      </c>
      <c r="L171" s="71">
        <v>3.6900000001014968E-2</v>
      </c>
      <c r="M171" s="72">
        <v>6385.0806780000012</v>
      </c>
      <c r="N171" s="80">
        <v>111.1</v>
      </c>
      <c r="O171" s="72">
        <v>7.0938249119999996</v>
      </c>
      <c r="P171" s="73">
        <f t="shared" si="2"/>
        <v>3.9803697835423383E-4</v>
      </c>
      <c r="Q171" s="73">
        <f>O171/'סכום נכסי הקרן'!$C$41</f>
        <v>3.9215230549436431E-5</v>
      </c>
    </row>
    <row r="172" spans="1:17">
      <c r="A172" s="69" t="s">
        <v>3254</v>
      </c>
      <c r="B172" s="70" t="s">
        <v>2815</v>
      </c>
      <c r="C172" s="54" t="s">
        <v>2942</v>
      </c>
      <c r="D172" s="54" t="s">
        <v>2929</v>
      </c>
      <c r="E172" s="54" t="s">
        <v>546</v>
      </c>
      <c r="F172" s="79">
        <v>43285</v>
      </c>
      <c r="G172" s="54" t="s">
        <v>133</v>
      </c>
      <c r="H172" s="72">
        <v>7.5299999996906184</v>
      </c>
      <c r="I172" s="70" t="s">
        <v>656</v>
      </c>
      <c r="J172" s="70" t="s">
        <v>135</v>
      </c>
      <c r="K172" s="71">
        <v>3.6600000000000001E-2</v>
      </c>
      <c r="L172" s="71">
        <v>3.6999999998316289E-2</v>
      </c>
      <c r="M172" s="72">
        <v>8518.1303100000005</v>
      </c>
      <c r="N172" s="80">
        <v>111.56</v>
      </c>
      <c r="O172" s="72">
        <v>9.502826498000001</v>
      </c>
      <c r="P172" s="73">
        <f t="shared" si="2"/>
        <v>5.3320689360262944E-4</v>
      </c>
      <c r="Q172" s="73">
        <f>O172/'סכום נכסי הקרן'!$C$41</f>
        <v>5.2532383673577146E-5</v>
      </c>
    </row>
    <row r="173" spans="1:17">
      <c r="A173" s="69" t="s">
        <v>3254</v>
      </c>
      <c r="B173" s="70" t="s">
        <v>2815</v>
      </c>
      <c r="C173" s="54" t="s">
        <v>2943</v>
      </c>
      <c r="D173" s="54" t="s">
        <v>2929</v>
      </c>
      <c r="E173" s="54" t="s">
        <v>546</v>
      </c>
      <c r="F173" s="79">
        <v>43377</v>
      </c>
      <c r="G173" s="54" t="s">
        <v>133</v>
      </c>
      <c r="H173" s="72">
        <v>7.4999999999732099</v>
      </c>
      <c r="I173" s="70" t="s">
        <v>656</v>
      </c>
      <c r="J173" s="70" t="s">
        <v>135</v>
      </c>
      <c r="K173" s="71">
        <v>3.6200000000000003E-2</v>
      </c>
      <c r="L173" s="71">
        <v>3.8699999999823181E-2</v>
      </c>
      <c r="M173" s="72">
        <v>17030.495266999998</v>
      </c>
      <c r="N173" s="80">
        <v>109.59</v>
      </c>
      <c r="O173" s="72">
        <v>18.663720859000001</v>
      </c>
      <c r="P173" s="73">
        <f t="shared" si="2"/>
        <v>1.047227856300275E-3</v>
      </c>
      <c r="Q173" s="73">
        <f>O173/'סכום נכסי הקרן'!$C$41</f>
        <v>1.0317453919082727E-4</v>
      </c>
    </row>
    <row r="174" spans="1:17">
      <c r="A174" s="69" t="s">
        <v>3254</v>
      </c>
      <c r="B174" s="70" t="s">
        <v>2815</v>
      </c>
      <c r="C174" s="54" t="s">
        <v>2944</v>
      </c>
      <c r="D174" s="54" t="s">
        <v>2929</v>
      </c>
      <c r="E174" s="54" t="s">
        <v>546</v>
      </c>
      <c r="F174" s="79">
        <v>43469</v>
      </c>
      <c r="G174" s="54" t="s">
        <v>133</v>
      </c>
      <c r="H174" s="72">
        <v>7.5800000001687984</v>
      </c>
      <c r="I174" s="70" t="s">
        <v>656</v>
      </c>
      <c r="J174" s="70" t="s">
        <v>135</v>
      </c>
      <c r="K174" s="71">
        <v>3.8199999999999998E-2</v>
      </c>
      <c r="L174" s="71">
        <v>3.3800000000533806E-2</v>
      </c>
      <c r="M174" s="72">
        <v>12030.450141999998</v>
      </c>
      <c r="N174" s="80">
        <v>115.23</v>
      </c>
      <c r="O174" s="72">
        <v>13.862687877000001</v>
      </c>
      <c r="P174" s="73">
        <f t="shared" si="2"/>
        <v>7.7784022905539533E-4</v>
      </c>
      <c r="Q174" s="73">
        <f>O174/'סכום נכסי הקרן'!$C$41</f>
        <v>7.663404550792112E-5</v>
      </c>
    </row>
    <row r="175" spans="1:17">
      <c r="A175" s="69" t="s">
        <v>3254</v>
      </c>
      <c r="B175" s="70" t="s">
        <v>2815</v>
      </c>
      <c r="C175" s="54" t="s">
        <v>2945</v>
      </c>
      <c r="D175" s="54" t="s">
        <v>2929</v>
      </c>
      <c r="E175" s="54" t="s">
        <v>546</v>
      </c>
      <c r="F175" s="79">
        <v>43559</v>
      </c>
      <c r="G175" s="54" t="s">
        <v>133</v>
      </c>
      <c r="H175" s="72">
        <v>7.5899999999818055</v>
      </c>
      <c r="I175" s="70" t="s">
        <v>656</v>
      </c>
      <c r="J175" s="70" t="s">
        <v>135</v>
      </c>
      <c r="K175" s="71">
        <v>3.3700000000000001E-2</v>
      </c>
      <c r="L175" s="71">
        <v>3.6299999999843596E-2</v>
      </c>
      <c r="M175" s="72">
        <v>28566.470484000001</v>
      </c>
      <c r="N175" s="80">
        <v>109.67</v>
      </c>
      <c r="O175" s="72">
        <v>31.328847022999998</v>
      </c>
      <c r="P175" s="73">
        <f t="shared" si="2"/>
        <v>1.7578724819190962E-3</v>
      </c>
      <c r="Q175" s="73">
        <f>O175/'סכום נכסי הקרן'!$C$41</f>
        <v>1.7318836792499766E-4</v>
      </c>
    </row>
    <row r="176" spans="1:17">
      <c r="A176" s="69" t="s">
        <v>3254</v>
      </c>
      <c r="B176" s="70" t="s">
        <v>2815</v>
      </c>
      <c r="C176" s="54" t="s">
        <v>2946</v>
      </c>
      <c r="D176" s="54" t="s">
        <v>2929</v>
      </c>
      <c r="E176" s="54" t="s">
        <v>546</v>
      </c>
      <c r="F176" s="79">
        <v>43742</v>
      </c>
      <c r="G176" s="54" t="s">
        <v>133</v>
      </c>
      <c r="H176" s="72">
        <v>7.4700000000839566</v>
      </c>
      <c r="I176" s="70" t="s">
        <v>656</v>
      </c>
      <c r="J176" s="70" t="s">
        <v>135</v>
      </c>
      <c r="K176" s="71">
        <v>2.75E-2</v>
      </c>
      <c r="L176" s="71">
        <v>4.6400000000711608E-2</v>
      </c>
      <c r="M176" s="72">
        <v>33257.446945999996</v>
      </c>
      <c r="N176" s="80">
        <v>96.34</v>
      </c>
      <c r="O176" s="72">
        <v>32.040225473</v>
      </c>
      <c r="P176" s="73">
        <f t="shared" si="2"/>
        <v>1.7977881736956625E-3</v>
      </c>
      <c r="Q176" s="73">
        <f>O176/'סכום נכסי הקרן'!$C$41</f>
        <v>1.7712092479956333E-4</v>
      </c>
    </row>
    <row r="177" spans="1:17">
      <c r="A177" s="69" t="s">
        <v>3254</v>
      </c>
      <c r="B177" s="70" t="s">
        <v>2815</v>
      </c>
      <c r="C177" s="54" t="s">
        <v>2947</v>
      </c>
      <c r="D177" s="54" t="s">
        <v>2929</v>
      </c>
      <c r="E177" s="54" t="s">
        <v>546</v>
      </c>
      <c r="F177" s="79">
        <v>42935</v>
      </c>
      <c r="G177" s="54" t="s">
        <v>133</v>
      </c>
      <c r="H177" s="72">
        <v>7.5400000000295186</v>
      </c>
      <c r="I177" s="70" t="s">
        <v>656</v>
      </c>
      <c r="J177" s="70" t="s">
        <v>135</v>
      </c>
      <c r="K177" s="71">
        <v>3.73E-2</v>
      </c>
      <c r="L177" s="71">
        <v>3.6000000000067089E-2</v>
      </c>
      <c r="M177" s="72">
        <v>26087.500645</v>
      </c>
      <c r="N177" s="80">
        <v>114.27</v>
      </c>
      <c r="O177" s="72">
        <v>29.810188478000001</v>
      </c>
      <c r="P177" s="73">
        <f t="shared" si="2"/>
        <v>1.6726600237738315E-3</v>
      </c>
      <c r="Q177" s="73">
        <f>O177/'סכום נכסי הקרן'!$C$41</f>
        <v>1.6479310222464137E-4</v>
      </c>
    </row>
    <row r="178" spans="1:17">
      <c r="A178" s="69" t="s">
        <v>3254</v>
      </c>
      <c r="B178" s="70" t="s">
        <v>2815</v>
      </c>
      <c r="C178" s="54" t="s">
        <v>2948</v>
      </c>
      <c r="D178" s="54" t="s">
        <v>2929</v>
      </c>
      <c r="E178" s="54" t="s">
        <v>546</v>
      </c>
      <c r="F178" s="79">
        <v>45284</v>
      </c>
      <c r="G178" s="54" t="s">
        <v>133</v>
      </c>
      <c r="H178" s="72">
        <v>7.1999999997467219</v>
      </c>
      <c r="I178" s="70" t="s">
        <v>656</v>
      </c>
      <c r="J178" s="70" t="s">
        <v>135</v>
      </c>
      <c r="K178" s="71">
        <v>4.4500000000000005E-2</v>
      </c>
      <c r="L178" s="71">
        <v>4.6899999998015994E-2</v>
      </c>
      <c r="M178" s="72">
        <v>7182.950863</v>
      </c>
      <c r="N178" s="80">
        <v>98.94</v>
      </c>
      <c r="O178" s="72">
        <v>7.1068118889999994</v>
      </c>
      <c r="P178" s="73">
        <f t="shared" si="2"/>
        <v>3.9876568214198752E-4</v>
      </c>
      <c r="Q178" s="73">
        <f>O178/'סכום נכסי הקרן'!$C$41</f>
        <v>3.9287023595291524E-5</v>
      </c>
    </row>
    <row r="179" spans="1:17">
      <c r="A179" s="69" t="s">
        <v>3235</v>
      </c>
      <c r="B179" s="70" t="s">
        <v>2815</v>
      </c>
      <c r="C179" s="54" t="s">
        <v>2949</v>
      </c>
      <c r="D179" s="54" t="s">
        <v>2831</v>
      </c>
      <c r="E179" s="54" t="s">
        <v>300</v>
      </c>
      <c r="F179" s="79">
        <v>40742</v>
      </c>
      <c r="G179" s="54" t="s">
        <v>2805</v>
      </c>
      <c r="H179" s="72">
        <v>4.9399999999978252</v>
      </c>
      <c r="I179" s="70" t="s">
        <v>336</v>
      </c>
      <c r="J179" s="70" t="s">
        <v>135</v>
      </c>
      <c r="K179" s="71">
        <v>0.06</v>
      </c>
      <c r="L179" s="71">
        <v>1.9099999999967369E-2</v>
      </c>
      <c r="M179" s="72">
        <v>97172.855610000013</v>
      </c>
      <c r="N179" s="80">
        <v>141.91999999999999</v>
      </c>
      <c r="O179" s="72">
        <v>137.907714395</v>
      </c>
      <c r="P179" s="73">
        <f t="shared" si="2"/>
        <v>7.7380497278228396E-3</v>
      </c>
      <c r="Q179" s="73">
        <f>O179/'סכום נכסי הקרן'!$C$41</f>
        <v>7.6236485698954592E-4</v>
      </c>
    </row>
    <row r="180" spans="1:17">
      <c r="A180" s="69" t="s">
        <v>3235</v>
      </c>
      <c r="B180" s="70" t="s">
        <v>2815</v>
      </c>
      <c r="C180" s="54" t="s">
        <v>2950</v>
      </c>
      <c r="D180" s="54" t="s">
        <v>2831</v>
      </c>
      <c r="E180" s="54" t="s">
        <v>300</v>
      </c>
      <c r="F180" s="79">
        <v>42201</v>
      </c>
      <c r="G180" s="54" t="s">
        <v>2805</v>
      </c>
      <c r="H180" s="72">
        <v>4.57000000024681</v>
      </c>
      <c r="I180" s="70" t="s">
        <v>336</v>
      </c>
      <c r="J180" s="70" t="s">
        <v>135</v>
      </c>
      <c r="K180" s="71">
        <v>4.2030000000000005E-2</v>
      </c>
      <c r="L180" s="71">
        <v>3.0100000001421032E-2</v>
      </c>
      <c r="M180" s="72">
        <v>6744.3213100000003</v>
      </c>
      <c r="N180" s="80">
        <v>118.95</v>
      </c>
      <c r="O180" s="72">
        <v>8.0223695859999999</v>
      </c>
      <c r="P180" s="73">
        <f t="shared" si="2"/>
        <v>4.5013794234626382E-4</v>
      </c>
      <c r="Q180" s="73">
        <f>O180/'סכום נכסי הקרן'!$C$41</f>
        <v>4.4348299650812819E-5</v>
      </c>
    </row>
    <row r="181" spans="1:17">
      <c r="A181" s="69" t="s">
        <v>3255</v>
      </c>
      <c r="B181" s="70" t="s">
        <v>2815</v>
      </c>
      <c r="C181" s="54" t="s">
        <v>2951</v>
      </c>
      <c r="D181" s="54" t="s">
        <v>2952</v>
      </c>
      <c r="E181" s="54" t="s">
        <v>300</v>
      </c>
      <c r="F181" s="79">
        <v>42521</v>
      </c>
      <c r="G181" s="54" t="s">
        <v>2805</v>
      </c>
      <c r="H181" s="72">
        <v>1.2099999998818554</v>
      </c>
      <c r="I181" s="70" t="s">
        <v>131</v>
      </c>
      <c r="J181" s="70" t="s">
        <v>135</v>
      </c>
      <c r="K181" s="71">
        <v>2.3E-2</v>
      </c>
      <c r="L181" s="71">
        <v>3.2499999997314885E-2</v>
      </c>
      <c r="M181" s="72">
        <v>4984.2740590000003</v>
      </c>
      <c r="N181" s="80">
        <v>112.08</v>
      </c>
      <c r="O181" s="72">
        <v>5.5863745460000009</v>
      </c>
      <c r="P181" s="73">
        <f t="shared" si="2"/>
        <v>3.1345341502345294E-4</v>
      </c>
      <c r="Q181" s="73">
        <f>O181/'סכום נכסי הקרן'!$C$41</f>
        <v>3.0881924557555716E-5</v>
      </c>
    </row>
    <row r="182" spans="1:17">
      <c r="A182" s="69" t="s">
        <v>3256</v>
      </c>
      <c r="B182" s="70" t="s">
        <v>2815</v>
      </c>
      <c r="C182" s="54" t="s">
        <v>2953</v>
      </c>
      <c r="D182" s="54" t="s">
        <v>2954</v>
      </c>
      <c r="E182" s="54" t="s">
        <v>546</v>
      </c>
      <c r="F182" s="79">
        <v>44592</v>
      </c>
      <c r="G182" s="54" t="s">
        <v>133</v>
      </c>
      <c r="H182" s="72">
        <v>11.079999999530905</v>
      </c>
      <c r="I182" s="70" t="s">
        <v>656</v>
      </c>
      <c r="J182" s="70" t="s">
        <v>135</v>
      </c>
      <c r="K182" s="71">
        <v>2.7473999999999998E-2</v>
      </c>
      <c r="L182" s="71">
        <v>4.2499999998167601E-2</v>
      </c>
      <c r="M182" s="72">
        <v>11146.488230000001</v>
      </c>
      <c r="N182" s="80">
        <v>85.68</v>
      </c>
      <c r="O182" s="72">
        <v>9.5503111310000008</v>
      </c>
      <c r="P182" s="73">
        <f t="shared" si="2"/>
        <v>5.3587127284401826E-4</v>
      </c>
      <c r="Q182" s="73">
        <f>O182/'סכום נכסי הקרן'!$C$41</f>
        <v>5.2794882516408804E-5</v>
      </c>
    </row>
    <row r="183" spans="1:17">
      <c r="A183" s="69" t="s">
        <v>3256</v>
      </c>
      <c r="B183" s="70" t="s">
        <v>2815</v>
      </c>
      <c r="C183" s="54" t="s">
        <v>2955</v>
      </c>
      <c r="D183" s="54" t="s">
        <v>2954</v>
      </c>
      <c r="E183" s="54" t="s">
        <v>546</v>
      </c>
      <c r="F183" s="79">
        <v>44837</v>
      </c>
      <c r="G183" s="54" t="s">
        <v>133</v>
      </c>
      <c r="H183" s="72">
        <v>10.899999999752524</v>
      </c>
      <c r="I183" s="70" t="s">
        <v>656</v>
      </c>
      <c r="J183" s="70" t="s">
        <v>135</v>
      </c>
      <c r="K183" s="71">
        <v>3.9636999999999999E-2</v>
      </c>
      <c r="L183" s="71">
        <v>3.8999999999587531E-2</v>
      </c>
      <c r="M183" s="72">
        <v>9848.5902060000008</v>
      </c>
      <c r="N183" s="80">
        <v>98.47</v>
      </c>
      <c r="O183" s="72">
        <v>9.6979067560000001</v>
      </c>
      <c r="P183" s="73">
        <f t="shared" si="2"/>
        <v>5.4415291459893739E-4</v>
      </c>
      <c r="Q183" s="73">
        <f>O183/'סכום נכסי הקרן'!$C$41</f>
        <v>5.3610802916794226E-5</v>
      </c>
    </row>
    <row r="184" spans="1:17">
      <c r="A184" s="69" t="s">
        <v>3256</v>
      </c>
      <c r="B184" s="70" t="s">
        <v>2815</v>
      </c>
      <c r="C184" s="54" t="s">
        <v>2956</v>
      </c>
      <c r="D184" s="54" t="s">
        <v>2954</v>
      </c>
      <c r="E184" s="54" t="s">
        <v>546</v>
      </c>
      <c r="F184" s="79">
        <v>45076</v>
      </c>
      <c r="G184" s="54" t="s">
        <v>133</v>
      </c>
      <c r="H184" s="72">
        <v>10.7299999995129</v>
      </c>
      <c r="I184" s="70" t="s">
        <v>656</v>
      </c>
      <c r="J184" s="70" t="s">
        <v>135</v>
      </c>
      <c r="K184" s="71">
        <v>4.4936999999999998E-2</v>
      </c>
      <c r="L184" s="71">
        <v>4.1699999998274853E-2</v>
      </c>
      <c r="M184" s="72">
        <v>12014.910260000001</v>
      </c>
      <c r="N184" s="80">
        <v>98.42</v>
      </c>
      <c r="O184" s="72">
        <v>11.825074711999999</v>
      </c>
      <c r="P184" s="73">
        <f t="shared" si="2"/>
        <v>6.6350904703264292E-4</v>
      </c>
      <c r="Q184" s="73">
        <f>O184/'סכום נכסי הקרן'!$C$41</f>
        <v>6.5369957230118701E-5</v>
      </c>
    </row>
    <row r="185" spans="1:17">
      <c r="A185" s="69" t="s">
        <v>3256</v>
      </c>
      <c r="B185" s="70" t="s">
        <v>2815</v>
      </c>
      <c r="C185" s="54" t="s">
        <v>2957</v>
      </c>
      <c r="D185" s="54" t="s">
        <v>2954</v>
      </c>
      <c r="E185" s="54" t="s">
        <v>546</v>
      </c>
      <c r="F185" s="79">
        <v>45291</v>
      </c>
      <c r="G185" s="54" t="s">
        <v>133</v>
      </c>
      <c r="H185" s="72">
        <v>10.650000000642684</v>
      </c>
      <c r="I185" s="70" t="s">
        <v>656</v>
      </c>
      <c r="J185" s="70" t="s">
        <v>135</v>
      </c>
      <c r="K185" s="71">
        <v>4.7819E-2</v>
      </c>
      <c r="L185" s="71">
        <v>4.2400000002164838E-2</v>
      </c>
      <c r="M185" s="72">
        <v>5927.4667079999999</v>
      </c>
      <c r="N185" s="80">
        <v>99.75</v>
      </c>
      <c r="O185" s="72">
        <v>5.9126949279999996</v>
      </c>
      <c r="P185" s="73">
        <f t="shared" si="2"/>
        <v>3.3176336493594084E-4</v>
      </c>
      <c r="Q185" s="73">
        <f>O185/'סכום נכסי הקרן'!$C$41</f>
        <v>3.268584968565734E-5</v>
      </c>
    </row>
    <row r="186" spans="1:17">
      <c r="A186" s="69" t="s">
        <v>3257</v>
      </c>
      <c r="B186" s="70" t="s">
        <v>2806</v>
      </c>
      <c r="C186" s="54" t="s">
        <v>2958</v>
      </c>
      <c r="D186" s="54" t="s">
        <v>2959</v>
      </c>
      <c r="E186" s="54" t="s">
        <v>546</v>
      </c>
      <c r="F186" s="79">
        <v>42432</v>
      </c>
      <c r="G186" s="54" t="s">
        <v>133</v>
      </c>
      <c r="H186" s="72">
        <v>4.3700000000068027</v>
      </c>
      <c r="I186" s="70" t="s">
        <v>656</v>
      </c>
      <c r="J186" s="70" t="s">
        <v>135</v>
      </c>
      <c r="K186" s="71">
        <v>2.5399999999999999E-2</v>
      </c>
      <c r="L186" s="71">
        <v>2.119999999993721E-2</v>
      </c>
      <c r="M186" s="72">
        <v>32973.376669999998</v>
      </c>
      <c r="N186" s="80">
        <v>115.92</v>
      </c>
      <c r="O186" s="72">
        <v>38.222738301999996</v>
      </c>
      <c r="P186" s="73">
        <f t="shared" si="2"/>
        <v>2.1446911147209773E-3</v>
      </c>
      <c r="Q186" s="73">
        <f>O186/'סכום נכסי הקרן'!$C$41</f>
        <v>2.112983493866791E-4</v>
      </c>
    </row>
    <row r="187" spans="1:17">
      <c r="A187" s="69" t="s">
        <v>3258</v>
      </c>
      <c r="B187" s="70" t="s">
        <v>2815</v>
      </c>
      <c r="C187" s="54" t="s">
        <v>2960</v>
      </c>
      <c r="D187" s="54" t="s">
        <v>2961</v>
      </c>
      <c r="E187" s="54" t="s">
        <v>546</v>
      </c>
      <c r="F187" s="79">
        <v>42242</v>
      </c>
      <c r="G187" s="54" t="s">
        <v>133</v>
      </c>
      <c r="H187" s="72">
        <v>2.9199999999841881</v>
      </c>
      <c r="I187" s="70" t="s">
        <v>542</v>
      </c>
      <c r="J187" s="70" t="s">
        <v>135</v>
      </c>
      <c r="K187" s="71">
        <v>2.3599999999999999E-2</v>
      </c>
      <c r="L187" s="71">
        <v>2.7799999999865942E-2</v>
      </c>
      <c r="M187" s="72">
        <v>52831.471123000003</v>
      </c>
      <c r="N187" s="80">
        <v>110.13</v>
      </c>
      <c r="O187" s="72">
        <v>58.183306651000002</v>
      </c>
      <c r="P187" s="73">
        <f t="shared" si="2"/>
        <v>3.2646855338712426E-3</v>
      </c>
      <c r="Q187" s="73">
        <f>O187/'סכום נכסי הקרן'!$C$41</f>
        <v>3.2164196505439816E-4</v>
      </c>
    </row>
    <row r="188" spans="1:17">
      <c r="A188" s="69" t="s">
        <v>3259</v>
      </c>
      <c r="B188" s="70" t="s">
        <v>2806</v>
      </c>
      <c r="C188" s="54">
        <v>7134</v>
      </c>
      <c r="D188" s="54" t="s">
        <v>2962</v>
      </c>
      <c r="E188" s="54" t="s">
        <v>546</v>
      </c>
      <c r="F188" s="79">
        <v>43705</v>
      </c>
      <c r="G188" s="54" t="s">
        <v>133</v>
      </c>
      <c r="H188" s="72">
        <v>5.1800000003432558</v>
      </c>
      <c r="I188" s="70" t="s">
        <v>656</v>
      </c>
      <c r="J188" s="70" t="s">
        <v>135</v>
      </c>
      <c r="K188" s="71">
        <v>0.04</v>
      </c>
      <c r="L188" s="71">
        <v>3.4700000002508412E-2</v>
      </c>
      <c r="M188" s="72">
        <v>3324.1985589999995</v>
      </c>
      <c r="N188" s="80">
        <v>113.93</v>
      </c>
      <c r="O188" s="72">
        <v>3.7872593150000005</v>
      </c>
      <c r="P188" s="73">
        <f t="shared" si="2"/>
        <v>2.1250443486932875E-4</v>
      </c>
      <c r="Q188" s="73">
        <f>O188/'סכום נכסי הקרן'!$C$41</f>
        <v>2.0936271902762984E-5</v>
      </c>
    </row>
    <row r="189" spans="1:17">
      <c r="A189" s="69" t="s">
        <v>3259</v>
      </c>
      <c r="B189" s="70" t="s">
        <v>2806</v>
      </c>
      <c r="C189" s="54" t="s">
        <v>2963</v>
      </c>
      <c r="D189" s="54" t="s">
        <v>2962</v>
      </c>
      <c r="E189" s="54" t="s">
        <v>546</v>
      </c>
      <c r="F189" s="79">
        <v>43256</v>
      </c>
      <c r="G189" s="54" t="s">
        <v>133</v>
      </c>
      <c r="H189" s="72">
        <v>5.1900000000369166</v>
      </c>
      <c r="I189" s="70" t="s">
        <v>656</v>
      </c>
      <c r="J189" s="70" t="s">
        <v>135</v>
      </c>
      <c r="K189" s="71">
        <v>0.04</v>
      </c>
      <c r="L189" s="71">
        <v>3.4100000000137846E-2</v>
      </c>
      <c r="M189" s="72">
        <v>54616.298740999999</v>
      </c>
      <c r="N189" s="80">
        <v>115.56</v>
      </c>
      <c r="O189" s="72">
        <v>63.114590092999997</v>
      </c>
      <c r="P189" s="73">
        <f t="shared" si="2"/>
        <v>3.5413815596417111E-3</v>
      </c>
      <c r="Q189" s="73">
        <f>O189/'סכום נכסי הקרן'!$C$41</f>
        <v>3.4890249368057299E-4</v>
      </c>
    </row>
    <row r="190" spans="1:17">
      <c r="A190" s="69" t="s">
        <v>3260</v>
      </c>
      <c r="B190" s="70" t="s">
        <v>2815</v>
      </c>
      <c r="C190" s="54" t="s">
        <v>2964</v>
      </c>
      <c r="D190" s="54" t="s">
        <v>2965</v>
      </c>
      <c r="E190" s="54" t="s">
        <v>546</v>
      </c>
      <c r="F190" s="79">
        <v>44294</v>
      </c>
      <c r="G190" s="54" t="s">
        <v>133</v>
      </c>
      <c r="H190" s="72">
        <v>7.4899999999096885</v>
      </c>
      <c r="I190" s="70" t="s">
        <v>656</v>
      </c>
      <c r="J190" s="70" t="s">
        <v>135</v>
      </c>
      <c r="K190" s="71">
        <v>0.03</v>
      </c>
      <c r="L190" s="71">
        <v>4.2799999999395884E-2</v>
      </c>
      <c r="M190" s="72">
        <v>31745.313966000002</v>
      </c>
      <c r="N190" s="80">
        <v>102.2</v>
      </c>
      <c r="O190" s="72">
        <v>32.443712157</v>
      </c>
      <c r="P190" s="73">
        <f t="shared" si="2"/>
        <v>1.8204279516007885E-3</v>
      </c>
      <c r="Q190" s="73">
        <f>O190/'סכום נכסי הקרן'!$C$41</f>
        <v>1.7935143140678471E-4</v>
      </c>
    </row>
    <row r="191" spans="1:17">
      <c r="A191" s="69" t="s">
        <v>3260</v>
      </c>
      <c r="B191" s="70" t="s">
        <v>2815</v>
      </c>
      <c r="C191" s="54" t="s">
        <v>2966</v>
      </c>
      <c r="D191" s="54" t="s">
        <v>2965</v>
      </c>
      <c r="E191" s="54" t="s">
        <v>546</v>
      </c>
      <c r="F191" s="79">
        <v>42326</v>
      </c>
      <c r="G191" s="54" t="s">
        <v>133</v>
      </c>
      <c r="H191" s="72">
        <v>6.1899999998256252</v>
      </c>
      <c r="I191" s="70" t="s">
        <v>656</v>
      </c>
      <c r="J191" s="70" t="s">
        <v>135</v>
      </c>
      <c r="K191" s="71">
        <v>8.0500000000000002E-2</v>
      </c>
      <c r="L191" s="71">
        <v>7.3699999997845961E-2</v>
      </c>
      <c r="M191" s="72">
        <v>9088.3746009999995</v>
      </c>
      <c r="N191" s="80">
        <v>107.27</v>
      </c>
      <c r="O191" s="72">
        <v>9.7491356300000014</v>
      </c>
      <c r="P191" s="73">
        <f t="shared" si="2"/>
        <v>5.4702738450260766E-4</v>
      </c>
      <c r="Q191" s="73">
        <f>O191/'סכום נכסי הקרן'!$C$41</f>
        <v>5.3894000222848361E-5</v>
      </c>
    </row>
    <row r="192" spans="1:17">
      <c r="A192" s="69" t="s">
        <v>3260</v>
      </c>
      <c r="B192" s="70" t="s">
        <v>2815</v>
      </c>
      <c r="C192" s="54" t="s">
        <v>2967</v>
      </c>
      <c r="D192" s="54" t="s">
        <v>2965</v>
      </c>
      <c r="E192" s="54" t="s">
        <v>546</v>
      </c>
      <c r="F192" s="79">
        <v>42606</v>
      </c>
      <c r="G192" s="54" t="s">
        <v>133</v>
      </c>
      <c r="H192" s="72">
        <v>6.1900000000675481</v>
      </c>
      <c r="I192" s="70" t="s">
        <v>656</v>
      </c>
      <c r="J192" s="70" t="s">
        <v>135</v>
      </c>
      <c r="K192" s="71">
        <v>8.0500000000000002E-2</v>
      </c>
      <c r="L192" s="71">
        <v>7.3700000000904708E-2</v>
      </c>
      <c r="M192" s="72">
        <v>38228.227986999998</v>
      </c>
      <c r="N192" s="80">
        <v>107.27</v>
      </c>
      <c r="O192" s="72">
        <v>41.007570217000001</v>
      </c>
      <c r="P192" s="73">
        <f t="shared" si="2"/>
        <v>2.300949000194855E-3</v>
      </c>
      <c r="Q192" s="73">
        <f>O192/'סכום נכסי הקרן'!$C$41</f>
        <v>2.2669312257926475E-4</v>
      </c>
    </row>
    <row r="193" spans="1:17">
      <c r="A193" s="69" t="s">
        <v>3260</v>
      </c>
      <c r="B193" s="70" t="s">
        <v>2815</v>
      </c>
      <c r="C193" s="54" t="s">
        <v>2968</v>
      </c>
      <c r="D193" s="54" t="s">
        <v>2965</v>
      </c>
      <c r="E193" s="54" t="s">
        <v>546</v>
      </c>
      <c r="F193" s="79">
        <v>42648</v>
      </c>
      <c r="G193" s="54" t="s">
        <v>133</v>
      </c>
      <c r="H193" s="72">
        <v>6.1899999999268944</v>
      </c>
      <c r="I193" s="70" t="s">
        <v>656</v>
      </c>
      <c r="J193" s="70" t="s">
        <v>135</v>
      </c>
      <c r="K193" s="71">
        <v>8.0500000000000002E-2</v>
      </c>
      <c r="L193" s="71">
        <v>7.3699999999136026E-2</v>
      </c>
      <c r="M193" s="72">
        <v>35066.972166</v>
      </c>
      <c r="N193" s="80">
        <v>107.27</v>
      </c>
      <c r="O193" s="72">
        <v>37.616478324999996</v>
      </c>
      <c r="P193" s="73">
        <f t="shared" si="2"/>
        <v>2.1106736569551422E-3</v>
      </c>
      <c r="Q193" s="73">
        <f>O193/'סכום נכסי הקרן'!$C$41</f>
        <v>2.0794689582447832E-4</v>
      </c>
    </row>
    <row r="194" spans="1:17">
      <c r="A194" s="69" t="s">
        <v>3260</v>
      </c>
      <c r="B194" s="70" t="s">
        <v>2815</v>
      </c>
      <c r="C194" s="54" t="s">
        <v>2969</v>
      </c>
      <c r="D194" s="54" t="s">
        <v>2965</v>
      </c>
      <c r="E194" s="54" t="s">
        <v>546</v>
      </c>
      <c r="F194" s="79">
        <v>42718</v>
      </c>
      <c r="G194" s="54" t="s">
        <v>133</v>
      </c>
      <c r="H194" s="72">
        <v>6.1899999999931516</v>
      </c>
      <c r="I194" s="70" t="s">
        <v>656</v>
      </c>
      <c r="J194" s="70" t="s">
        <v>135</v>
      </c>
      <c r="K194" s="71">
        <v>8.0500000000000002E-2</v>
      </c>
      <c r="L194" s="71">
        <v>7.3699999999566237E-2</v>
      </c>
      <c r="M194" s="72">
        <v>24500.411572000001</v>
      </c>
      <c r="N194" s="80">
        <v>107.27</v>
      </c>
      <c r="O194" s="72">
        <v>26.281687321999996</v>
      </c>
      <c r="P194" s="73">
        <f t="shared" si="2"/>
        <v>1.4746745990309911E-3</v>
      </c>
      <c r="Q194" s="73">
        <f>O194/'סכום נכסי הקרן'!$C$41</f>
        <v>1.452872660864498E-4</v>
      </c>
    </row>
    <row r="195" spans="1:17">
      <c r="A195" s="69" t="s">
        <v>3260</v>
      </c>
      <c r="B195" s="70" t="s">
        <v>2815</v>
      </c>
      <c r="C195" s="54" t="s">
        <v>2970</v>
      </c>
      <c r="D195" s="54" t="s">
        <v>2965</v>
      </c>
      <c r="E195" s="54" t="s">
        <v>546</v>
      </c>
      <c r="F195" s="79">
        <v>42900</v>
      </c>
      <c r="G195" s="54" t="s">
        <v>133</v>
      </c>
      <c r="H195" s="72">
        <v>6.1900000000546074</v>
      </c>
      <c r="I195" s="70" t="s">
        <v>656</v>
      </c>
      <c r="J195" s="70" t="s">
        <v>135</v>
      </c>
      <c r="K195" s="71">
        <v>8.0500000000000002E-2</v>
      </c>
      <c r="L195" s="71">
        <v>7.3700000000353344E-2</v>
      </c>
      <c r="M195" s="72">
        <v>29021.668267000001</v>
      </c>
      <c r="N195" s="80">
        <v>107.27</v>
      </c>
      <c r="O195" s="72">
        <v>31.131657469999997</v>
      </c>
      <c r="P195" s="73">
        <f t="shared" si="2"/>
        <v>1.7468081076481201E-3</v>
      </c>
      <c r="Q195" s="73">
        <f>O195/'סכום נכסי הקרן'!$C$41</f>
        <v>1.7209828833059514E-4</v>
      </c>
    </row>
    <row r="196" spans="1:17">
      <c r="A196" s="69" t="s">
        <v>3260</v>
      </c>
      <c r="B196" s="70" t="s">
        <v>2815</v>
      </c>
      <c r="C196" s="54" t="s">
        <v>2971</v>
      </c>
      <c r="D196" s="54" t="s">
        <v>2965</v>
      </c>
      <c r="E196" s="54" t="s">
        <v>546</v>
      </c>
      <c r="F196" s="79">
        <v>43075</v>
      </c>
      <c r="G196" s="54" t="s">
        <v>133</v>
      </c>
      <c r="H196" s="72">
        <v>6.18999999993322</v>
      </c>
      <c r="I196" s="70" t="s">
        <v>656</v>
      </c>
      <c r="J196" s="70" t="s">
        <v>135</v>
      </c>
      <c r="K196" s="71">
        <v>8.0500000000000002E-2</v>
      </c>
      <c r="L196" s="71">
        <v>7.3699999999135499E-2</v>
      </c>
      <c r="M196" s="72">
        <v>18008.109562000001</v>
      </c>
      <c r="N196" s="80">
        <v>107.27</v>
      </c>
      <c r="O196" s="72">
        <v>19.317369191000001</v>
      </c>
      <c r="P196" s="73">
        <f t="shared" si="2"/>
        <v>1.0839042911154968E-3</v>
      </c>
      <c r="Q196" s="73">
        <f>O196/'סכום נכסי הקרן'!$C$41</f>
        <v>1.0678795936338799E-4</v>
      </c>
    </row>
    <row r="197" spans="1:17">
      <c r="A197" s="69" t="s">
        <v>3260</v>
      </c>
      <c r="B197" s="70" t="s">
        <v>2815</v>
      </c>
      <c r="C197" s="54" t="s">
        <v>2972</v>
      </c>
      <c r="D197" s="54" t="s">
        <v>2965</v>
      </c>
      <c r="E197" s="54" t="s">
        <v>546</v>
      </c>
      <c r="F197" s="79">
        <v>43292</v>
      </c>
      <c r="G197" s="54" t="s">
        <v>133</v>
      </c>
      <c r="H197" s="72">
        <v>6.1900000000615103</v>
      </c>
      <c r="I197" s="70" t="s">
        <v>656</v>
      </c>
      <c r="J197" s="70" t="s">
        <v>135</v>
      </c>
      <c r="K197" s="71">
        <v>8.0500000000000002E-2</v>
      </c>
      <c r="L197" s="71">
        <v>7.3700000000668273E-2</v>
      </c>
      <c r="M197" s="72">
        <v>49104.021067000001</v>
      </c>
      <c r="N197" s="80">
        <v>107.27</v>
      </c>
      <c r="O197" s="72">
        <v>52.674075803999997</v>
      </c>
      <c r="P197" s="73">
        <f t="shared" si="2"/>
        <v>2.9555606785782508E-3</v>
      </c>
      <c r="Q197" s="73">
        <f>O197/'סכום נכסי הקרן'!$C$41</f>
        <v>2.9118649702477336E-4</v>
      </c>
    </row>
    <row r="198" spans="1:17">
      <c r="A198" s="69" t="s">
        <v>3261</v>
      </c>
      <c r="B198" s="70" t="s">
        <v>2815</v>
      </c>
      <c r="C198" s="54" t="s">
        <v>2973</v>
      </c>
      <c r="D198" s="54" t="s">
        <v>2974</v>
      </c>
      <c r="E198" s="54" t="s">
        <v>529</v>
      </c>
      <c r="F198" s="79">
        <v>44376</v>
      </c>
      <c r="G198" s="54" t="s">
        <v>315</v>
      </c>
      <c r="H198" s="72">
        <v>4.2400000000001876</v>
      </c>
      <c r="I198" s="70" t="s">
        <v>131</v>
      </c>
      <c r="J198" s="70" t="s">
        <v>135</v>
      </c>
      <c r="K198" s="71">
        <v>7.400000000000001E-2</v>
      </c>
      <c r="L198" s="71">
        <v>7.2800000000010023E-2</v>
      </c>
      <c r="M198" s="72">
        <v>642610.57724000001</v>
      </c>
      <c r="N198" s="80">
        <v>99.42</v>
      </c>
      <c r="O198" s="72">
        <v>638.88346141199997</v>
      </c>
      <c r="P198" s="73">
        <f t="shared" si="2"/>
        <v>3.584797280106964E-2</v>
      </c>
      <c r="Q198" s="73">
        <f>O198/'סכום נכסי הקרן'!$C$41</f>
        <v>3.5317987889878655E-3</v>
      </c>
    </row>
    <row r="199" spans="1:17">
      <c r="A199" s="69" t="s">
        <v>3261</v>
      </c>
      <c r="B199" s="70" t="s">
        <v>2815</v>
      </c>
      <c r="C199" s="54" t="s">
        <v>2975</v>
      </c>
      <c r="D199" s="54" t="s">
        <v>2974</v>
      </c>
      <c r="E199" s="54" t="s">
        <v>529</v>
      </c>
      <c r="F199" s="79">
        <v>44431</v>
      </c>
      <c r="G199" s="54" t="s">
        <v>315</v>
      </c>
      <c r="H199" s="72">
        <v>4.240000000001813</v>
      </c>
      <c r="I199" s="70" t="s">
        <v>131</v>
      </c>
      <c r="J199" s="70" t="s">
        <v>135</v>
      </c>
      <c r="K199" s="71">
        <v>7.400000000000001E-2</v>
      </c>
      <c r="L199" s="71">
        <v>7.2700000000099699E-2</v>
      </c>
      <c r="M199" s="72">
        <v>110919.861921</v>
      </c>
      <c r="N199" s="80">
        <v>99.46</v>
      </c>
      <c r="O199" s="72">
        <v>110.32089907</v>
      </c>
      <c r="P199" s="73">
        <f t="shared" si="2"/>
        <v>6.1901439434829415E-3</v>
      </c>
      <c r="Q199" s="73">
        <f>O199/'סכום נכסי הקרן'!$C$41</f>
        <v>6.0986273908914836E-4</v>
      </c>
    </row>
    <row r="200" spans="1:17">
      <c r="A200" s="69" t="s">
        <v>3261</v>
      </c>
      <c r="B200" s="70" t="s">
        <v>2815</v>
      </c>
      <c r="C200" s="54" t="s">
        <v>2976</v>
      </c>
      <c r="D200" s="54" t="s">
        <v>2974</v>
      </c>
      <c r="E200" s="54" t="s">
        <v>529</v>
      </c>
      <c r="F200" s="79">
        <v>44859</v>
      </c>
      <c r="G200" s="54" t="s">
        <v>315</v>
      </c>
      <c r="H200" s="72">
        <v>4.2499999999949054</v>
      </c>
      <c r="I200" s="70" t="s">
        <v>131</v>
      </c>
      <c r="J200" s="70" t="s">
        <v>135</v>
      </c>
      <c r="K200" s="71">
        <v>7.400000000000001E-2</v>
      </c>
      <c r="L200" s="71">
        <v>6.7099999999927509E-2</v>
      </c>
      <c r="M200" s="72">
        <v>337627.51346300001</v>
      </c>
      <c r="N200" s="80">
        <v>101.74</v>
      </c>
      <c r="O200" s="72">
        <v>343.50224561900001</v>
      </c>
      <c r="P200" s="73">
        <f t="shared" ref="P200:P262" si="3">IFERROR(O200/$O$8,0)</f>
        <v>1.9274030244641683E-2</v>
      </c>
      <c r="Q200" s="73">
        <f>O200/'סכום נכסי הקרן'!$C$41</f>
        <v>1.8989078421446984E-3</v>
      </c>
    </row>
    <row r="201" spans="1:17">
      <c r="A201" s="69" t="s">
        <v>3262</v>
      </c>
      <c r="B201" s="70" t="s">
        <v>2815</v>
      </c>
      <c r="C201" s="54" t="s">
        <v>2977</v>
      </c>
      <c r="D201" s="54" t="s">
        <v>2978</v>
      </c>
      <c r="E201" s="54" t="s">
        <v>529</v>
      </c>
      <c r="F201" s="79">
        <v>42516</v>
      </c>
      <c r="G201" s="54" t="s">
        <v>315</v>
      </c>
      <c r="H201" s="72">
        <v>3.3799999999819614</v>
      </c>
      <c r="I201" s="70" t="s">
        <v>319</v>
      </c>
      <c r="J201" s="70" t="s">
        <v>135</v>
      </c>
      <c r="K201" s="71">
        <v>2.3269999999999999E-2</v>
      </c>
      <c r="L201" s="71">
        <v>3.0799999999819611E-2</v>
      </c>
      <c r="M201" s="72">
        <v>40138.008387000002</v>
      </c>
      <c r="N201" s="80">
        <v>110.49</v>
      </c>
      <c r="O201" s="72">
        <v>44.348487459999994</v>
      </c>
      <c r="P201" s="73">
        <f t="shared" si="3"/>
        <v>2.488409026461609E-3</v>
      </c>
      <c r="Q201" s="73">
        <f>O201/'סכום נכסי הקרן'!$C$41</f>
        <v>2.4516197986797596E-4</v>
      </c>
    </row>
    <row r="202" spans="1:17">
      <c r="A202" s="69" t="s">
        <v>3263</v>
      </c>
      <c r="B202" s="70" t="s">
        <v>2806</v>
      </c>
      <c r="C202" s="54" t="s">
        <v>2979</v>
      </c>
      <c r="D202" s="54" t="s">
        <v>2980</v>
      </c>
      <c r="E202" s="54" t="s">
        <v>300</v>
      </c>
      <c r="F202" s="79">
        <v>42978</v>
      </c>
      <c r="G202" s="54" t="s">
        <v>2805</v>
      </c>
      <c r="H202" s="72">
        <v>0.55999999997581951</v>
      </c>
      <c r="I202" s="70" t="s">
        <v>131</v>
      </c>
      <c r="J202" s="70" t="s">
        <v>135</v>
      </c>
      <c r="K202" s="71">
        <v>2.76E-2</v>
      </c>
      <c r="L202" s="71">
        <v>5.6899999999738042E-2</v>
      </c>
      <c r="M202" s="72">
        <v>19980.593143999999</v>
      </c>
      <c r="N202" s="80">
        <v>99.35</v>
      </c>
      <c r="O202" s="72">
        <v>19.850719408</v>
      </c>
      <c r="P202" s="73">
        <f t="shared" si="3"/>
        <v>1.1138307569379246E-3</v>
      </c>
      <c r="Q202" s="73">
        <f>O202/'סכום נכסי הקרן'!$C$41</f>
        <v>1.0973636195052628E-4</v>
      </c>
    </row>
    <row r="203" spans="1:17">
      <c r="A203" s="69" t="s">
        <v>3264</v>
      </c>
      <c r="B203" s="70" t="s">
        <v>2815</v>
      </c>
      <c r="C203" s="54" t="s">
        <v>2981</v>
      </c>
      <c r="D203" s="54" t="s">
        <v>2982</v>
      </c>
      <c r="E203" s="54" t="s">
        <v>546</v>
      </c>
      <c r="F203" s="79">
        <v>42794</v>
      </c>
      <c r="G203" s="54" t="s">
        <v>133</v>
      </c>
      <c r="H203" s="72">
        <v>5.1600000000122233</v>
      </c>
      <c r="I203" s="70" t="s">
        <v>656</v>
      </c>
      <c r="J203" s="70" t="s">
        <v>135</v>
      </c>
      <c r="K203" s="71">
        <v>2.8999999999999998E-2</v>
      </c>
      <c r="L203" s="71">
        <v>2.4200000000086749E-2</v>
      </c>
      <c r="M203" s="72">
        <v>87012.016298999995</v>
      </c>
      <c r="N203" s="80">
        <v>116.59</v>
      </c>
      <c r="O203" s="72">
        <v>101.44730638599999</v>
      </c>
      <c r="P203" s="73">
        <f t="shared" si="3"/>
        <v>5.6922435776153267E-3</v>
      </c>
      <c r="Q203" s="73">
        <f>O203/'סכום נכסי הקרן'!$C$41</f>
        <v>5.608088101831494E-4</v>
      </c>
    </row>
    <row r="204" spans="1:17">
      <c r="A204" s="69" t="s">
        <v>3265</v>
      </c>
      <c r="B204" s="70" t="s">
        <v>2815</v>
      </c>
      <c r="C204" s="54" t="s">
        <v>2983</v>
      </c>
      <c r="D204" s="54" t="s">
        <v>2984</v>
      </c>
      <c r="E204" s="54" t="s">
        <v>546</v>
      </c>
      <c r="F204" s="79">
        <v>44728</v>
      </c>
      <c r="G204" s="54" t="s">
        <v>133</v>
      </c>
      <c r="H204" s="72">
        <v>9.3799999998534069</v>
      </c>
      <c r="I204" s="70" t="s">
        <v>656</v>
      </c>
      <c r="J204" s="70" t="s">
        <v>135</v>
      </c>
      <c r="K204" s="71">
        <v>2.6314999999999998E-2</v>
      </c>
      <c r="L204" s="71">
        <v>3.1699999999590903E-2</v>
      </c>
      <c r="M204" s="72">
        <v>11584.950172000001</v>
      </c>
      <c r="N204" s="80">
        <v>101.28</v>
      </c>
      <c r="O204" s="72">
        <v>11.733237644000001</v>
      </c>
      <c r="P204" s="73">
        <f t="shared" si="3"/>
        <v>6.5835603726695279E-4</v>
      </c>
      <c r="Q204" s="73">
        <f>O204/'סכום נכסי הקרן'!$C$41</f>
        <v>6.4862274585102746E-5</v>
      </c>
    </row>
    <row r="205" spans="1:17">
      <c r="A205" s="69" t="s">
        <v>3265</v>
      </c>
      <c r="B205" s="70" t="s">
        <v>2815</v>
      </c>
      <c r="C205" s="54" t="s">
        <v>2985</v>
      </c>
      <c r="D205" s="54" t="s">
        <v>2984</v>
      </c>
      <c r="E205" s="54" t="s">
        <v>546</v>
      </c>
      <c r="F205" s="79">
        <v>44923</v>
      </c>
      <c r="G205" s="54" t="s">
        <v>133</v>
      </c>
      <c r="H205" s="72">
        <v>9.090000001273232</v>
      </c>
      <c r="I205" s="70" t="s">
        <v>656</v>
      </c>
      <c r="J205" s="70" t="s">
        <v>135</v>
      </c>
      <c r="K205" s="71">
        <v>3.0750000000000003E-2</v>
      </c>
      <c r="L205" s="71">
        <v>3.6800000005360975E-2</v>
      </c>
      <c r="M205" s="72">
        <v>3770.2517070000004</v>
      </c>
      <c r="N205" s="80">
        <v>98.95</v>
      </c>
      <c r="O205" s="72">
        <v>3.7306641249999997</v>
      </c>
      <c r="P205" s="73">
        <f t="shared" si="3"/>
        <v>2.09328859112042E-4</v>
      </c>
      <c r="Q205" s="73">
        <f>O205/'סכום נכסי הקרן'!$C$41</f>
        <v>2.0623409173365077E-5</v>
      </c>
    </row>
    <row r="206" spans="1:17">
      <c r="A206" s="69" t="s">
        <v>3255</v>
      </c>
      <c r="B206" s="70" t="s">
        <v>2815</v>
      </c>
      <c r="C206" s="54" t="s">
        <v>2986</v>
      </c>
      <c r="D206" s="54" t="s">
        <v>2952</v>
      </c>
      <c r="E206" s="54" t="s">
        <v>300</v>
      </c>
      <c r="F206" s="79">
        <v>42474</v>
      </c>
      <c r="G206" s="54" t="s">
        <v>2805</v>
      </c>
      <c r="H206" s="72">
        <v>0.18999999997178491</v>
      </c>
      <c r="I206" s="70" t="s">
        <v>131</v>
      </c>
      <c r="J206" s="70" t="s">
        <v>135</v>
      </c>
      <c r="K206" s="71">
        <v>6.8499999999999991E-2</v>
      </c>
      <c r="L206" s="71">
        <v>6.3099999998714656E-2</v>
      </c>
      <c r="M206" s="72">
        <v>9528.3746350000001</v>
      </c>
      <c r="N206" s="80">
        <v>100.43</v>
      </c>
      <c r="O206" s="72">
        <v>9.5693421329999993</v>
      </c>
      <c r="P206" s="73">
        <f t="shared" si="3"/>
        <v>5.369391089726375E-4</v>
      </c>
      <c r="Q206" s="73">
        <f>O206/'סכום נכסי הקרן'!$C$41</f>
        <v>5.290008741507416E-5</v>
      </c>
    </row>
    <row r="207" spans="1:17">
      <c r="A207" s="69" t="s">
        <v>3255</v>
      </c>
      <c r="B207" s="70" t="s">
        <v>2815</v>
      </c>
      <c r="C207" s="54" t="s">
        <v>2987</v>
      </c>
      <c r="D207" s="54" t="s">
        <v>2952</v>
      </c>
      <c r="E207" s="54" t="s">
        <v>300</v>
      </c>
      <c r="F207" s="79">
        <v>42562</v>
      </c>
      <c r="G207" s="54" t="s">
        <v>2805</v>
      </c>
      <c r="H207" s="72">
        <v>1.2099999999571331</v>
      </c>
      <c r="I207" s="70" t="s">
        <v>131</v>
      </c>
      <c r="J207" s="70" t="s">
        <v>135</v>
      </c>
      <c r="K207" s="71">
        <v>3.3700000000000001E-2</v>
      </c>
      <c r="L207" s="71">
        <v>6.0300000000926474E-2</v>
      </c>
      <c r="M207" s="72">
        <v>7442.313564</v>
      </c>
      <c r="N207" s="80">
        <v>97.17</v>
      </c>
      <c r="O207" s="72">
        <v>7.2316960110000004</v>
      </c>
      <c r="P207" s="73">
        <f t="shared" si="3"/>
        <v>4.0577297357953268E-4</v>
      </c>
      <c r="Q207" s="73">
        <f>O207/'סכום נכסי הקרן'!$C$41</f>
        <v>3.997739299359871E-5</v>
      </c>
    </row>
    <row r="208" spans="1:17">
      <c r="A208" s="69" t="s">
        <v>3255</v>
      </c>
      <c r="B208" s="70" t="s">
        <v>2815</v>
      </c>
      <c r="C208" s="54" t="s">
        <v>2988</v>
      </c>
      <c r="D208" s="54" t="s">
        <v>2952</v>
      </c>
      <c r="E208" s="54" t="s">
        <v>300</v>
      </c>
      <c r="F208" s="79">
        <v>42717</v>
      </c>
      <c r="G208" s="54" t="s">
        <v>2805</v>
      </c>
      <c r="H208" s="72">
        <v>1.4300000006158675</v>
      </c>
      <c r="I208" s="70" t="s">
        <v>131</v>
      </c>
      <c r="J208" s="70" t="s">
        <v>135</v>
      </c>
      <c r="K208" s="71">
        <v>3.85E-2</v>
      </c>
      <c r="L208" s="71">
        <v>5.9500000015396688E-2</v>
      </c>
      <c r="M208" s="72">
        <v>1600.2222699999998</v>
      </c>
      <c r="N208" s="80">
        <v>97.41</v>
      </c>
      <c r="O208" s="72">
        <v>1.558776428</v>
      </c>
      <c r="P208" s="73">
        <f t="shared" si="3"/>
        <v>8.7463486486868909E-5</v>
      </c>
      <c r="Q208" s="73">
        <f>O208/'סכום נכסי הקרן'!$C$41</f>
        <v>8.6170405609592246E-6</v>
      </c>
    </row>
    <row r="209" spans="1:17">
      <c r="A209" s="69" t="s">
        <v>3255</v>
      </c>
      <c r="B209" s="70" t="s">
        <v>2815</v>
      </c>
      <c r="C209" s="54" t="s">
        <v>2989</v>
      </c>
      <c r="D209" s="54" t="s">
        <v>2952</v>
      </c>
      <c r="E209" s="54" t="s">
        <v>300</v>
      </c>
      <c r="F209" s="79">
        <v>42710</v>
      </c>
      <c r="G209" s="54" t="s">
        <v>2805</v>
      </c>
      <c r="H209" s="72">
        <v>1.4300000001566739</v>
      </c>
      <c r="I209" s="70" t="s">
        <v>131</v>
      </c>
      <c r="J209" s="70" t="s">
        <v>135</v>
      </c>
      <c r="K209" s="71">
        <v>3.8399999999999997E-2</v>
      </c>
      <c r="L209" s="71">
        <v>5.9600000001201872E-2</v>
      </c>
      <c r="M209" s="72">
        <v>4784.2218220000004</v>
      </c>
      <c r="N209" s="80">
        <v>97.39</v>
      </c>
      <c r="O209" s="72">
        <v>4.6593535890000002</v>
      </c>
      <c r="P209" s="73">
        <f t="shared" si="3"/>
        <v>2.614379473212342E-4</v>
      </c>
      <c r="Q209" s="73">
        <f>O209/'סכום נכסי הקרן'!$C$41</f>
        <v>2.575727868542283E-5</v>
      </c>
    </row>
    <row r="210" spans="1:17">
      <c r="A210" s="69" t="s">
        <v>3255</v>
      </c>
      <c r="B210" s="70" t="s">
        <v>2815</v>
      </c>
      <c r="C210" s="54" t="s">
        <v>2990</v>
      </c>
      <c r="D210" s="54" t="s">
        <v>2952</v>
      </c>
      <c r="E210" s="54" t="s">
        <v>300</v>
      </c>
      <c r="F210" s="79">
        <v>42474</v>
      </c>
      <c r="G210" s="54" t="s">
        <v>2805</v>
      </c>
      <c r="H210" s="72">
        <v>0.1899999999504039</v>
      </c>
      <c r="I210" s="70" t="s">
        <v>131</v>
      </c>
      <c r="J210" s="70" t="s">
        <v>135</v>
      </c>
      <c r="K210" s="71">
        <v>3.1800000000000002E-2</v>
      </c>
      <c r="L210" s="71">
        <v>6.5799999999628031E-2</v>
      </c>
      <c r="M210" s="72">
        <v>9722.8989770000007</v>
      </c>
      <c r="N210" s="80">
        <v>99.54</v>
      </c>
      <c r="O210" s="72">
        <v>9.6781735919999985</v>
      </c>
      <c r="P210" s="73">
        <f t="shared" si="3"/>
        <v>5.4304567991675032E-4</v>
      </c>
      <c r="Q210" s="73">
        <f>O210/'סכום נכסי הקרן'!$C$41</f>
        <v>5.3501716410525814E-5</v>
      </c>
    </row>
    <row r="211" spans="1:17">
      <c r="A211" s="69" t="s">
        <v>3266</v>
      </c>
      <c r="B211" s="70" t="s">
        <v>2806</v>
      </c>
      <c r="C211" s="54">
        <v>7355</v>
      </c>
      <c r="D211" s="54" t="s">
        <v>2991</v>
      </c>
      <c r="E211" s="54" t="s">
        <v>300</v>
      </c>
      <c r="F211" s="79">
        <v>43842</v>
      </c>
      <c r="G211" s="54" t="s">
        <v>2805</v>
      </c>
      <c r="H211" s="72">
        <v>2.9999999988211012E-2</v>
      </c>
      <c r="I211" s="70" t="s">
        <v>131</v>
      </c>
      <c r="J211" s="70" t="s">
        <v>135</v>
      </c>
      <c r="K211" s="71">
        <v>2.0838000000000002E-2</v>
      </c>
      <c r="L211" s="71">
        <v>6.0900000001330473E-2</v>
      </c>
      <c r="M211" s="72">
        <v>5918.2156249999998</v>
      </c>
      <c r="N211" s="80">
        <v>100.33</v>
      </c>
      <c r="O211" s="72">
        <v>5.9377458690000005</v>
      </c>
      <c r="P211" s="73">
        <f t="shared" si="3"/>
        <v>3.3316898193160461E-4</v>
      </c>
      <c r="Q211" s="73">
        <f>O211/'סכום נכסי הקרן'!$C$41</f>
        <v>3.2824333287801731E-5</v>
      </c>
    </row>
    <row r="212" spans="1:17">
      <c r="A212" s="69" t="s">
        <v>3267</v>
      </c>
      <c r="B212" s="70" t="s">
        <v>2815</v>
      </c>
      <c r="C212" s="54" t="s">
        <v>2992</v>
      </c>
      <c r="D212" s="54" t="s">
        <v>2993</v>
      </c>
      <c r="E212" s="54" t="s">
        <v>546</v>
      </c>
      <c r="F212" s="79">
        <v>45015</v>
      </c>
      <c r="G212" s="54" t="s">
        <v>133</v>
      </c>
      <c r="H212" s="72">
        <v>5.110000000014673</v>
      </c>
      <c r="I212" s="70" t="s">
        <v>319</v>
      </c>
      <c r="J212" s="70" t="s">
        <v>135</v>
      </c>
      <c r="K212" s="71">
        <v>4.5499999999999999E-2</v>
      </c>
      <c r="L212" s="71">
        <v>3.7700000000170299E-2</v>
      </c>
      <c r="M212" s="72">
        <v>87605.798383000016</v>
      </c>
      <c r="N212" s="80">
        <v>106.58</v>
      </c>
      <c r="O212" s="72">
        <v>93.370255332999989</v>
      </c>
      <c r="P212" s="73">
        <f t="shared" si="3"/>
        <v>5.2390374391736334E-3</v>
      </c>
      <c r="Q212" s="73">
        <f>O212/'סכום נכסי הקרן'!$C$41</f>
        <v>5.1615822701649183E-4</v>
      </c>
    </row>
    <row r="213" spans="1:17">
      <c r="A213" s="69" t="s">
        <v>3265</v>
      </c>
      <c r="B213" s="70" t="s">
        <v>2815</v>
      </c>
      <c r="C213" s="54" t="s">
        <v>2994</v>
      </c>
      <c r="D213" s="54" t="s">
        <v>2984</v>
      </c>
      <c r="E213" s="54" t="s">
        <v>546</v>
      </c>
      <c r="F213" s="79">
        <v>44143</v>
      </c>
      <c r="G213" s="54" t="s">
        <v>133</v>
      </c>
      <c r="H213" s="72">
        <v>6.5599999999437077</v>
      </c>
      <c r="I213" s="70" t="s">
        <v>656</v>
      </c>
      <c r="J213" s="70" t="s">
        <v>135</v>
      </c>
      <c r="K213" s="71">
        <v>2.5243000000000002E-2</v>
      </c>
      <c r="L213" s="71">
        <v>3.179999999971854E-2</v>
      </c>
      <c r="M213" s="72">
        <v>26383.902019000001</v>
      </c>
      <c r="N213" s="80">
        <v>107.73</v>
      </c>
      <c r="O213" s="72">
        <v>28.423377160000001</v>
      </c>
      <c r="P213" s="73">
        <f t="shared" si="3"/>
        <v>1.5948455593048257E-3</v>
      </c>
      <c r="Q213" s="73">
        <f>O213/'סכום נכסי הקרן'!$C$41</f>
        <v>1.5712669852303027E-4</v>
      </c>
    </row>
    <row r="214" spans="1:17">
      <c r="A214" s="69" t="s">
        <v>3265</v>
      </c>
      <c r="B214" s="70" t="s">
        <v>2815</v>
      </c>
      <c r="C214" s="54" t="s">
        <v>2995</v>
      </c>
      <c r="D214" s="54" t="s">
        <v>2984</v>
      </c>
      <c r="E214" s="54" t="s">
        <v>546</v>
      </c>
      <c r="F214" s="79">
        <v>43779</v>
      </c>
      <c r="G214" s="54" t="s">
        <v>133</v>
      </c>
      <c r="H214" s="72">
        <v>6.8499999998512626</v>
      </c>
      <c r="I214" s="70" t="s">
        <v>656</v>
      </c>
      <c r="J214" s="70" t="s">
        <v>135</v>
      </c>
      <c r="K214" s="71">
        <v>2.5243000000000002E-2</v>
      </c>
      <c r="L214" s="71">
        <v>3.5399999999176222E-2</v>
      </c>
      <c r="M214" s="72">
        <v>8389.5767830000004</v>
      </c>
      <c r="N214" s="80">
        <v>104.18</v>
      </c>
      <c r="O214" s="72">
        <v>8.7402611180000012</v>
      </c>
      <c r="P214" s="73">
        <f t="shared" si="3"/>
        <v>4.9041908541479359E-4</v>
      </c>
      <c r="Q214" s="73">
        <f>O214/'סכום נכסי הקרן'!$C$41</f>
        <v>4.8316861362738558E-5</v>
      </c>
    </row>
    <row r="215" spans="1:17">
      <c r="A215" s="69" t="s">
        <v>3265</v>
      </c>
      <c r="B215" s="70" t="s">
        <v>2815</v>
      </c>
      <c r="C215" s="54" t="s">
        <v>2996</v>
      </c>
      <c r="D215" s="54" t="s">
        <v>2984</v>
      </c>
      <c r="E215" s="54" t="s">
        <v>546</v>
      </c>
      <c r="F215" s="79">
        <v>43835</v>
      </c>
      <c r="G215" s="54" t="s">
        <v>133</v>
      </c>
      <c r="H215" s="72">
        <v>6.8499999992584168</v>
      </c>
      <c r="I215" s="70" t="s">
        <v>656</v>
      </c>
      <c r="J215" s="70" t="s">
        <v>135</v>
      </c>
      <c r="K215" s="71">
        <v>2.5243000000000002E-2</v>
      </c>
      <c r="L215" s="71">
        <v>3.5799999995715294E-2</v>
      </c>
      <c r="M215" s="72">
        <v>4671.8132670000005</v>
      </c>
      <c r="N215" s="80">
        <v>103.91</v>
      </c>
      <c r="O215" s="72">
        <v>4.8544811760000002</v>
      </c>
      <c r="P215" s="73">
        <f t="shared" si="3"/>
        <v>2.7238662396416192E-4</v>
      </c>
      <c r="Q215" s="73">
        <f>O215/'סכום נכסי הקרן'!$C$41</f>
        <v>2.6835959567131096E-5</v>
      </c>
    </row>
    <row r="216" spans="1:17">
      <c r="A216" s="69" t="s">
        <v>3265</v>
      </c>
      <c r="B216" s="70" t="s">
        <v>2815</v>
      </c>
      <c r="C216" s="54" t="s">
        <v>2997</v>
      </c>
      <c r="D216" s="54" t="s">
        <v>2984</v>
      </c>
      <c r="E216" s="54" t="s">
        <v>546</v>
      </c>
      <c r="F216" s="79">
        <v>43227</v>
      </c>
      <c r="G216" s="54" t="s">
        <v>133</v>
      </c>
      <c r="H216" s="72">
        <v>6.8799999996195451</v>
      </c>
      <c r="I216" s="70" t="s">
        <v>656</v>
      </c>
      <c r="J216" s="70" t="s">
        <v>135</v>
      </c>
      <c r="K216" s="71">
        <v>2.7806000000000001E-2</v>
      </c>
      <c r="L216" s="71">
        <v>3.1599999999606429E-2</v>
      </c>
      <c r="M216" s="72">
        <v>2759.5062800000001</v>
      </c>
      <c r="N216" s="80">
        <v>110.49</v>
      </c>
      <c r="O216" s="72">
        <v>3.0489784819999999</v>
      </c>
      <c r="P216" s="73">
        <f t="shared" si="3"/>
        <v>1.7107924104377146E-4</v>
      </c>
      <c r="Q216" s="73">
        <f>O216/'סכום נכסי הקרן'!$C$41</f>
        <v>1.6854996506840866E-5</v>
      </c>
    </row>
    <row r="217" spans="1:17">
      <c r="A217" s="69" t="s">
        <v>3265</v>
      </c>
      <c r="B217" s="70" t="s">
        <v>2815</v>
      </c>
      <c r="C217" s="54" t="s">
        <v>2998</v>
      </c>
      <c r="D217" s="54" t="s">
        <v>2984</v>
      </c>
      <c r="E217" s="54" t="s">
        <v>546</v>
      </c>
      <c r="F217" s="79">
        <v>43279</v>
      </c>
      <c r="G217" s="54" t="s">
        <v>133</v>
      </c>
      <c r="H217" s="72">
        <v>6.9000000003093191</v>
      </c>
      <c r="I217" s="70" t="s">
        <v>656</v>
      </c>
      <c r="J217" s="70" t="s">
        <v>135</v>
      </c>
      <c r="K217" s="71">
        <v>2.7797000000000002E-2</v>
      </c>
      <c r="L217" s="71">
        <v>3.0700000002333961E-2</v>
      </c>
      <c r="M217" s="72">
        <v>3227.3275589999998</v>
      </c>
      <c r="N217" s="80">
        <v>110.19</v>
      </c>
      <c r="O217" s="72">
        <v>3.5561923310000001</v>
      </c>
      <c r="P217" s="73">
        <f t="shared" si="3"/>
        <v>1.9953918618477166E-4</v>
      </c>
      <c r="Q217" s="73">
        <f>O217/'סכום נכסי הקרן'!$C$41</f>
        <v>1.9658915164708362E-5</v>
      </c>
    </row>
    <row r="218" spans="1:17">
      <c r="A218" s="69" t="s">
        <v>3265</v>
      </c>
      <c r="B218" s="70" t="s">
        <v>2815</v>
      </c>
      <c r="C218" s="54" t="s">
        <v>2999</v>
      </c>
      <c r="D218" s="54" t="s">
        <v>2984</v>
      </c>
      <c r="E218" s="54" t="s">
        <v>546</v>
      </c>
      <c r="F218" s="79">
        <v>43321</v>
      </c>
      <c r="G218" s="54" t="s">
        <v>133</v>
      </c>
      <c r="H218" s="72">
        <v>6.8999999998204471</v>
      </c>
      <c r="I218" s="70" t="s">
        <v>656</v>
      </c>
      <c r="J218" s="70" t="s">
        <v>135</v>
      </c>
      <c r="K218" s="71">
        <v>2.8528999999999999E-2</v>
      </c>
      <c r="L218" s="71">
        <v>3.0399999999521192E-2</v>
      </c>
      <c r="M218" s="72">
        <v>18079.025426</v>
      </c>
      <c r="N218" s="80">
        <v>110.9</v>
      </c>
      <c r="O218" s="72">
        <v>20.049637923999999</v>
      </c>
      <c r="P218" s="73">
        <f t="shared" si="3"/>
        <v>1.1249921439230209E-3</v>
      </c>
      <c r="Q218" s="73">
        <f>O218/'סכום נכסי הקרן'!$C$41</f>
        <v>1.1083599939044901E-4</v>
      </c>
    </row>
    <row r="219" spans="1:17">
      <c r="A219" s="69" t="s">
        <v>3265</v>
      </c>
      <c r="B219" s="70" t="s">
        <v>2815</v>
      </c>
      <c r="C219" s="54" t="s">
        <v>3000</v>
      </c>
      <c r="D219" s="54" t="s">
        <v>2984</v>
      </c>
      <c r="E219" s="54" t="s">
        <v>546</v>
      </c>
      <c r="F219" s="79">
        <v>43138</v>
      </c>
      <c r="G219" s="54" t="s">
        <v>133</v>
      </c>
      <c r="H219" s="72">
        <v>6.8300000001568195</v>
      </c>
      <c r="I219" s="70" t="s">
        <v>656</v>
      </c>
      <c r="J219" s="70" t="s">
        <v>135</v>
      </c>
      <c r="K219" s="71">
        <v>2.6242999999999999E-2</v>
      </c>
      <c r="L219" s="71">
        <v>3.5800000000479178E-2</v>
      </c>
      <c r="M219" s="72">
        <v>17302.521847</v>
      </c>
      <c r="N219" s="80">
        <v>106.14</v>
      </c>
      <c r="O219" s="72">
        <v>18.364895663999999</v>
      </c>
      <c r="P219" s="73">
        <f t="shared" si="3"/>
        <v>1.0304606708750033E-3</v>
      </c>
      <c r="Q219" s="73">
        <f>O219/'סכום נכסי הקרן'!$C$41</f>
        <v>1.0152260965192898E-4</v>
      </c>
    </row>
    <row r="220" spans="1:17">
      <c r="A220" s="69" t="s">
        <v>3265</v>
      </c>
      <c r="B220" s="70" t="s">
        <v>2815</v>
      </c>
      <c r="C220" s="54" t="s">
        <v>3001</v>
      </c>
      <c r="D220" s="54" t="s">
        <v>2984</v>
      </c>
      <c r="E220" s="54" t="s">
        <v>546</v>
      </c>
      <c r="F220" s="79">
        <v>43417</v>
      </c>
      <c r="G220" s="54" t="s">
        <v>133</v>
      </c>
      <c r="H220" s="72">
        <v>6.8499999998435523</v>
      </c>
      <c r="I220" s="70" t="s">
        <v>656</v>
      </c>
      <c r="J220" s="70" t="s">
        <v>135</v>
      </c>
      <c r="K220" s="71">
        <v>3.0796999999999998E-2</v>
      </c>
      <c r="L220" s="71">
        <v>3.1299999999182988E-2</v>
      </c>
      <c r="M220" s="72">
        <v>20583.790704999999</v>
      </c>
      <c r="N220" s="80">
        <v>111.79</v>
      </c>
      <c r="O220" s="72">
        <v>23.010619175999995</v>
      </c>
      <c r="P220" s="73">
        <f t="shared" si="3"/>
        <v>1.2911338298442385E-3</v>
      </c>
      <c r="Q220" s="73">
        <f>O220/'סכום נכסי הקרן'!$C$41</f>
        <v>1.2720454018334571E-4</v>
      </c>
    </row>
    <row r="221" spans="1:17">
      <c r="A221" s="69" t="s">
        <v>3265</v>
      </c>
      <c r="B221" s="70" t="s">
        <v>2815</v>
      </c>
      <c r="C221" s="54" t="s">
        <v>3002</v>
      </c>
      <c r="D221" s="54" t="s">
        <v>2984</v>
      </c>
      <c r="E221" s="54" t="s">
        <v>546</v>
      </c>
      <c r="F221" s="79">
        <v>43485</v>
      </c>
      <c r="G221" s="54" t="s">
        <v>133</v>
      </c>
      <c r="H221" s="72">
        <v>6.8800000000286499</v>
      </c>
      <c r="I221" s="70" t="s">
        <v>656</v>
      </c>
      <c r="J221" s="70" t="s">
        <v>135</v>
      </c>
      <c r="K221" s="71">
        <v>3.0190999999999999E-2</v>
      </c>
      <c r="L221" s="71">
        <v>2.9800000000047743E-2</v>
      </c>
      <c r="M221" s="72">
        <v>26011.704400999999</v>
      </c>
      <c r="N221" s="80">
        <v>112.72</v>
      </c>
      <c r="O221" s="72">
        <v>29.320394657000001</v>
      </c>
      <c r="P221" s="73">
        <f t="shared" si="3"/>
        <v>1.645177522451079E-3</v>
      </c>
      <c r="Q221" s="73">
        <f>O221/'סכום נכסי הקרן'!$C$41</f>
        <v>1.6208548287253234E-4</v>
      </c>
    </row>
    <row r="222" spans="1:17">
      <c r="A222" s="69" t="s">
        <v>3265</v>
      </c>
      <c r="B222" s="70" t="s">
        <v>2815</v>
      </c>
      <c r="C222" s="54" t="s">
        <v>3003</v>
      </c>
      <c r="D222" s="54" t="s">
        <v>2984</v>
      </c>
      <c r="E222" s="54" t="s">
        <v>546</v>
      </c>
      <c r="F222" s="79">
        <v>43613</v>
      </c>
      <c r="G222" s="54" t="s">
        <v>133</v>
      </c>
      <c r="H222" s="72">
        <v>6.9200000003608642</v>
      </c>
      <c r="I222" s="70" t="s">
        <v>656</v>
      </c>
      <c r="J222" s="70" t="s">
        <v>135</v>
      </c>
      <c r="K222" s="71">
        <v>2.5243000000000002E-2</v>
      </c>
      <c r="L222" s="71">
        <v>3.1700000002241734E-2</v>
      </c>
      <c r="M222" s="72">
        <v>6865.3883340000002</v>
      </c>
      <c r="N222" s="80">
        <v>106.56</v>
      </c>
      <c r="O222" s="72">
        <v>7.3157578079999999</v>
      </c>
      <c r="P222" s="73">
        <f t="shared" si="3"/>
        <v>4.1048971019031454E-4</v>
      </c>
      <c r="Q222" s="73">
        <f>O222/'סכום נכסי הקרן'!$C$41</f>
        <v>4.0442093319677876E-5</v>
      </c>
    </row>
    <row r="223" spans="1:17">
      <c r="A223" s="69" t="s">
        <v>3265</v>
      </c>
      <c r="B223" s="70" t="s">
        <v>2815</v>
      </c>
      <c r="C223" s="54" t="s">
        <v>3004</v>
      </c>
      <c r="D223" s="54" t="s">
        <v>2984</v>
      </c>
      <c r="E223" s="54" t="s">
        <v>546</v>
      </c>
      <c r="F223" s="79">
        <v>43657</v>
      </c>
      <c r="G223" s="54" t="s">
        <v>133</v>
      </c>
      <c r="H223" s="72">
        <v>6.8500000000932051</v>
      </c>
      <c r="I223" s="70" t="s">
        <v>656</v>
      </c>
      <c r="J223" s="70" t="s">
        <v>135</v>
      </c>
      <c r="K223" s="71">
        <v>2.5243000000000002E-2</v>
      </c>
      <c r="L223" s="71">
        <v>3.5900000000731305E-2</v>
      </c>
      <c r="M223" s="72">
        <v>6773.4250819999988</v>
      </c>
      <c r="N223" s="80">
        <v>102.96</v>
      </c>
      <c r="O223" s="72">
        <v>6.9739185109999999</v>
      </c>
      <c r="P223" s="73">
        <f t="shared" si="3"/>
        <v>3.9130898856995895E-4</v>
      </c>
      <c r="Q223" s="73">
        <f>O223/'סכום נכסי הקרן'!$C$41</f>
        <v>3.8552378390284044E-5</v>
      </c>
    </row>
    <row r="224" spans="1:17">
      <c r="A224" s="69" t="s">
        <v>3265</v>
      </c>
      <c r="B224" s="70" t="s">
        <v>2815</v>
      </c>
      <c r="C224" s="54" t="s">
        <v>3005</v>
      </c>
      <c r="D224" s="54" t="s">
        <v>2984</v>
      </c>
      <c r="E224" s="54" t="s">
        <v>546</v>
      </c>
      <c r="F224" s="79">
        <v>43541</v>
      </c>
      <c r="G224" s="54" t="s">
        <v>133</v>
      </c>
      <c r="H224" s="72">
        <v>6.9100000000530386</v>
      </c>
      <c r="I224" s="70" t="s">
        <v>656</v>
      </c>
      <c r="J224" s="70" t="s">
        <v>135</v>
      </c>
      <c r="K224" s="71">
        <v>2.7271E-2</v>
      </c>
      <c r="L224" s="71">
        <v>3.0700000000040795E-2</v>
      </c>
      <c r="M224" s="72">
        <v>2233.7477090000002</v>
      </c>
      <c r="N224" s="80">
        <v>109.73</v>
      </c>
      <c r="O224" s="72">
        <v>2.451091457</v>
      </c>
      <c r="P224" s="73">
        <f t="shared" si="3"/>
        <v>1.3753159252123315E-4</v>
      </c>
      <c r="Q224" s="73">
        <f>O224/'סכום נכסי הקרן'!$C$41</f>
        <v>1.35498292918692E-5</v>
      </c>
    </row>
    <row r="225" spans="1:17">
      <c r="A225" s="69" t="s">
        <v>3268</v>
      </c>
      <c r="B225" s="70" t="s">
        <v>2806</v>
      </c>
      <c r="C225" s="54">
        <v>22333</v>
      </c>
      <c r="D225" s="54" t="s">
        <v>3006</v>
      </c>
      <c r="E225" s="54" t="s">
        <v>529</v>
      </c>
      <c r="F225" s="79">
        <v>41639</v>
      </c>
      <c r="G225" s="54" t="s">
        <v>315</v>
      </c>
      <c r="H225" s="117" t="s">
        <v>3305</v>
      </c>
      <c r="I225" s="70" t="s">
        <v>130</v>
      </c>
      <c r="J225" s="70" t="s">
        <v>135</v>
      </c>
      <c r="K225" s="71">
        <v>3.7000000000000005E-2</v>
      </c>
      <c r="L225" s="71">
        <v>5.3399999999589456E-2</v>
      </c>
      <c r="M225" s="72">
        <v>10745.466122000002</v>
      </c>
      <c r="N225" s="80">
        <v>113.34</v>
      </c>
      <c r="O225" s="72">
        <v>12.178910775000002</v>
      </c>
      <c r="P225" s="73">
        <f t="shared" si="3"/>
        <v>6.8336291135780169E-4</v>
      </c>
      <c r="Q225" s="73">
        <f>O225/'סכום נכסי הקרן'!$C$41</f>
        <v>6.7325991239892139E-5</v>
      </c>
    </row>
    <row r="226" spans="1:17">
      <c r="A226" s="69" t="s">
        <v>3268</v>
      </c>
      <c r="B226" s="70" t="s">
        <v>2806</v>
      </c>
      <c r="C226" s="54">
        <v>22334</v>
      </c>
      <c r="D226" s="54" t="s">
        <v>3006</v>
      </c>
      <c r="E226" s="54" t="s">
        <v>529</v>
      </c>
      <c r="F226" s="79">
        <v>42004</v>
      </c>
      <c r="G226" s="54" t="s">
        <v>315</v>
      </c>
      <c r="H226" s="72">
        <v>0.48000000003383164</v>
      </c>
      <c r="I226" s="70" t="s">
        <v>130</v>
      </c>
      <c r="J226" s="70" t="s">
        <v>135</v>
      </c>
      <c r="K226" s="71">
        <v>3.7000000000000005E-2</v>
      </c>
      <c r="L226" s="71">
        <v>0.10490000000312941</v>
      </c>
      <c r="M226" s="72">
        <v>10745.466148</v>
      </c>
      <c r="N226" s="80">
        <v>110.03</v>
      </c>
      <c r="O226" s="72">
        <v>11.82323607</v>
      </c>
      <c r="P226" s="73">
        <f t="shared" si="3"/>
        <v>6.6340588019175894E-4</v>
      </c>
      <c r="Q226" s="73">
        <f>O226/'סכום נכסי הקרן'!$C$41</f>
        <v>6.535979307032871E-5</v>
      </c>
    </row>
    <row r="227" spans="1:17">
      <c r="A227" s="69" t="s">
        <v>3268</v>
      </c>
      <c r="B227" s="70" t="s">
        <v>2806</v>
      </c>
      <c r="C227" s="54" t="s">
        <v>3007</v>
      </c>
      <c r="D227" s="54" t="s">
        <v>3006</v>
      </c>
      <c r="E227" s="54" t="s">
        <v>529</v>
      </c>
      <c r="F227" s="79">
        <v>42759</v>
      </c>
      <c r="G227" s="54" t="s">
        <v>315</v>
      </c>
      <c r="H227" s="72">
        <v>1.4300000000049822</v>
      </c>
      <c r="I227" s="70" t="s">
        <v>130</v>
      </c>
      <c r="J227" s="70" t="s">
        <v>135</v>
      </c>
      <c r="K227" s="71">
        <v>7.0499999999999993E-2</v>
      </c>
      <c r="L227" s="71">
        <v>7.1699999999950179E-2</v>
      </c>
      <c r="M227" s="72">
        <v>38948.241187</v>
      </c>
      <c r="N227" s="80">
        <v>103.07</v>
      </c>
      <c r="O227" s="72">
        <v>40.14365016</v>
      </c>
      <c r="P227" s="73">
        <f t="shared" si="3"/>
        <v>2.2524741458964073E-3</v>
      </c>
      <c r="Q227" s="73">
        <f>O227/'סכום נכסי הקרן'!$C$41</f>
        <v>2.2191730352088518E-4</v>
      </c>
    </row>
    <row r="228" spans="1:17">
      <c r="A228" s="69" t="s">
        <v>3268</v>
      </c>
      <c r="B228" s="70" t="s">
        <v>2806</v>
      </c>
      <c r="C228" s="54" t="s">
        <v>3008</v>
      </c>
      <c r="D228" s="54" t="s">
        <v>3006</v>
      </c>
      <c r="E228" s="54" t="s">
        <v>529</v>
      </c>
      <c r="F228" s="79">
        <v>42759</v>
      </c>
      <c r="G228" s="54" t="s">
        <v>315</v>
      </c>
      <c r="H228" s="72">
        <v>1.4800000000061566</v>
      </c>
      <c r="I228" s="70" t="s">
        <v>130</v>
      </c>
      <c r="J228" s="70" t="s">
        <v>135</v>
      </c>
      <c r="K228" s="71">
        <v>3.8800000000000001E-2</v>
      </c>
      <c r="L228" s="71">
        <v>5.0300000000420696E-2</v>
      </c>
      <c r="M228" s="72">
        <v>38948.241187</v>
      </c>
      <c r="N228" s="80">
        <v>100.09</v>
      </c>
      <c r="O228" s="72">
        <v>38.983295411999997</v>
      </c>
      <c r="P228" s="73">
        <f t="shared" si="3"/>
        <v>2.1873662381819647E-3</v>
      </c>
      <c r="Q228" s="73">
        <f>O228/'סכום נכסי הקרן'!$C$41</f>
        <v>2.1550276982059904E-4</v>
      </c>
    </row>
    <row r="229" spans="1:17">
      <c r="A229" s="69" t="s">
        <v>3269</v>
      </c>
      <c r="B229" s="70" t="s">
        <v>2815</v>
      </c>
      <c r="C229" s="54">
        <v>9806</v>
      </c>
      <c r="D229" s="54" t="s">
        <v>3009</v>
      </c>
      <c r="E229" s="54" t="s">
        <v>593</v>
      </c>
      <c r="F229" s="79">
        <v>45216</v>
      </c>
      <c r="G229" s="54" t="s">
        <v>133</v>
      </c>
      <c r="H229" s="72">
        <v>5.8200000000144136</v>
      </c>
      <c r="I229" s="70" t="s">
        <v>158</v>
      </c>
      <c r="J229" s="70" t="s">
        <v>135</v>
      </c>
      <c r="K229" s="71">
        <v>7.3617000000000002E-2</v>
      </c>
      <c r="L229" s="71">
        <v>6.6000000000174711E-2</v>
      </c>
      <c r="M229" s="72">
        <v>85675.394402999984</v>
      </c>
      <c r="N229" s="80">
        <v>106.9</v>
      </c>
      <c r="O229" s="72">
        <v>91.586997723999986</v>
      </c>
      <c r="P229" s="73">
        <f t="shared" si="3"/>
        <v>5.1389782356947248E-3</v>
      </c>
      <c r="Q229" s="73">
        <f>O229/'סכום נכסי הקרן'!$C$41</f>
        <v>5.0630023656233277E-4</v>
      </c>
    </row>
    <row r="230" spans="1:17">
      <c r="A230" s="69" t="s">
        <v>3269</v>
      </c>
      <c r="B230" s="70" t="s">
        <v>2806</v>
      </c>
      <c r="C230" s="54">
        <v>7561</v>
      </c>
      <c r="D230" s="54" t="s">
        <v>3009</v>
      </c>
      <c r="E230" s="54" t="s">
        <v>593</v>
      </c>
      <c r="F230" s="79">
        <v>43920</v>
      </c>
      <c r="G230" s="54" t="s">
        <v>133</v>
      </c>
      <c r="H230" s="72">
        <v>4.0300000000097533</v>
      </c>
      <c r="I230" s="70" t="s">
        <v>158</v>
      </c>
      <c r="J230" s="70" t="s">
        <v>135</v>
      </c>
      <c r="K230" s="71">
        <v>4.8917999999999996E-2</v>
      </c>
      <c r="L230" s="71">
        <v>5.3700000000160106E-2</v>
      </c>
      <c r="M230" s="72">
        <v>109197.835255</v>
      </c>
      <c r="N230" s="80">
        <v>99.52</v>
      </c>
      <c r="O230" s="72">
        <v>108.67368669800001</v>
      </c>
      <c r="P230" s="73">
        <f t="shared" si="3"/>
        <v>6.0977182854786852E-3</v>
      </c>
      <c r="Q230" s="73">
        <f>O230/'סכום נכסי הקרן'!$C$41</f>
        <v>6.0075681756822214E-4</v>
      </c>
    </row>
    <row r="231" spans="1:17">
      <c r="A231" s="69" t="s">
        <v>3269</v>
      </c>
      <c r="B231" s="70" t="s">
        <v>2806</v>
      </c>
      <c r="C231" s="54">
        <v>8991</v>
      </c>
      <c r="D231" s="54" t="s">
        <v>3009</v>
      </c>
      <c r="E231" s="54" t="s">
        <v>593</v>
      </c>
      <c r="F231" s="79">
        <v>44636</v>
      </c>
      <c r="G231" s="54" t="s">
        <v>133</v>
      </c>
      <c r="H231" s="72">
        <v>4.2499999999863007</v>
      </c>
      <c r="I231" s="70" t="s">
        <v>158</v>
      </c>
      <c r="J231" s="70" t="s">
        <v>135</v>
      </c>
      <c r="K231" s="71">
        <v>4.2824000000000001E-2</v>
      </c>
      <c r="L231" s="71">
        <v>7.1299999999700811E-2</v>
      </c>
      <c r="M231" s="72">
        <v>101300.34809100001</v>
      </c>
      <c r="N231" s="80">
        <v>90.07</v>
      </c>
      <c r="O231" s="72">
        <v>91.241225720999978</v>
      </c>
      <c r="P231" s="73">
        <f t="shared" si="3"/>
        <v>5.1195768485755144E-3</v>
      </c>
      <c r="Q231" s="73">
        <f>O231/'סכום נכסי הקרן'!$C$41</f>
        <v>5.0438878132014761E-4</v>
      </c>
    </row>
    <row r="232" spans="1:17">
      <c r="A232" s="69" t="s">
        <v>3269</v>
      </c>
      <c r="B232" s="70" t="s">
        <v>2806</v>
      </c>
      <c r="C232" s="54">
        <v>9112</v>
      </c>
      <c r="D232" s="54" t="s">
        <v>3009</v>
      </c>
      <c r="E232" s="54" t="s">
        <v>593</v>
      </c>
      <c r="F232" s="79">
        <v>44722</v>
      </c>
      <c r="G232" s="54" t="s">
        <v>133</v>
      </c>
      <c r="H232" s="72">
        <v>4.2099999999943849</v>
      </c>
      <c r="I232" s="70" t="s">
        <v>158</v>
      </c>
      <c r="J232" s="70" t="s">
        <v>135</v>
      </c>
      <c r="K232" s="71">
        <v>5.2750000000000005E-2</v>
      </c>
      <c r="L232" s="71">
        <v>6.5699999999874956E-2</v>
      </c>
      <c r="M232" s="72">
        <v>162598.894516</v>
      </c>
      <c r="N232" s="80">
        <v>96.4</v>
      </c>
      <c r="O232" s="72">
        <v>156.74533822800001</v>
      </c>
      <c r="P232" s="73">
        <f t="shared" si="3"/>
        <v>8.7950353403627255E-3</v>
      </c>
      <c r="Q232" s="73">
        <f>O232/'סכום נכסי הקרן'!$C$41</f>
        <v>8.6650074570665016E-4</v>
      </c>
    </row>
    <row r="233" spans="1:17">
      <c r="A233" s="69" t="s">
        <v>3269</v>
      </c>
      <c r="B233" s="70" t="s">
        <v>2806</v>
      </c>
      <c r="C233" s="54">
        <v>9247</v>
      </c>
      <c r="D233" s="54" t="s">
        <v>3009</v>
      </c>
      <c r="E233" s="54" t="s">
        <v>593</v>
      </c>
      <c r="F233" s="79">
        <v>44816</v>
      </c>
      <c r="G233" s="54" t="s">
        <v>133</v>
      </c>
      <c r="H233" s="72">
        <v>4.1199999999940253</v>
      </c>
      <c r="I233" s="70" t="s">
        <v>158</v>
      </c>
      <c r="J233" s="70" t="s">
        <v>135</v>
      </c>
      <c r="K233" s="71">
        <v>5.6036999999999997E-2</v>
      </c>
      <c r="L233" s="71">
        <v>7.8299999999902378E-2</v>
      </c>
      <c r="M233" s="72">
        <v>201234.83064999999</v>
      </c>
      <c r="N233" s="80">
        <v>93.15</v>
      </c>
      <c r="O233" s="72">
        <v>187.45025080099998</v>
      </c>
      <c r="P233" s="73">
        <f t="shared" si="3"/>
        <v>1.051789864370046E-2</v>
      </c>
      <c r="Q233" s="73">
        <f>O233/'סכום נכסי הקרן'!$C$41</f>
        <v>1.0362399541714112E-3</v>
      </c>
    </row>
    <row r="234" spans="1:17">
      <c r="A234" s="69" t="s">
        <v>3269</v>
      </c>
      <c r="B234" s="70" t="s">
        <v>2806</v>
      </c>
      <c r="C234" s="54">
        <v>9486</v>
      </c>
      <c r="D234" s="54" t="s">
        <v>3009</v>
      </c>
      <c r="E234" s="54" t="s">
        <v>593</v>
      </c>
      <c r="F234" s="79">
        <v>44976</v>
      </c>
      <c r="G234" s="54" t="s">
        <v>133</v>
      </c>
      <c r="H234" s="72">
        <v>4.1499999999962682</v>
      </c>
      <c r="I234" s="70" t="s">
        <v>158</v>
      </c>
      <c r="J234" s="70" t="s">
        <v>135</v>
      </c>
      <c r="K234" s="71">
        <v>6.1999000000000005E-2</v>
      </c>
      <c r="L234" s="71">
        <v>6.1799999999925366E-2</v>
      </c>
      <c r="M234" s="72">
        <v>197140.204577</v>
      </c>
      <c r="N234" s="80">
        <v>101.95</v>
      </c>
      <c r="O234" s="72">
        <v>200.98443882499998</v>
      </c>
      <c r="P234" s="73">
        <f t="shared" si="3"/>
        <v>1.127730663196898E-2</v>
      </c>
      <c r="Q234" s="73">
        <f>O234/'סכום נכסי הקרן'!$C$41</f>
        <v>1.1110580262615139E-3</v>
      </c>
    </row>
    <row r="235" spans="1:17">
      <c r="A235" s="69" t="s">
        <v>3269</v>
      </c>
      <c r="B235" s="70" t="s">
        <v>2806</v>
      </c>
      <c r="C235" s="54">
        <v>9567</v>
      </c>
      <c r="D235" s="54" t="s">
        <v>3009</v>
      </c>
      <c r="E235" s="54" t="s">
        <v>593</v>
      </c>
      <c r="F235" s="79">
        <v>45056</v>
      </c>
      <c r="G235" s="54" t="s">
        <v>133</v>
      </c>
      <c r="H235" s="72">
        <v>4.1399999999924333</v>
      </c>
      <c r="I235" s="70" t="s">
        <v>158</v>
      </c>
      <c r="J235" s="70" t="s">
        <v>135</v>
      </c>
      <c r="K235" s="71">
        <v>6.3411999999999996E-2</v>
      </c>
      <c r="L235" s="71">
        <v>6.199999999991794E-2</v>
      </c>
      <c r="M235" s="72">
        <v>214077.69758899999</v>
      </c>
      <c r="N235" s="80">
        <v>102.47</v>
      </c>
      <c r="O235" s="72">
        <v>219.365407619</v>
      </c>
      <c r="P235" s="73">
        <f t="shared" si="3"/>
        <v>1.230866917174789E-2</v>
      </c>
      <c r="Q235" s="73">
        <f>O235/'סכום נכסי הקרן'!$C$41</f>
        <v>1.2126694894595087E-3</v>
      </c>
    </row>
    <row r="236" spans="1:17">
      <c r="A236" s="69" t="s">
        <v>3269</v>
      </c>
      <c r="B236" s="70" t="s">
        <v>2806</v>
      </c>
      <c r="C236" s="54">
        <v>7894</v>
      </c>
      <c r="D236" s="54" t="s">
        <v>3009</v>
      </c>
      <c r="E236" s="54" t="s">
        <v>593</v>
      </c>
      <c r="F236" s="79">
        <v>44068</v>
      </c>
      <c r="G236" s="54" t="s">
        <v>133</v>
      </c>
      <c r="H236" s="72">
        <v>3.990000000009791</v>
      </c>
      <c r="I236" s="70" t="s">
        <v>158</v>
      </c>
      <c r="J236" s="70" t="s">
        <v>135</v>
      </c>
      <c r="K236" s="71">
        <v>4.5102999999999997E-2</v>
      </c>
      <c r="L236" s="71">
        <v>6.3500000000176235E-2</v>
      </c>
      <c r="M236" s="72">
        <v>135331.38460200001</v>
      </c>
      <c r="N236" s="80">
        <v>94.34</v>
      </c>
      <c r="O236" s="72">
        <v>127.67163492499999</v>
      </c>
      <c r="P236" s="73">
        <f t="shared" si="3"/>
        <v>7.1636997554207285E-3</v>
      </c>
      <c r="Q236" s="73">
        <f>O236/'סכום נכסי הקרן'!$C$41</f>
        <v>7.0577899233712502E-4</v>
      </c>
    </row>
    <row r="237" spans="1:17">
      <c r="A237" s="69" t="s">
        <v>3269</v>
      </c>
      <c r="B237" s="70" t="s">
        <v>2806</v>
      </c>
      <c r="C237" s="54">
        <v>8076</v>
      </c>
      <c r="D237" s="54" t="s">
        <v>3009</v>
      </c>
      <c r="E237" s="54" t="s">
        <v>593</v>
      </c>
      <c r="F237" s="79">
        <v>44160</v>
      </c>
      <c r="G237" s="54" t="s">
        <v>133</v>
      </c>
      <c r="H237" s="72">
        <v>3.8399999999789518</v>
      </c>
      <c r="I237" s="70" t="s">
        <v>158</v>
      </c>
      <c r="J237" s="70" t="s">
        <v>135</v>
      </c>
      <c r="K237" s="71">
        <v>4.5465999999999999E-2</v>
      </c>
      <c r="L237" s="71">
        <v>9.0599999999609104E-2</v>
      </c>
      <c r="M237" s="72">
        <v>124295.73902199998</v>
      </c>
      <c r="N237" s="80">
        <v>85.62</v>
      </c>
      <c r="O237" s="72">
        <v>106.42201448599999</v>
      </c>
      <c r="P237" s="73">
        <f t="shared" si="3"/>
        <v>5.9713761760205597E-3</v>
      </c>
      <c r="Q237" s="73">
        <f>O237/'סכום נכסי הקרן'!$C$41</f>
        <v>5.8830939378617041E-4</v>
      </c>
    </row>
    <row r="238" spans="1:17">
      <c r="A238" s="69" t="s">
        <v>3269</v>
      </c>
      <c r="B238" s="70" t="s">
        <v>2806</v>
      </c>
      <c r="C238" s="54">
        <v>9311</v>
      </c>
      <c r="D238" s="54" t="s">
        <v>3009</v>
      </c>
      <c r="E238" s="54" t="s">
        <v>593</v>
      </c>
      <c r="F238" s="79">
        <v>44880</v>
      </c>
      <c r="G238" s="54" t="s">
        <v>133</v>
      </c>
      <c r="H238" s="72">
        <v>3.6599999999872574</v>
      </c>
      <c r="I238" s="70" t="s">
        <v>158</v>
      </c>
      <c r="J238" s="70" t="s">
        <v>135</v>
      </c>
      <c r="K238" s="71">
        <v>7.2695999999999997E-2</v>
      </c>
      <c r="L238" s="71">
        <v>9.709999999952508E-2</v>
      </c>
      <c r="M238" s="72">
        <v>110220.848084</v>
      </c>
      <c r="N238" s="80">
        <v>93.99</v>
      </c>
      <c r="O238" s="72">
        <v>103.59657905200001</v>
      </c>
      <c r="P238" s="73">
        <f t="shared" si="3"/>
        <v>5.8128400130005361E-3</v>
      </c>
      <c r="Q238" s="73">
        <f>O238/'סכום נכסי הקרן'!$C$41</f>
        <v>5.7269016109839628E-4</v>
      </c>
    </row>
    <row r="239" spans="1:17">
      <c r="A239" s="69" t="s">
        <v>3270</v>
      </c>
      <c r="B239" s="70" t="s">
        <v>2806</v>
      </c>
      <c r="C239" s="54">
        <v>8811</v>
      </c>
      <c r="D239" s="54" t="s">
        <v>3010</v>
      </c>
      <c r="E239" s="54" t="s">
        <v>837</v>
      </c>
      <c r="F239" s="79">
        <v>44550</v>
      </c>
      <c r="G239" s="54" t="s">
        <v>2805</v>
      </c>
      <c r="H239" s="72">
        <v>4.8900000000108417</v>
      </c>
      <c r="I239" s="70" t="s">
        <v>336</v>
      </c>
      <c r="J239" s="70" t="s">
        <v>135</v>
      </c>
      <c r="K239" s="71">
        <v>7.85E-2</v>
      </c>
      <c r="L239" s="71">
        <v>7.9500000000180704E-2</v>
      </c>
      <c r="M239" s="72">
        <v>165319.66146800001</v>
      </c>
      <c r="N239" s="80">
        <v>100.43</v>
      </c>
      <c r="O239" s="72">
        <v>166.03047347999998</v>
      </c>
      <c r="P239" s="73">
        <f t="shared" si="3"/>
        <v>9.3160275025832157E-3</v>
      </c>
      <c r="Q239" s="73">
        <f>O239/'סכום נכסי הקרן'!$C$41</f>
        <v>9.1782971478987789E-4</v>
      </c>
    </row>
    <row r="240" spans="1:17">
      <c r="A240" s="69" t="s">
        <v>3271</v>
      </c>
      <c r="B240" s="70" t="s">
        <v>2815</v>
      </c>
      <c r="C240" s="54" t="s">
        <v>3011</v>
      </c>
      <c r="D240" s="54" t="s">
        <v>3012</v>
      </c>
      <c r="E240" s="54" t="s">
        <v>837</v>
      </c>
      <c r="F240" s="79">
        <v>42732</v>
      </c>
      <c r="G240" s="54" t="s">
        <v>2805</v>
      </c>
      <c r="H240" s="72">
        <v>2.2900000000365615</v>
      </c>
      <c r="I240" s="70" t="s">
        <v>131</v>
      </c>
      <c r="J240" s="70" t="s">
        <v>135</v>
      </c>
      <c r="K240" s="71">
        <v>2.1613000000000004E-2</v>
      </c>
      <c r="L240" s="71">
        <v>2.3700000000273388E-2</v>
      </c>
      <c r="M240" s="72">
        <v>27034.434748999996</v>
      </c>
      <c r="N240" s="80">
        <v>112.3</v>
      </c>
      <c r="O240" s="72">
        <v>30.359672840999998</v>
      </c>
      <c r="P240" s="73">
        <f t="shared" si="3"/>
        <v>1.7034917821291075E-3</v>
      </c>
      <c r="Q240" s="73">
        <f>O240/'סכום נכסי הקרן'!$C$41</f>
        <v>1.6783069565916552E-4</v>
      </c>
    </row>
    <row r="241" spans="1:17">
      <c r="A241" s="69" t="s">
        <v>3272</v>
      </c>
      <c r="B241" s="70" t="s">
        <v>2806</v>
      </c>
      <c r="C241" s="54">
        <v>9533</v>
      </c>
      <c r="D241" s="54" t="s">
        <v>777</v>
      </c>
      <c r="E241" s="54" t="s">
        <v>606</v>
      </c>
      <c r="F241" s="79">
        <v>45015</v>
      </c>
      <c r="G241" s="54" t="s">
        <v>315</v>
      </c>
      <c r="H241" s="72">
        <v>3.8000000000119334</v>
      </c>
      <c r="I241" s="70" t="s">
        <v>605</v>
      </c>
      <c r="J241" s="70" t="s">
        <v>135</v>
      </c>
      <c r="K241" s="71">
        <v>3.3593000000000005E-2</v>
      </c>
      <c r="L241" s="71">
        <v>2.9800000000101426E-2</v>
      </c>
      <c r="M241" s="72">
        <v>64600.096023999999</v>
      </c>
      <c r="N241" s="80">
        <v>103.78</v>
      </c>
      <c r="O241" s="72">
        <v>67.041979483999995</v>
      </c>
      <c r="P241" s="73">
        <f t="shared" si="3"/>
        <v>3.7617487417199872E-3</v>
      </c>
      <c r="Q241" s="73">
        <f>O241/'סכום נכסי הקרן'!$C$41</f>
        <v>3.7061341583273164E-4</v>
      </c>
    </row>
    <row r="242" spans="1:17">
      <c r="A242" s="69" t="s">
        <v>3248</v>
      </c>
      <c r="B242" s="70" t="s">
        <v>2815</v>
      </c>
      <c r="C242" s="54" t="s">
        <v>3013</v>
      </c>
      <c r="D242" s="54" t="s">
        <v>3014</v>
      </c>
      <c r="E242" s="54" t="s">
        <v>593</v>
      </c>
      <c r="F242" s="79">
        <v>45286</v>
      </c>
      <c r="G242" s="54" t="s">
        <v>133</v>
      </c>
      <c r="H242" s="72">
        <v>1.7300000000010543</v>
      </c>
      <c r="I242" s="70" t="s">
        <v>131</v>
      </c>
      <c r="J242" s="70" t="s">
        <v>135</v>
      </c>
      <c r="K242" s="71">
        <v>6.7500000000000004E-2</v>
      </c>
      <c r="L242" s="71">
        <v>7.170000000005558E-2</v>
      </c>
      <c r="M242" s="72">
        <v>561465.90593200002</v>
      </c>
      <c r="N242" s="80">
        <v>99.67</v>
      </c>
      <c r="O242" s="72">
        <v>559.61317451699995</v>
      </c>
      <c r="P242" s="73">
        <f t="shared" si="3"/>
        <v>3.1400089485598401E-2</v>
      </c>
      <c r="Q242" s="73">
        <f>O242/'סכום נכסי הקרן'!$C$41</f>
        <v>3.093586313367154E-3</v>
      </c>
    </row>
    <row r="243" spans="1:17">
      <c r="A243" s="69" t="s">
        <v>3248</v>
      </c>
      <c r="B243" s="70" t="s">
        <v>2815</v>
      </c>
      <c r="C243" s="54" t="s">
        <v>3015</v>
      </c>
      <c r="D243" s="54" t="s">
        <v>3014</v>
      </c>
      <c r="E243" s="54" t="s">
        <v>593</v>
      </c>
      <c r="F243" s="79">
        <v>45169</v>
      </c>
      <c r="G243" s="54" t="s">
        <v>133</v>
      </c>
      <c r="H243" s="72">
        <v>1.8200000000177365</v>
      </c>
      <c r="I243" s="70" t="s">
        <v>131</v>
      </c>
      <c r="J243" s="70" t="s">
        <v>135</v>
      </c>
      <c r="K243" s="71">
        <v>6.9500000000000006E-2</v>
      </c>
      <c r="L243" s="71">
        <v>7.1400000000615554E-2</v>
      </c>
      <c r="M243" s="72">
        <v>38319.923002000003</v>
      </c>
      <c r="N243" s="80">
        <v>100.05</v>
      </c>
      <c r="O243" s="72">
        <v>38.339085425999997</v>
      </c>
      <c r="P243" s="73">
        <f t="shared" si="3"/>
        <v>2.1512193922372191E-3</v>
      </c>
      <c r="Q243" s="73">
        <f>O243/'סכום נכסי הקרן'!$C$41</f>
        <v>2.1194152557837026E-4</v>
      </c>
    </row>
    <row r="244" spans="1:17">
      <c r="A244" s="69" t="s">
        <v>3248</v>
      </c>
      <c r="B244" s="70" t="s">
        <v>2815</v>
      </c>
      <c r="C244" s="54" t="s">
        <v>3016</v>
      </c>
      <c r="D244" s="54" t="s">
        <v>3014</v>
      </c>
      <c r="E244" s="54" t="s">
        <v>593</v>
      </c>
      <c r="F244" s="79">
        <v>45195</v>
      </c>
      <c r="G244" s="54" t="s">
        <v>133</v>
      </c>
      <c r="H244" s="72">
        <v>1.8199999999812031</v>
      </c>
      <c r="I244" s="70" t="s">
        <v>131</v>
      </c>
      <c r="J244" s="70" t="s">
        <v>135</v>
      </c>
      <c r="K244" s="71">
        <v>6.9500000000000006E-2</v>
      </c>
      <c r="L244" s="71">
        <v>7.139999999937674E-2</v>
      </c>
      <c r="M244" s="72">
        <v>20203.685915999999</v>
      </c>
      <c r="N244" s="80">
        <v>100.06</v>
      </c>
      <c r="O244" s="72">
        <v>20.215809509</v>
      </c>
      <c r="P244" s="73">
        <f t="shared" si="3"/>
        <v>1.1343160892419765E-3</v>
      </c>
      <c r="Q244" s="73">
        <f>O244/'סכום נכסי הקרן'!$C$41</f>
        <v>1.1175460918098909E-4</v>
      </c>
    </row>
    <row r="245" spans="1:17">
      <c r="A245" s="69" t="s">
        <v>3248</v>
      </c>
      <c r="B245" s="70" t="s">
        <v>2815</v>
      </c>
      <c r="C245" s="54" t="s">
        <v>3017</v>
      </c>
      <c r="D245" s="54" t="s">
        <v>3014</v>
      </c>
      <c r="E245" s="54" t="s">
        <v>593</v>
      </c>
      <c r="F245" s="79">
        <v>45230</v>
      </c>
      <c r="G245" s="54" t="s">
        <v>133</v>
      </c>
      <c r="H245" s="72">
        <v>1.8200000000335661</v>
      </c>
      <c r="I245" s="70" t="s">
        <v>131</v>
      </c>
      <c r="J245" s="70" t="s">
        <v>135</v>
      </c>
      <c r="K245" s="71">
        <v>6.9500000000000006E-2</v>
      </c>
      <c r="L245" s="71">
        <v>6.3500000000738965E-2</v>
      </c>
      <c r="M245" s="72">
        <v>39366.194323999996</v>
      </c>
      <c r="N245" s="80">
        <v>101.41</v>
      </c>
      <c r="O245" s="72">
        <v>39.921260262999994</v>
      </c>
      <c r="P245" s="73">
        <f t="shared" si="3"/>
        <v>2.2399957715755737E-3</v>
      </c>
      <c r="Q245" s="73">
        <f>O245/'סכום נכסי הקרן'!$C$41</f>
        <v>2.2068791441262457E-4</v>
      </c>
    </row>
    <row r="246" spans="1:17">
      <c r="A246" s="69" t="s">
        <v>3248</v>
      </c>
      <c r="B246" s="70" t="s">
        <v>2815</v>
      </c>
      <c r="C246" s="54" t="s">
        <v>3018</v>
      </c>
      <c r="D246" s="54" t="s">
        <v>3014</v>
      </c>
      <c r="E246" s="54" t="s">
        <v>593</v>
      </c>
      <c r="F246" s="79">
        <v>45257</v>
      </c>
      <c r="G246" s="54" t="s">
        <v>133</v>
      </c>
      <c r="H246" s="72">
        <v>1.8200000000088172</v>
      </c>
      <c r="I246" s="70" t="s">
        <v>131</v>
      </c>
      <c r="J246" s="70" t="s">
        <v>135</v>
      </c>
      <c r="K246" s="71">
        <v>6.9500000000000006E-2</v>
      </c>
      <c r="L246" s="71">
        <v>6.8099999999803623E-2</v>
      </c>
      <c r="M246" s="72">
        <v>24797.564079999996</v>
      </c>
      <c r="N246" s="80">
        <v>100.62</v>
      </c>
      <c r="O246" s="72">
        <v>24.951310628999998</v>
      </c>
      <c r="P246" s="73">
        <f t="shared" si="3"/>
        <v>1.4000267009613837E-3</v>
      </c>
      <c r="Q246" s="73">
        <f>O246/'סכום נכסי הקרן'!$C$41</f>
        <v>1.3793283749809565E-4</v>
      </c>
    </row>
    <row r="247" spans="1:17">
      <c r="A247" s="69" t="s">
        <v>3245</v>
      </c>
      <c r="B247" s="70" t="s">
        <v>2815</v>
      </c>
      <c r="C247" s="54" t="s">
        <v>3019</v>
      </c>
      <c r="D247" s="54" t="s">
        <v>2892</v>
      </c>
      <c r="E247" s="54" t="s">
        <v>628</v>
      </c>
      <c r="F247" s="79">
        <v>44858</v>
      </c>
      <c r="G247" s="54" t="s">
        <v>133</v>
      </c>
      <c r="H247" s="72">
        <v>5.4000000004410591</v>
      </c>
      <c r="I247" s="70" t="s">
        <v>656</v>
      </c>
      <c r="J247" s="70" t="s">
        <v>135</v>
      </c>
      <c r="K247" s="71">
        <v>3.49E-2</v>
      </c>
      <c r="L247" s="71">
        <v>4.4700000004263565E-2</v>
      </c>
      <c r="M247" s="72">
        <v>4083.9480920000001</v>
      </c>
      <c r="N247" s="80">
        <v>99.93</v>
      </c>
      <c r="O247" s="72">
        <v>4.0810890579999999</v>
      </c>
      <c r="P247" s="73">
        <f t="shared" si="3"/>
        <v>2.2899132374876505E-4</v>
      </c>
      <c r="Q247" s="73">
        <f>O247/'סכום נכסי הקרן'!$C$41</f>
        <v>2.2560586184122659E-5</v>
      </c>
    </row>
    <row r="248" spans="1:17">
      <c r="A248" s="69" t="s">
        <v>3245</v>
      </c>
      <c r="B248" s="70" t="s">
        <v>2815</v>
      </c>
      <c r="C248" s="54" t="s">
        <v>3020</v>
      </c>
      <c r="D248" s="54" t="s">
        <v>2894</v>
      </c>
      <c r="E248" s="54" t="s">
        <v>628</v>
      </c>
      <c r="F248" s="79">
        <v>44858</v>
      </c>
      <c r="G248" s="54" t="s">
        <v>133</v>
      </c>
      <c r="H248" s="72">
        <v>5.4300000004054123</v>
      </c>
      <c r="I248" s="70" t="s">
        <v>656</v>
      </c>
      <c r="J248" s="70" t="s">
        <v>135</v>
      </c>
      <c r="K248" s="71">
        <v>3.49E-2</v>
      </c>
      <c r="L248" s="71">
        <v>4.4600000003373497E-2</v>
      </c>
      <c r="M248" s="72">
        <v>3381.31014</v>
      </c>
      <c r="N248" s="80">
        <v>99.94</v>
      </c>
      <c r="O248" s="72">
        <v>3.3792811409999999</v>
      </c>
      <c r="P248" s="73">
        <f t="shared" si="3"/>
        <v>1.8961263790113231E-4</v>
      </c>
      <c r="Q248" s="73">
        <f>O248/'סכום נכסי הקרן'!$C$41</f>
        <v>1.8680935980179938E-5</v>
      </c>
    </row>
    <row r="249" spans="1:17">
      <c r="A249" s="69" t="s">
        <v>3245</v>
      </c>
      <c r="B249" s="70" t="s">
        <v>2815</v>
      </c>
      <c r="C249" s="54" t="s">
        <v>3021</v>
      </c>
      <c r="D249" s="54" t="s">
        <v>2897</v>
      </c>
      <c r="E249" s="54" t="s">
        <v>628</v>
      </c>
      <c r="F249" s="79">
        <v>44858</v>
      </c>
      <c r="G249" s="54" t="s">
        <v>133</v>
      </c>
      <c r="H249" s="72">
        <v>5.3200000004541099</v>
      </c>
      <c r="I249" s="70" t="s">
        <v>656</v>
      </c>
      <c r="J249" s="70" t="s">
        <v>135</v>
      </c>
      <c r="K249" s="71">
        <v>3.49E-2</v>
      </c>
      <c r="L249" s="71">
        <v>4.4700000003122006E-2</v>
      </c>
      <c r="M249" s="72">
        <v>4228.8989019999999</v>
      </c>
      <c r="N249" s="80">
        <v>99.98</v>
      </c>
      <c r="O249" s="72">
        <v>4.2280528439999996</v>
      </c>
      <c r="P249" s="73">
        <f t="shared" si="3"/>
        <v>2.3723751279805831E-4</v>
      </c>
      <c r="Q249" s="73">
        <f>O249/'סכום נכסי הקרן'!$C$41</f>
        <v>2.3373013728064277E-5</v>
      </c>
    </row>
    <row r="250" spans="1:17">
      <c r="A250" s="69" t="s">
        <v>3245</v>
      </c>
      <c r="B250" s="70" t="s">
        <v>2815</v>
      </c>
      <c r="C250" s="54" t="s">
        <v>3022</v>
      </c>
      <c r="D250" s="54" t="s">
        <v>2900</v>
      </c>
      <c r="E250" s="54" t="s">
        <v>628</v>
      </c>
      <c r="F250" s="79">
        <v>44858</v>
      </c>
      <c r="G250" s="54" t="s">
        <v>133</v>
      </c>
      <c r="H250" s="72">
        <v>5.3600000000077763</v>
      </c>
      <c r="I250" s="70" t="s">
        <v>656</v>
      </c>
      <c r="J250" s="70" t="s">
        <v>135</v>
      </c>
      <c r="K250" s="71">
        <v>3.49E-2</v>
      </c>
      <c r="L250" s="71">
        <v>4.4699999999183511E-2</v>
      </c>
      <c r="M250" s="72">
        <v>5145.5748139999996</v>
      </c>
      <c r="N250" s="80">
        <v>99.97</v>
      </c>
      <c r="O250" s="72">
        <v>5.1440307860000001</v>
      </c>
      <c r="P250" s="73">
        <f t="shared" si="3"/>
        <v>2.8863335309516796E-4</v>
      </c>
      <c r="Q250" s="73">
        <f>O250/'סכום נכסי הקרן'!$C$41</f>
        <v>2.8436612931501784E-5</v>
      </c>
    </row>
    <row r="251" spans="1:17">
      <c r="A251" s="69" t="s">
        <v>3245</v>
      </c>
      <c r="B251" s="70" t="s">
        <v>2815</v>
      </c>
      <c r="C251" s="54" t="s">
        <v>3023</v>
      </c>
      <c r="D251" s="54" t="s">
        <v>2903</v>
      </c>
      <c r="E251" s="54" t="s">
        <v>628</v>
      </c>
      <c r="F251" s="79">
        <v>44858</v>
      </c>
      <c r="G251" s="54" t="s">
        <v>133</v>
      </c>
      <c r="H251" s="72">
        <v>5.5200000002093228</v>
      </c>
      <c r="I251" s="70" t="s">
        <v>656</v>
      </c>
      <c r="J251" s="70" t="s">
        <v>135</v>
      </c>
      <c r="K251" s="71">
        <v>3.49E-2</v>
      </c>
      <c r="L251" s="71">
        <v>4.4500000001308271E-2</v>
      </c>
      <c r="M251" s="72">
        <v>3060.5230030000002</v>
      </c>
      <c r="N251" s="80">
        <v>99.9</v>
      </c>
      <c r="O251" s="72">
        <v>3.0574622680000001</v>
      </c>
      <c r="P251" s="73">
        <f t="shared" si="3"/>
        <v>1.7155526922128282E-4</v>
      </c>
      <c r="Q251" s="73">
        <f>O251/'סכום נכסי הקרן'!$C$41</f>
        <v>1.6901895553271982E-5</v>
      </c>
    </row>
    <row r="252" spans="1:17">
      <c r="A252" s="69" t="s">
        <v>3273</v>
      </c>
      <c r="B252" s="70" t="s">
        <v>2806</v>
      </c>
      <c r="C252" s="54">
        <v>9637</v>
      </c>
      <c r="D252" s="54" t="s">
        <v>3024</v>
      </c>
      <c r="E252" s="54" t="s">
        <v>628</v>
      </c>
      <c r="F252" s="79">
        <v>45104</v>
      </c>
      <c r="G252" s="54" t="s">
        <v>133</v>
      </c>
      <c r="H252" s="72">
        <v>2.2999999999787195</v>
      </c>
      <c r="I252" s="70" t="s">
        <v>336</v>
      </c>
      <c r="J252" s="70" t="s">
        <v>135</v>
      </c>
      <c r="K252" s="71">
        <v>5.2159000000000004E-2</v>
      </c>
      <c r="L252" s="71">
        <v>5.7899999999480152E-2</v>
      </c>
      <c r="M252" s="72">
        <v>32956.699999999997</v>
      </c>
      <c r="N252" s="80">
        <v>99.81</v>
      </c>
      <c r="O252" s="72">
        <v>32.894083549000001</v>
      </c>
      <c r="P252" s="73">
        <f t="shared" si="3"/>
        <v>1.8456984467472961E-3</v>
      </c>
      <c r="Q252" s="73">
        <f>O252/'סכום נכסי הקרן'!$C$41</f>
        <v>1.8184112042353423E-4</v>
      </c>
    </row>
    <row r="253" spans="1:17">
      <c r="A253" s="69" t="s">
        <v>3274</v>
      </c>
      <c r="B253" s="70" t="s">
        <v>2806</v>
      </c>
      <c r="C253" s="54">
        <v>9577</v>
      </c>
      <c r="D253" s="54" t="s">
        <v>3025</v>
      </c>
      <c r="E253" s="54" t="s">
        <v>628</v>
      </c>
      <c r="F253" s="79">
        <v>45063</v>
      </c>
      <c r="G253" s="54" t="s">
        <v>133</v>
      </c>
      <c r="H253" s="72">
        <v>3.3699999999942842</v>
      </c>
      <c r="I253" s="70" t="s">
        <v>336</v>
      </c>
      <c r="J253" s="70" t="s">
        <v>135</v>
      </c>
      <c r="K253" s="71">
        <v>4.4344000000000001E-2</v>
      </c>
      <c r="L253" s="71">
        <v>4.1899999999757548E-2</v>
      </c>
      <c r="M253" s="72">
        <v>49435.05</v>
      </c>
      <c r="N253" s="80">
        <v>102.62</v>
      </c>
      <c r="O253" s="72">
        <v>50.73024771699999</v>
      </c>
      <c r="P253" s="73">
        <f t="shared" si="3"/>
        <v>2.8464918098385183E-3</v>
      </c>
      <c r="Q253" s="73">
        <f>O253/'סכום נכסי הקרן'!$C$41</f>
        <v>2.8044086014681382E-4</v>
      </c>
    </row>
    <row r="254" spans="1:17">
      <c r="A254" s="69" t="s">
        <v>3275</v>
      </c>
      <c r="B254" s="70" t="s">
        <v>2815</v>
      </c>
      <c r="C254" s="54" t="s">
        <v>3026</v>
      </c>
      <c r="D254" s="54" t="s">
        <v>3027</v>
      </c>
      <c r="E254" s="54" t="s">
        <v>628</v>
      </c>
      <c r="F254" s="79">
        <v>42372</v>
      </c>
      <c r="G254" s="54" t="s">
        <v>133</v>
      </c>
      <c r="H254" s="72">
        <v>9.3599999999907322</v>
      </c>
      <c r="I254" s="70" t="s">
        <v>131</v>
      </c>
      <c r="J254" s="70" t="s">
        <v>135</v>
      </c>
      <c r="K254" s="71">
        <v>6.7000000000000004E-2</v>
      </c>
      <c r="L254" s="71">
        <v>3.4099999999940421E-2</v>
      </c>
      <c r="M254" s="72">
        <v>39888.981127999999</v>
      </c>
      <c r="N254" s="80">
        <v>151.47999999999999</v>
      </c>
      <c r="O254" s="72">
        <v>60.423828596</v>
      </c>
      <c r="P254" s="73">
        <f t="shared" si="3"/>
        <v>3.3904019979773062E-3</v>
      </c>
      <c r="Q254" s="73">
        <f>O254/'סכום נכסי הקרן'!$C$41</f>
        <v>3.3402774927013447E-4</v>
      </c>
    </row>
    <row r="255" spans="1:17">
      <c r="A255" s="69" t="s">
        <v>3276</v>
      </c>
      <c r="B255" s="70" t="s">
        <v>2815</v>
      </c>
      <c r="C255" s="54" t="s">
        <v>3028</v>
      </c>
      <c r="D255" s="54" t="s">
        <v>3029</v>
      </c>
      <c r="E255" s="54" t="s">
        <v>649</v>
      </c>
      <c r="F255" s="79">
        <v>44871</v>
      </c>
      <c r="G255" s="117" t="s">
        <v>3305</v>
      </c>
      <c r="H255" s="72">
        <v>4.6899999999839377</v>
      </c>
      <c r="I255" s="70" t="s">
        <v>336</v>
      </c>
      <c r="J255" s="70" t="s">
        <v>135</v>
      </c>
      <c r="K255" s="71">
        <v>0.05</v>
      </c>
      <c r="L255" s="71">
        <v>6.9899999999585752E-2</v>
      </c>
      <c r="M255" s="72">
        <v>49367.084853999993</v>
      </c>
      <c r="N255" s="80">
        <v>95.84</v>
      </c>
      <c r="O255" s="72">
        <v>47.313412303999996</v>
      </c>
      <c r="P255" s="73">
        <f t="shared" si="3"/>
        <v>2.6547719886989211E-3</v>
      </c>
      <c r="Q255" s="73">
        <f>O255/'סכום נכסי הקרן'!$C$41</f>
        <v>2.6155232115234112E-4</v>
      </c>
    </row>
    <row r="256" spans="1:17">
      <c r="A256" s="69" t="s">
        <v>3276</v>
      </c>
      <c r="B256" s="70" t="s">
        <v>2815</v>
      </c>
      <c r="C256" s="54" t="s">
        <v>3030</v>
      </c>
      <c r="D256" s="54" t="s">
        <v>3029</v>
      </c>
      <c r="E256" s="54" t="s">
        <v>649</v>
      </c>
      <c r="F256" s="79">
        <v>44969</v>
      </c>
      <c r="G256" s="117" t="s">
        <v>3305</v>
      </c>
      <c r="H256" s="72">
        <v>4.6900000000697339</v>
      </c>
      <c r="I256" s="70" t="s">
        <v>336</v>
      </c>
      <c r="J256" s="70" t="s">
        <v>135</v>
      </c>
      <c r="K256" s="71">
        <v>0.05</v>
      </c>
      <c r="L256" s="71">
        <v>6.7100000000923032E-2</v>
      </c>
      <c r="M256" s="72">
        <v>35791.074443999998</v>
      </c>
      <c r="N256" s="80">
        <v>96.56</v>
      </c>
      <c r="O256" s="72">
        <v>34.559863511000003</v>
      </c>
      <c r="P256" s="73">
        <f t="shared" si="3"/>
        <v>1.9391659386719842E-3</v>
      </c>
      <c r="Q256" s="73">
        <f>O256/'סכום נכסי הקרן'!$C$41</f>
        <v>1.9104968506458687E-4</v>
      </c>
    </row>
    <row r="257" spans="1:17">
      <c r="A257" s="69" t="s">
        <v>3276</v>
      </c>
      <c r="B257" s="70" t="s">
        <v>2815</v>
      </c>
      <c r="C257" s="54" t="s">
        <v>3031</v>
      </c>
      <c r="D257" s="54" t="s">
        <v>3029</v>
      </c>
      <c r="E257" s="54" t="s">
        <v>649</v>
      </c>
      <c r="F257" s="79">
        <v>45018</v>
      </c>
      <c r="G257" s="117" t="s">
        <v>3305</v>
      </c>
      <c r="H257" s="72">
        <v>4.6899999998630166</v>
      </c>
      <c r="I257" s="70" t="s">
        <v>336</v>
      </c>
      <c r="J257" s="70" t="s">
        <v>135</v>
      </c>
      <c r="K257" s="71">
        <v>0.05</v>
      </c>
      <c r="L257" s="71">
        <v>4.1799999999217234E-2</v>
      </c>
      <c r="M257" s="72">
        <v>17068.418331000001</v>
      </c>
      <c r="N257" s="80">
        <v>107.78</v>
      </c>
      <c r="O257" s="72">
        <v>18.396340607999999</v>
      </c>
      <c r="P257" s="73">
        <f t="shared" si="3"/>
        <v>1.0322250575986035E-3</v>
      </c>
      <c r="Q257" s="73">
        <f>O257/'סכום נכסי הקרן'!$C$41</f>
        <v>1.0169643981321307E-4</v>
      </c>
    </row>
    <row r="258" spans="1:17">
      <c r="A258" s="69" t="s">
        <v>3276</v>
      </c>
      <c r="B258" s="70" t="s">
        <v>2815</v>
      </c>
      <c r="C258" s="54" t="s">
        <v>3032</v>
      </c>
      <c r="D258" s="54" t="s">
        <v>3029</v>
      </c>
      <c r="E258" s="54" t="s">
        <v>649</v>
      </c>
      <c r="F258" s="79">
        <v>45109</v>
      </c>
      <c r="G258" s="117" t="s">
        <v>3305</v>
      </c>
      <c r="H258" s="72">
        <v>4.6900000000723239</v>
      </c>
      <c r="I258" s="70" t="s">
        <v>336</v>
      </c>
      <c r="J258" s="70" t="s">
        <v>135</v>
      </c>
      <c r="K258" s="71">
        <v>0.05</v>
      </c>
      <c r="L258" s="71">
        <v>5.2500000000800046E-2</v>
      </c>
      <c r="M258" s="72">
        <v>15412.975480999999</v>
      </c>
      <c r="N258" s="80">
        <v>101.37</v>
      </c>
      <c r="O258" s="72">
        <v>15.624132122999999</v>
      </c>
      <c r="P258" s="73">
        <f t="shared" si="3"/>
        <v>8.7667547716410862E-4</v>
      </c>
      <c r="Q258" s="73">
        <f>O258/'סכום נכסי הקרן'!$C$41</f>
        <v>8.6371449949637638E-5</v>
      </c>
    </row>
    <row r="259" spans="1:17">
      <c r="A259" s="69" t="s">
        <v>3276</v>
      </c>
      <c r="B259" s="70" t="s">
        <v>2815</v>
      </c>
      <c r="C259" s="54" t="s">
        <v>3033</v>
      </c>
      <c r="D259" s="54" t="s">
        <v>3029</v>
      </c>
      <c r="E259" s="54" t="s">
        <v>649</v>
      </c>
      <c r="F259" s="79">
        <v>45200</v>
      </c>
      <c r="G259" s="117" t="s">
        <v>3305</v>
      </c>
      <c r="H259" s="72">
        <v>4.6899999999241206</v>
      </c>
      <c r="I259" s="70" t="s">
        <v>336</v>
      </c>
      <c r="J259" s="70" t="s">
        <v>135</v>
      </c>
      <c r="K259" s="71">
        <v>0.05</v>
      </c>
      <c r="L259" s="71">
        <v>4.919999999916639E-2</v>
      </c>
      <c r="M259" s="72">
        <v>18417.495467000001</v>
      </c>
      <c r="N259" s="80">
        <v>101.61</v>
      </c>
      <c r="O259" s="72">
        <v>18.714017918</v>
      </c>
      <c r="P259" s="73">
        <f t="shared" si="3"/>
        <v>1.0500500417408259E-3</v>
      </c>
      <c r="Q259" s="73">
        <f>O259/'סכום נכסי הקרן'!$C$41</f>
        <v>1.0345258534915674E-4</v>
      </c>
    </row>
    <row r="260" spans="1:17">
      <c r="A260" s="69" t="s">
        <v>3277</v>
      </c>
      <c r="B260" s="70" t="s">
        <v>2815</v>
      </c>
      <c r="C260" s="54" t="s">
        <v>3034</v>
      </c>
      <c r="D260" s="54" t="s">
        <v>3035</v>
      </c>
      <c r="E260" s="54" t="s">
        <v>649</v>
      </c>
      <c r="F260" s="79">
        <v>41816</v>
      </c>
      <c r="G260" s="117" t="s">
        <v>3305</v>
      </c>
      <c r="H260" s="72">
        <v>5.5399999997832419</v>
      </c>
      <c r="I260" s="70" t="s">
        <v>656</v>
      </c>
      <c r="J260" s="70" t="s">
        <v>135</v>
      </c>
      <c r="K260" s="71">
        <v>4.4999999999999998E-2</v>
      </c>
      <c r="L260" s="71">
        <v>9.0499999995889077E-2</v>
      </c>
      <c r="M260" s="72">
        <v>12271.440071999999</v>
      </c>
      <c r="N260" s="80">
        <v>87.22</v>
      </c>
      <c r="O260" s="72">
        <v>10.703150707999999</v>
      </c>
      <c r="P260" s="73">
        <f t="shared" si="3"/>
        <v>6.0055750170484308E-4</v>
      </c>
      <c r="Q260" s="73">
        <f>O260/'סכום נכסי הקרן'!$C$41</f>
        <v>5.9167871751326885E-5</v>
      </c>
    </row>
    <row r="261" spans="1:17">
      <c r="A261" s="69" t="s">
        <v>3277</v>
      </c>
      <c r="B261" s="70" t="s">
        <v>2815</v>
      </c>
      <c r="C261" s="54" t="s">
        <v>3036</v>
      </c>
      <c r="D261" s="54" t="s">
        <v>3035</v>
      </c>
      <c r="E261" s="54" t="s">
        <v>649</v>
      </c>
      <c r="F261" s="79">
        <v>42625</v>
      </c>
      <c r="G261" s="117" t="s">
        <v>3305</v>
      </c>
      <c r="H261" s="72">
        <v>5.5399999998330793</v>
      </c>
      <c r="I261" s="70" t="s">
        <v>656</v>
      </c>
      <c r="J261" s="70" t="s">
        <v>135</v>
      </c>
      <c r="K261" s="71">
        <v>4.4999999999999998E-2</v>
      </c>
      <c r="L261" s="71">
        <v>9.0499999999165401E-2</v>
      </c>
      <c r="M261" s="72">
        <v>3417.0877820000001</v>
      </c>
      <c r="N261" s="80">
        <v>87.66</v>
      </c>
      <c r="O261" s="72">
        <v>2.9954191249999997</v>
      </c>
      <c r="P261" s="73">
        <f t="shared" si="3"/>
        <v>1.6807400692997018E-4</v>
      </c>
      <c r="Q261" s="73">
        <f>O261/'סכום נכסי הקרן'!$C$41</f>
        <v>1.6558916104675649E-5</v>
      </c>
    </row>
    <row r="262" spans="1:17">
      <c r="A262" s="69" t="s">
        <v>3277</v>
      </c>
      <c r="B262" s="70" t="s">
        <v>2815</v>
      </c>
      <c r="C262" s="54" t="s">
        <v>3037</v>
      </c>
      <c r="D262" s="54" t="s">
        <v>3035</v>
      </c>
      <c r="E262" s="54" t="s">
        <v>649</v>
      </c>
      <c r="F262" s="79">
        <v>42716</v>
      </c>
      <c r="G262" s="117" t="s">
        <v>3305</v>
      </c>
      <c r="H262" s="72">
        <v>5.5400000000352287</v>
      </c>
      <c r="I262" s="70" t="s">
        <v>656</v>
      </c>
      <c r="J262" s="70" t="s">
        <v>135</v>
      </c>
      <c r="K262" s="71">
        <v>4.4999999999999998E-2</v>
      </c>
      <c r="L262" s="71">
        <v>9.0500000000440367E-2</v>
      </c>
      <c r="M262" s="72">
        <v>2585.2276710000001</v>
      </c>
      <c r="N262" s="80">
        <v>87.84</v>
      </c>
      <c r="O262" s="72">
        <v>2.2708640980000001</v>
      </c>
      <c r="P262" s="73">
        <f t="shared" si="3"/>
        <v>1.2741897284383283E-4</v>
      </c>
      <c r="Q262" s="73">
        <f>O262/'סכום נכסי הקרן'!$C$41</f>
        <v>1.25535180603155E-5</v>
      </c>
    </row>
    <row r="263" spans="1:17">
      <c r="A263" s="69" t="s">
        <v>3277</v>
      </c>
      <c r="B263" s="70" t="s">
        <v>2815</v>
      </c>
      <c r="C263" s="54" t="s">
        <v>3038</v>
      </c>
      <c r="D263" s="54" t="s">
        <v>3035</v>
      </c>
      <c r="E263" s="54" t="s">
        <v>649</v>
      </c>
      <c r="F263" s="79">
        <v>42803</v>
      </c>
      <c r="G263" s="117" t="s">
        <v>3305</v>
      </c>
      <c r="H263" s="72">
        <v>5.540000000128404</v>
      </c>
      <c r="I263" s="70" t="s">
        <v>656</v>
      </c>
      <c r="J263" s="70" t="s">
        <v>135</v>
      </c>
      <c r="K263" s="71">
        <v>4.4999999999999998E-2</v>
      </c>
      <c r="L263" s="71">
        <v>9.0500000002458808E-2</v>
      </c>
      <c r="M263" s="72">
        <v>16568.079223000001</v>
      </c>
      <c r="N263" s="80">
        <v>88.37</v>
      </c>
      <c r="O263" s="72">
        <v>14.641211728</v>
      </c>
      <c r="P263" s="73">
        <f t="shared" ref="P263:P327" si="4">IFERROR(O263/$O$8,0)</f>
        <v>8.215234725908458E-4</v>
      </c>
      <c r="Q263" s="73">
        <f>O263/'סכום נכסי הקרן'!$C$41</f>
        <v>8.0937787520718072E-5</v>
      </c>
    </row>
    <row r="264" spans="1:17">
      <c r="A264" s="69" t="s">
        <v>3277</v>
      </c>
      <c r="B264" s="70" t="s">
        <v>2815</v>
      </c>
      <c r="C264" s="54" t="s">
        <v>3039</v>
      </c>
      <c r="D264" s="54" t="s">
        <v>3035</v>
      </c>
      <c r="E264" s="54" t="s">
        <v>649</v>
      </c>
      <c r="F264" s="79">
        <v>42898</v>
      </c>
      <c r="G264" s="117" t="s">
        <v>3305</v>
      </c>
      <c r="H264" s="72">
        <v>5.5400000005767227</v>
      </c>
      <c r="I264" s="70" t="s">
        <v>656</v>
      </c>
      <c r="J264" s="70" t="s">
        <v>135</v>
      </c>
      <c r="K264" s="71">
        <v>4.4999999999999998E-2</v>
      </c>
      <c r="L264" s="71">
        <v>9.0500000010402926E-2</v>
      </c>
      <c r="M264" s="72">
        <v>3116.0311359999996</v>
      </c>
      <c r="N264" s="80">
        <v>87.92</v>
      </c>
      <c r="O264" s="72">
        <v>2.7396147230000003</v>
      </c>
      <c r="P264" s="73">
        <f t="shared" si="4"/>
        <v>1.5372073313411539E-4</v>
      </c>
      <c r="Q264" s="73">
        <f>O264/'סכום נכסי הקרן'!$C$41</f>
        <v>1.5144808944655193E-5</v>
      </c>
    </row>
    <row r="265" spans="1:17">
      <c r="A265" s="69" t="s">
        <v>3277</v>
      </c>
      <c r="B265" s="70" t="s">
        <v>2815</v>
      </c>
      <c r="C265" s="54" t="s">
        <v>3040</v>
      </c>
      <c r="D265" s="54" t="s">
        <v>3035</v>
      </c>
      <c r="E265" s="54" t="s">
        <v>649</v>
      </c>
      <c r="F265" s="79">
        <v>42989</v>
      </c>
      <c r="G265" s="117" t="s">
        <v>3305</v>
      </c>
      <c r="H265" s="72">
        <v>5.5399999998615277</v>
      </c>
      <c r="I265" s="70" t="s">
        <v>656</v>
      </c>
      <c r="J265" s="70" t="s">
        <v>135</v>
      </c>
      <c r="K265" s="71">
        <v>4.4999999999999998E-2</v>
      </c>
      <c r="L265" s="71">
        <v>9.0499999995384245E-2</v>
      </c>
      <c r="M265" s="72">
        <v>3926.5914889999999</v>
      </c>
      <c r="N265" s="80">
        <v>88.28</v>
      </c>
      <c r="O265" s="72">
        <v>3.4663951120000003</v>
      </c>
      <c r="P265" s="73">
        <f t="shared" si="4"/>
        <v>1.9450063305458224E-4</v>
      </c>
      <c r="Q265" s="73">
        <f>O265/'סכום נכסי הקרן'!$C$41</f>
        <v>1.9162508967844613E-5</v>
      </c>
    </row>
    <row r="266" spans="1:17">
      <c r="A266" s="69" t="s">
        <v>3277</v>
      </c>
      <c r="B266" s="70" t="s">
        <v>2815</v>
      </c>
      <c r="C266" s="54" t="s">
        <v>3041</v>
      </c>
      <c r="D266" s="54" t="s">
        <v>3035</v>
      </c>
      <c r="E266" s="54" t="s">
        <v>649</v>
      </c>
      <c r="F266" s="79">
        <v>43080</v>
      </c>
      <c r="G266" s="117" t="s">
        <v>3305</v>
      </c>
      <c r="H266" s="72">
        <v>5.5399999999812479</v>
      </c>
      <c r="I266" s="70" t="s">
        <v>656</v>
      </c>
      <c r="J266" s="70" t="s">
        <v>135</v>
      </c>
      <c r="K266" s="71">
        <v>4.4999999999999998E-2</v>
      </c>
      <c r="L266" s="71">
        <v>9.0500000003281483E-2</v>
      </c>
      <c r="M266" s="72">
        <v>1216.5937590000001</v>
      </c>
      <c r="N266" s="80">
        <v>87.67</v>
      </c>
      <c r="O266" s="72">
        <v>1.0665878130000002</v>
      </c>
      <c r="P266" s="73">
        <f t="shared" si="4"/>
        <v>5.9846612441450502E-5</v>
      </c>
      <c r="Q266" s="73">
        <f>O266/'סכום נכסי הקרן'!$C$41</f>
        <v>5.8961825963959171E-6</v>
      </c>
    </row>
    <row r="267" spans="1:17">
      <c r="A267" s="69" t="s">
        <v>3277</v>
      </c>
      <c r="B267" s="70" t="s">
        <v>2815</v>
      </c>
      <c r="C267" s="54" t="s">
        <v>3042</v>
      </c>
      <c r="D267" s="54" t="s">
        <v>3035</v>
      </c>
      <c r="E267" s="54" t="s">
        <v>649</v>
      </c>
      <c r="F267" s="79">
        <v>43171</v>
      </c>
      <c r="G267" s="117" t="s">
        <v>3305</v>
      </c>
      <c r="H267" s="72">
        <v>5.4300000027290274</v>
      </c>
      <c r="I267" s="70" t="s">
        <v>656</v>
      </c>
      <c r="J267" s="70" t="s">
        <v>135</v>
      </c>
      <c r="K267" s="71">
        <v>4.4999999999999998E-2</v>
      </c>
      <c r="L267" s="71">
        <v>9.1500000049222194E-2</v>
      </c>
      <c r="M267" s="72">
        <v>909.02098699999999</v>
      </c>
      <c r="N267" s="80">
        <v>88.28</v>
      </c>
      <c r="O267" s="72">
        <v>0.8024837669999999</v>
      </c>
      <c r="P267" s="73">
        <f t="shared" si="4"/>
        <v>4.5027642739627154E-5</v>
      </c>
      <c r="Q267" s="73">
        <f>O267/'סכום נכסי הקרן'!$C$41</f>
        <v>4.4361943416239233E-6</v>
      </c>
    </row>
    <row r="268" spans="1:17">
      <c r="A268" s="69" t="s">
        <v>3277</v>
      </c>
      <c r="B268" s="70" t="s">
        <v>2815</v>
      </c>
      <c r="C268" s="54" t="s">
        <v>3043</v>
      </c>
      <c r="D268" s="54" t="s">
        <v>3035</v>
      </c>
      <c r="E268" s="54" t="s">
        <v>649</v>
      </c>
      <c r="F268" s="79">
        <v>43341</v>
      </c>
      <c r="G268" s="117" t="s">
        <v>3305</v>
      </c>
      <c r="H268" s="72">
        <v>5.5800000001986847</v>
      </c>
      <c r="I268" s="70" t="s">
        <v>656</v>
      </c>
      <c r="J268" s="70" t="s">
        <v>135</v>
      </c>
      <c r="K268" s="71">
        <v>4.4999999999999998E-2</v>
      </c>
      <c r="L268" s="71">
        <v>8.7800000001986844E-2</v>
      </c>
      <c r="M268" s="72">
        <v>2280.5135169999999</v>
      </c>
      <c r="N268" s="80">
        <v>88.28</v>
      </c>
      <c r="O268" s="72">
        <v>2.0132372700000003</v>
      </c>
      <c r="P268" s="73">
        <f t="shared" si="4"/>
        <v>1.1296344209248324E-4</v>
      </c>
      <c r="Q268" s="73">
        <f>O268/'סכום נכסי הקרן'!$C$41</f>
        <v>1.112933638384787E-5</v>
      </c>
    </row>
    <row r="269" spans="1:17">
      <c r="A269" s="69" t="s">
        <v>3277</v>
      </c>
      <c r="B269" s="70" t="s">
        <v>2815</v>
      </c>
      <c r="C269" s="54" t="s">
        <v>3044</v>
      </c>
      <c r="D269" s="54" t="s">
        <v>3035</v>
      </c>
      <c r="E269" s="54" t="s">
        <v>649</v>
      </c>
      <c r="F269" s="79">
        <v>43990</v>
      </c>
      <c r="G269" s="117" t="s">
        <v>3305</v>
      </c>
      <c r="H269" s="72">
        <v>5.5400000015447679</v>
      </c>
      <c r="I269" s="70" t="s">
        <v>656</v>
      </c>
      <c r="J269" s="70" t="s">
        <v>135</v>
      </c>
      <c r="K269" s="71">
        <v>4.4999999999999998E-2</v>
      </c>
      <c r="L269" s="71">
        <v>9.0500000020531712E-2</v>
      </c>
      <c r="M269" s="72">
        <v>2352.0930629999998</v>
      </c>
      <c r="N269" s="80">
        <v>86.97</v>
      </c>
      <c r="O269" s="72">
        <v>2.0456152960000002</v>
      </c>
      <c r="P269" s="73">
        <f t="shared" si="4"/>
        <v>1.1478018437101254E-4</v>
      </c>
      <c r="Q269" s="73">
        <f>O269/'סכום נכסי הקרן'!$C$41</f>
        <v>1.1308324696933775E-5</v>
      </c>
    </row>
    <row r="270" spans="1:17">
      <c r="A270" s="69" t="s">
        <v>3277</v>
      </c>
      <c r="B270" s="70" t="s">
        <v>2815</v>
      </c>
      <c r="C270" s="54" t="s">
        <v>3045</v>
      </c>
      <c r="D270" s="54" t="s">
        <v>3035</v>
      </c>
      <c r="E270" s="54" t="s">
        <v>649</v>
      </c>
      <c r="F270" s="79">
        <v>41893</v>
      </c>
      <c r="G270" s="117" t="s">
        <v>3305</v>
      </c>
      <c r="H270" s="72">
        <v>5.5400000001816734</v>
      </c>
      <c r="I270" s="70" t="s">
        <v>656</v>
      </c>
      <c r="J270" s="70" t="s">
        <v>135</v>
      </c>
      <c r="K270" s="71">
        <v>4.4999999999999998E-2</v>
      </c>
      <c r="L270" s="71">
        <v>9.0500000006454182E-2</v>
      </c>
      <c r="M270" s="72">
        <v>2407.5328629999999</v>
      </c>
      <c r="N270" s="80">
        <v>86.88</v>
      </c>
      <c r="O270" s="72">
        <v>2.0916645530000002</v>
      </c>
      <c r="P270" s="73">
        <f t="shared" si="4"/>
        <v>1.1736402416676666E-4</v>
      </c>
      <c r="Q270" s="73">
        <f>O270/'סכום נכסי הקרן'!$C$41</f>
        <v>1.1562888666623875E-5</v>
      </c>
    </row>
    <row r="271" spans="1:17">
      <c r="A271" s="69" t="s">
        <v>3277</v>
      </c>
      <c r="B271" s="70" t="s">
        <v>2815</v>
      </c>
      <c r="C271" s="54" t="s">
        <v>3046</v>
      </c>
      <c r="D271" s="54" t="s">
        <v>3035</v>
      </c>
      <c r="E271" s="54" t="s">
        <v>649</v>
      </c>
      <c r="F271" s="79">
        <v>42151</v>
      </c>
      <c r="G271" s="117" t="s">
        <v>3305</v>
      </c>
      <c r="H271" s="72">
        <v>5.5400000003593242</v>
      </c>
      <c r="I271" s="70" t="s">
        <v>656</v>
      </c>
      <c r="J271" s="70" t="s">
        <v>135</v>
      </c>
      <c r="K271" s="71">
        <v>4.4999999999999998E-2</v>
      </c>
      <c r="L271" s="71">
        <v>9.0500000005622513E-2</v>
      </c>
      <c r="M271" s="72">
        <v>8816.7955129999991</v>
      </c>
      <c r="N271" s="80">
        <v>87.75</v>
      </c>
      <c r="O271" s="72">
        <v>7.7367385930000001</v>
      </c>
      <c r="P271" s="73">
        <f t="shared" si="4"/>
        <v>4.3411108817543185E-4</v>
      </c>
      <c r="Q271" s="73">
        <f>O271/'סכום נכסי הקרן'!$C$41</f>
        <v>4.2769308714116374E-5</v>
      </c>
    </row>
    <row r="272" spans="1:17">
      <c r="A272" s="69" t="s">
        <v>3277</v>
      </c>
      <c r="B272" s="70" t="s">
        <v>2815</v>
      </c>
      <c r="C272" s="54" t="s">
        <v>3047</v>
      </c>
      <c r="D272" s="54" t="s">
        <v>3035</v>
      </c>
      <c r="E272" s="54" t="s">
        <v>649</v>
      </c>
      <c r="F272" s="79">
        <v>42166</v>
      </c>
      <c r="G272" s="117" t="s">
        <v>3305</v>
      </c>
      <c r="H272" s="72">
        <v>5.5399999999532925</v>
      </c>
      <c r="I272" s="70" t="s">
        <v>656</v>
      </c>
      <c r="J272" s="70" t="s">
        <v>135</v>
      </c>
      <c r="K272" s="71">
        <v>4.4999999999999998E-2</v>
      </c>
      <c r="L272" s="71">
        <v>9.0499999999931316E-2</v>
      </c>
      <c r="M272" s="72">
        <v>8295.6354630000005</v>
      </c>
      <c r="N272" s="80">
        <v>87.75</v>
      </c>
      <c r="O272" s="72">
        <v>7.2794206209999999</v>
      </c>
      <c r="P272" s="73">
        <f t="shared" si="4"/>
        <v>4.084508180136968E-4</v>
      </c>
      <c r="Q272" s="73">
        <f>O272/'סכום נכסי הקרן'!$C$41</f>
        <v>4.0241218448448325E-5</v>
      </c>
    </row>
    <row r="273" spans="1:17">
      <c r="A273" s="69" t="s">
        <v>3277</v>
      </c>
      <c r="B273" s="70" t="s">
        <v>2815</v>
      </c>
      <c r="C273" s="54" t="s">
        <v>3048</v>
      </c>
      <c r="D273" s="54" t="s">
        <v>3035</v>
      </c>
      <c r="E273" s="54" t="s">
        <v>649</v>
      </c>
      <c r="F273" s="79">
        <v>42257</v>
      </c>
      <c r="G273" s="117" t="s">
        <v>3305</v>
      </c>
      <c r="H273" s="72">
        <v>5.540000000546736</v>
      </c>
      <c r="I273" s="70" t="s">
        <v>656</v>
      </c>
      <c r="J273" s="70" t="s">
        <v>135</v>
      </c>
      <c r="K273" s="71">
        <v>4.4999999999999998E-2</v>
      </c>
      <c r="L273" s="71">
        <v>9.0500000011064882E-2</v>
      </c>
      <c r="M273" s="72">
        <v>4408.3377129999999</v>
      </c>
      <c r="N273" s="80">
        <v>87.13</v>
      </c>
      <c r="O273" s="72">
        <v>3.8409846349999994</v>
      </c>
      <c r="P273" s="73">
        <f t="shared" si="4"/>
        <v>2.1551898122467217E-4</v>
      </c>
      <c r="Q273" s="73">
        <f>O273/'סכום נכסי הקרן'!$C$41</f>
        <v>2.1233269761644197E-5</v>
      </c>
    </row>
    <row r="274" spans="1:17">
      <c r="A274" s="69" t="s">
        <v>3277</v>
      </c>
      <c r="B274" s="70" t="s">
        <v>2815</v>
      </c>
      <c r="C274" s="54" t="s">
        <v>3049</v>
      </c>
      <c r="D274" s="54" t="s">
        <v>3035</v>
      </c>
      <c r="E274" s="54" t="s">
        <v>649</v>
      </c>
      <c r="F274" s="79">
        <v>42348</v>
      </c>
      <c r="G274" s="117" t="s">
        <v>3305</v>
      </c>
      <c r="H274" s="72">
        <v>5.5400000001346292</v>
      </c>
      <c r="I274" s="70" t="s">
        <v>656</v>
      </c>
      <c r="J274" s="70" t="s">
        <v>135</v>
      </c>
      <c r="K274" s="71">
        <v>4.4999999999999998E-2</v>
      </c>
      <c r="L274" s="71">
        <v>9.0500000003365735E-2</v>
      </c>
      <c r="M274" s="72">
        <v>7633.8633449999998</v>
      </c>
      <c r="N274" s="80">
        <v>87.57</v>
      </c>
      <c r="O274" s="72">
        <v>6.6849743150000007</v>
      </c>
      <c r="P274" s="73">
        <f t="shared" si="4"/>
        <v>3.750962294286556E-4</v>
      </c>
      <c r="Q274" s="73">
        <f>O274/'סכום נכסי הקרן'!$C$41</f>
        <v>3.6955071802847157E-5</v>
      </c>
    </row>
    <row r="275" spans="1:17">
      <c r="A275" s="69" t="s">
        <v>3277</v>
      </c>
      <c r="B275" s="70" t="s">
        <v>2815</v>
      </c>
      <c r="C275" s="54" t="s">
        <v>3050</v>
      </c>
      <c r="D275" s="54" t="s">
        <v>3035</v>
      </c>
      <c r="E275" s="54" t="s">
        <v>649</v>
      </c>
      <c r="F275" s="79">
        <v>42439</v>
      </c>
      <c r="G275" s="117" t="s">
        <v>3305</v>
      </c>
      <c r="H275" s="72">
        <v>5.53999999989776</v>
      </c>
      <c r="I275" s="70" t="s">
        <v>656</v>
      </c>
      <c r="J275" s="70" t="s">
        <v>135</v>
      </c>
      <c r="K275" s="71">
        <v>4.4999999999999998E-2</v>
      </c>
      <c r="L275" s="71">
        <v>9.0499999999189562E-2</v>
      </c>
      <c r="M275" s="72">
        <v>9066.6275480000004</v>
      </c>
      <c r="N275" s="80">
        <v>88.46</v>
      </c>
      <c r="O275" s="72">
        <v>8.0203389329999997</v>
      </c>
      <c r="P275" s="73">
        <f t="shared" si="4"/>
        <v>4.5002400170151538E-4</v>
      </c>
      <c r="Q275" s="73">
        <f>O275/'סכום נכסי הקרן'!$C$41</f>
        <v>4.43370740388829E-5</v>
      </c>
    </row>
    <row r="276" spans="1:17">
      <c r="A276" s="69" t="s">
        <v>3277</v>
      </c>
      <c r="B276" s="70" t="s">
        <v>2815</v>
      </c>
      <c r="C276" s="54" t="s">
        <v>3051</v>
      </c>
      <c r="D276" s="54" t="s">
        <v>3035</v>
      </c>
      <c r="E276" s="54" t="s">
        <v>649</v>
      </c>
      <c r="F276" s="79">
        <v>42549</v>
      </c>
      <c r="G276" s="117" t="s">
        <v>3305</v>
      </c>
      <c r="H276" s="72">
        <v>5.570000000322926</v>
      </c>
      <c r="I276" s="70" t="s">
        <v>656</v>
      </c>
      <c r="J276" s="70" t="s">
        <v>135</v>
      </c>
      <c r="K276" s="71">
        <v>4.4999999999999998E-2</v>
      </c>
      <c r="L276" s="71">
        <v>8.9200000006140895E-2</v>
      </c>
      <c r="M276" s="72">
        <v>6377.3599910000003</v>
      </c>
      <c r="N276" s="80">
        <v>88.86</v>
      </c>
      <c r="O276" s="72">
        <v>5.666922381</v>
      </c>
      <c r="P276" s="73">
        <f t="shared" si="4"/>
        <v>3.179729820065822E-4</v>
      </c>
      <c r="Q276" s="73">
        <f>O276/'סכום נכסי הקרן'!$C$41</f>
        <v>3.1327199421111996E-5</v>
      </c>
    </row>
    <row r="277" spans="1:17">
      <c r="A277" s="69" t="s">
        <v>3277</v>
      </c>
      <c r="B277" s="70" t="s">
        <v>2815</v>
      </c>
      <c r="C277" s="54" t="s">
        <v>3052</v>
      </c>
      <c r="D277" s="54" t="s">
        <v>3035</v>
      </c>
      <c r="E277" s="54" t="s">
        <v>649</v>
      </c>
      <c r="F277" s="79">
        <v>42604</v>
      </c>
      <c r="G277" s="117" t="s">
        <v>3305</v>
      </c>
      <c r="H277" s="72">
        <v>5.5399999998194351</v>
      </c>
      <c r="I277" s="70" t="s">
        <v>656</v>
      </c>
      <c r="J277" s="70" t="s">
        <v>135</v>
      </c>
      <c r="K277" s="71">
        <v>4.4999999999999998E-2</v>
      </c>
      <c r="L277" s="71">
        <v>9.0499999997400979E-2</v>
      </c>
      <c r="M277" s="72">
        <v>8339.5082189999994</v>
      </c>
      <c r="N277" s="80">
        <v>87.66</v>
      </c>
      <c r="O277" s="72">
        <v>7.3104128579999994</v>
      </c>
      <c r="P277" s="73">
        <f t="shared" si="4"/>
        <v>4.1018980319037493E-4</v>
      </c>
      <c r="Q277" s="73">
        <f>O277/'סכום נכסי הקרן'!$C$41</f>
        <v>4.0412546009288149E-5</v>
      </c>
    </row>
    <row r="278" spans="1:17">
      <c r="A278" s="69" t="s">
        <v>3246</v>
      </c>
      <c r="B278" s="70" t="s">
        <v>2815</v>
      </c>
      <c r="C278" s="54" t="s">
        <v>2906</v>
      </c>
      <c r="D278" s="54" t="s">
        <v>2907</v>
      </c>
      <c r="E278" s="54" t="s">
        <v>649</v>
      </c>
      <c r="F278" s="79">
        <v>44748</v>
      </c>
      <c r="G278" s="117" t="s">
        <v>3305</v>
      </c>
      <c r="H278" s="72">
        <v>1.4199999999993558</v>
      </c>
      <c r="I278" s="70" t="s">
        <v>336</v>
      </c>
      <c r="J278" s="70" t="s">
        <v>135</v>
      </c>
      <c r="K278" s="71">
        <v>7.5660000000000005E-2</v>
      </c>
      <c r="L278" s="71">
        <v>7.8399999999971021E-2</v>
      </c>
      <c r="M278" s="72">
        <v>610612.49158200005</v>
      </c>
      <c r="N278" s="80">
        <v>101.68</v>
      </c>
      <c r="O278" s="72">
        <v>620.87078186999997</v>
      </c>
      <c r="P278" s="73">
        <f>IFERROR(O278/$O$8,0)</f>
        <v>3.4837275099067942E-2</v>
      </c>
      <c r="Q278" s="73">
        <f>O278/'סכום נכסי הקרן'!$C$41</f>
        <v>3.4322232581825113E-3</v>
      </c>
    </row>
    <row r="279" spans="1:17">
      <c r="A279" s="121" t="s">
        <v>3305</v>
      </c>
      <c r="B279" s="117" t="s">
        <v>3305</v>
      </c>
      <c r="C279" s="117" t="s">
        <v>3305</v>
      </c>
      <c r="D279" s="117" t="s">
        <v>3305</v>
      </c>
      <c r="E279" s="117" t="s">
        <v>3305</v>
      </c>
      <c r="F279" s="117" t="s">
        <v>3305</v>
      </c>
      <c r="G279" s="117" t="s">
        <v>3305</v>
      </c>
      <c r="H279" s="117" t="s">
        <v>3305</v>
      </c>
      <c r="I279" s="117" t="s">
        <v>3305</v>
      </c>
      <c r="J279" s="117" t="s">
        <v>3305</v>
      </c>
      <c r="K279" s="117" t="s">
        <v>3305</v>
      </c>
      <c r="L279" s="117" t="s">
        <v>3305</v>
      </c>
      <c r="M279" s="117" t="s">
        <v>3305</v>
      </c>
      <c r="N279" s="117" t="s">
        <v>3305</v>
      </c>
      <c r="O279" s="117" t="s">
        <v>3305</v>
      </c>
      <c r="P279" s="117" t="s">
        <v>3305</v>
      </c>
      <c r="Q279" s="117" t="s">
        <v>3305</v>
      </c>
    </row>
    <row r="280" spans="1:17">
      <c r="A280" s="68" t="s">
        <v>38</v>
      </c>
      <c r="B280" s="116" t="s">
        <v>3305</v>
      </c>
      <c r="C280" s="116" t="s">
        <v>3305</v>
      </c>
      <c r="D280" s="116" t="s">
        <v>3305</v>
      </c>
      <c r="E280" s="116" t="s">
        <v>3305</v>
      </c>
      <c r="F280" s="116" t="s">
        <v>3305</v>
      </c>
      <c r="G280" s="116" t="s">
        <v>3305</v>
      </c>
      <c r="H280" s="116" t="s">
        <v>3305</v>
      </c>
      <c r="I280" s="116" t="s">
        <v>3305</v>
      </c>
      <c r="J280" s="116" t="s">
        <v>3305</v>
      </c>
      <c r="K280" s="116" t="s">
        <v>3305</v>
      </c>
      <c r="L280" s="116" t="s">
        <v>3305</v>
      </c>
      <c r="M280" s="116" t="s">
        <v>3305</v>
      </c>
      <c r="N280" s="116" t="s">
        <v>3305</v>
      </c>
      <c r="O280" s="66">
        <v>234.37610636500003</v>
      </c>
      <c r="P280" s="67">
        <f t="shared" si="4"/>
        <v>1.3150924689182001E-2</v>
      </c>
      <c r="Q280" s="67">
        <f>O280/'סכום נכסי הקרן'!$C$41</f>
        <v>1.2956498307189557E-3</v>
      </c>
    </row>
    <row r="281" spans="1:17">
      <c r="A281" s="69" t="s">
        <v>3278</v>
      </c>
      <c r="B281" s="70" t="s">
        <v>2806</v>
      </c>
      <c r="C281" s="54">
        <v>9915</v>
      </c>
      <c r="D281" s="117" t="s">
        <v>3305</v>
      </c>
      <c r="E281" s="54" t="s">
        <v>649</v>
      </c>
      <c r="F281" s="79">
        <v>45291</v>
      </c>
      <c r="G281" s="117" t="s">
        <v>3305</v>
      </c>
      <c r="H281" s="72">
        <v>3</v>
      </c>
      <c r="I281" s="70" t="s">
        <v>567</v>
      </c>
      <c r="J281" s="70" t="s">
        <v>135</v>
      </c>
      <c r="K281" s="71">
        <v>6.5000000000000002E-2</v>
      </c>
      <c r="L281" s="71">
        <v>6.5000000000000002E-2</v>
      </c>
      <c r="M281" s="72">
        <v>217599.89030900001</v>
      </c>
      <c r="N281" s="80">
        <v>107.70966199999999</v>
      </c>
      <c r="O281" s="72">
        <v>234.37610636500003</v>
      </c>
      <c r="P281" s="73">
        <f t="shared" si="4"/>
        <v>1.3150924689182001E-2</v>
      </c>
      <c r="Q281" s="73">
        <f>O281/'סכום נכסי הקרן'!$C$41</f>
        <v>1.2956498307189557E-3</v>
      </c>
    </row>
    <row r="282" spans="1:17">
      <c r="A282" s="118" t="s">
        <v>3305</v>
      </c>
      <c r="B282" s="117" t="s">
        <v>3305</v>
      </c>
      <c r="C282" s="117" t="s">
        <v>3305</v>
      </c>
      <c r="D282" s="117" t="s">
        <v>3305</v>
      </c>
      <c r="E282" s="117" t="s">
        <v>3305</v>
      </c>
      <c r="F282" s="117" t="s">
        <v>3305</v>
      </c>
      <c r="G282" s="117" t="s">
        <v>3305</v>
      </c>
      <c r="H282" s="117" t="s">
        <v>3305</v>
      </c>
      <c r="I282" s="117" t="s">
        <v>3305</v>
      </c>
      <c r="J282" s="117" t="s">
        <v>3305</v>
      </c>
      <c r="K282" s="117" t="s">
        <v>3305</v>
      </c>
      <c r="L282" s="117" t="s">
        <v>3305</v>
      </c>
      <c r="M282" s="117" t="s">
        <v>3305</v>
      </c>
      <c r="N282" s="117" t="s">
        <v>3305</v>
      </c>
      <c r="O282" s="117" t="s">
        <v>3305</v>
      </c>
      <c r="P282" s="117" t="s">
        <v>3305</v>
      </c>
      <c r="Q282" s="117" t="s">
        <v>3305</v>
      </c>
    </row>
    <row r="283" spans="1:17">
      <c r="A283" s="63" t="s">
        <v>41</v>
      </c>
      <c r="B283" s="116" t="s">
        <v>3305</v>
      </c>
      <c r="C283" s="116" t="s">
        <v>3305</v>
      </c>
      <c r="D283" s="116" t="s">
        <v>3305</v>
      </c>
      <c r="E283" s="116" t="s">
        <v>3305</v>
      </c>
      <c r="F283" s="116" t="s">
        <v>3305</v>
      </c>
      <c r="G283" s="116" t="s">
        <v>3305</v>
      </c>
      <c r="H283" s="66">
        <v>1.9487334020299645</v>
      </c>
      <c r="I283" s="116" t="s">
        <v>3305</v>
      </c>
      <c r="J283" s="116" t="s">
        <v>3305</v>
      </c>
      <c r="K283" s="116" t="s">
        <v>3305</v>
      </c>
      <c r="L283" s="65">
        <v>0.16949072885485603</v>
      </c>
      <c r="M283" s="116" t="s">
        <v>3305</v>
      </c>
      <c r="N283" s="116" t="s">
        <v>3305</v>
      </c>
      <c r="O283" s="66">
        <v>6156.8794215970001</v>
      </c>
      <c r="P283" s="67">
        <f t="shared" si="4"/>
        <v>0.34546464163758223</v>
      </c>
      <c r="Q283" s="67">
        <f>O283/'סכום נכסי הקרן'!$C$41</f>
        <v>3.4035721064186196E-2</v>
      </c>
    </row>
    <row r="284" spans="1:17">
      <c r="A284" s="68" t="s">
        <v>39</v>
      </c>
      <c r="B284" s="116" t="s">
        <v>3305</v>
      </c>
      <c r="C284" s="116" t="s">
        <v>3305</v>
      </c>
      <c r="D284" s="116" t="s">
        <v>3305</v>
      </c>
      <c r="E284" s="116" t="s">
        <v>3305</v>
      </c>
      <c r="F284" s="116" t="s">
        <v>3305</v>
      </c>
      <c r="G284" s="116" t="s">
        <v>3305</v>
      </c>
      <c r="H284" s="66">
        <v>1.948733402029964</v>
      </c>
      <c r="I284" s="116" t="s">
        <v>3305</v>
      </c>
      <c r="J284" s="116" t="s">
        <v>3305</v>
      </c>
      <c r="K284" s="116" t="s">
        <v>3305</v>
      </c>
      <c r="L284" s="65">
        <v>0.16949072885485608</v>
      </c>
      <c r="M284" s="116" t="s">
        <v>3305</v>
      </c>
      <c r="N284" s="116" t="s">
        <v>3305</v>
      </c>
      <c r="O284" s="66">
        <v>6156.8794215969983</v>
      </c>
      <c r="P284" s="67">
        <f t="shared" si="4"/>
        <v>0.34546464163758211</v>
      </c>
      <c r="Q284" s="67">
        <f>O284/'סכום נכסי הקרן'!$C$41</f>
        <v>3.4035721064186182E-2</v>
      </c>
    </row>
    <row r="285" spans="1:17">
      <c r="A285" s="69" t="s">
        <v>3279</v>
      </c>
      <c r="B285" s="70" t="s">
        <v>2815</v>
      </c>
      <c r="C285" s="54">
        <v>9645</v>
      </c>
      <c r="D285" s="117" t="s">
        <v>3305</v>
      </c>
      <c r="E285" s="54" t="s">
        <v>2852</v>
      </c>
      <c r="F285" s="79">
        <v>45114</v>
      </c>
      <c r="G285" s="54" t="s">
        <v>2805</v>
      </c>
      <c r="H285" s="72">
        <v>0.5999999999695419</v>
      </c>
      <c r="I285" s="70" t="s">
        <v>3191</v>
      </c>
      <c r="J285" s="70" t="s">
        <v>2757</v>
      </c>
      <c r="K285" s="71">
        <v>7.7199999999999991E-2</v>
      </c>
      <c r="L285" s="71">
        <v>8.1499999998020212E-2</v>
      </c>
      <c r="M285" s="72">
        <v>36441.159675000003</v>
      </c>
      <c r="N285" s="80">
        <v>101.26</v>
      </c>
      <c r="O285" s="72">
        <v>13.132822704000001</v>
      </c>
      <c r="P285" s="73">
        <f t="shared" si="4"/>
        <v>7.3688724083384026E-4</v>
      </c>
      <c r="Q285" s="73">
        <f>O285/'סכום נכסי הקרן'!$C$41</f>
        <v>7.2599292552462304E-5</v>
      </c>
    </row>
    <row r="286" spans="1:17">
      <c r="A286" s="69" t="s">
        <v>3279</v>
      </c>
      <c r="B286" s="70" t="s">
        <v>2815</v>
      </c>
      <c r="C286" s="54">
        <v>9722</v>
      </c>
      <c r="D286" s="117" t="s">
        <v>3305</v>
      </c>
      <c r="E286" s="54" t="s">
        <v>2852</v>
      </c>
      <c r="F286" s="79">
        <v>45169</v>
      </c>
      <c r="G286" s="54" t="s">
        <v>2805</v>
      </c>
      <c r="H286" s="72">
        <v>0.60000000000000009</v>
      </c>
      <c r="I286" s="70" t="s">
        <v>3191</v>
      </c>
      <c r="J286" s="70" t="s">
        <v>2757</v>
      </c>
      <c r="K286" s="71">
        <v>7.7199999999999991E-2</v>
      </c>
      <c r="L286" s="71">
        <v>8.1299999995681271E-2</v>
      </c>
      <c r="M286" s="72">
        <v>15418.689027</v>
      </c>
      <c r="N286" s="80">
        <v>101.27</v>
      </c>
      <c r="O286" s="72">
        <v>5.5572025800000002</v>
      </c>
      <c r="P286" s="73">
        <f t="shared" si="4"/>
        <v>3.1181656588447141E-4</v>
      </c>
      <c r="Q286" s="73">
        <f>O286/'סכום נכסי הקרן'!$C$41</f>
        <v>3.0720659600150978E-5</v>
      </c>
    </row>
    <row r="287" spans="1:17">
      <c r="A287" s="69" t="s">
        <v>3279</v>
      </c>
      <c r="B287" s="70" t="s">
        <v>2815</v>
      </c>
      <c r="C287" s="54">
        <v>9788</v>
      </c>
      <c r="D287" s="117" t="s">
        <v>3305</v>
      </c>
      <c r="E287" s="54" t="s">
        <v>2852</v>
      </c>
      <c r="F287" s="79">
        <v>45198</v>
      </c>
      <c r="G287" s="54" t="s">
        <v>2805</v>
      </c>
      <c r="H287" s="72">
        <v>0.6099999998937764</v>
      </c>
      <c r="I287" s="70" t="s">
        <v>3191</v>
      </c>
      <c r="J287" s="70" t="s">
        <v>2757</v>
      </c>
      <c r="K287" s="71">
        <v>7.7499999999999999E-2</v>
      </c>
      <c r="L287" s="71">
        <v>8.0699999993082513E-2</v>
      </c>
      <c r="M287" s="72">
        <v>10710.186152000002</v>
      </c>
      <c r="N287" s="80">
        <v>101.26</v>
      </c>
      <c r="O287" s="72">
        <v>3.8597833809999997</v>
      </c>
      <c r="P287" s="73">
        <f t="shared" si="4"/>
        <v>2.1657378538850644E-4</v>
      </c>
      <c r="Q287" s="73">
        <f>O287/'סכום נכסי הקרן'!$C$41</f>
        <v>2.1337190730596118E-5</v>
      </c>
    </row>
    <row r="288" spans="1:17">
      <c r="A288" s="69" t="s">
        <v>3279</v>
      </c>
      <c r="B288" s="70" t="s">
        <v>2815</v>
      </c>
      <c r="C288" s="54">
        <v>9813</v>
      </c>
      <c r="D288" s="117" t="s">
        <v>3305</v>
      </c>
      <c r="E288" s="54" t="s">
        <v>2852</v>
      </c>
      <c r="F288" s="79">
        <v>45229</v>
      </c>
      <c r="G288" s="54" t="s">
        <v>2805</v>
      </c>
      <c r="H288" s="72">
        <v>0.59999999982793439</v>
      </c>
      <c r="I288" s="70" t="s">
        <v>3191</v>
      </c>
      <c r="J288" s="70" t="s">
        <v>2757</v>
      </c>
      <c r="K288" s="71">
        <v>7.7199999999999991E-2</v>
      </c>
      <c r="L288" s="71">
        <v>8.1499999990966548E-2</v>
      </c>
      <c r="M288" s="72">
        <v>6449.3226160000013</v>
      </c>
      <c r="N288" s="80">
        <v>101.28</v>
      </c>
      <c r="O288" s="72">
        <v>2.3246939339999999</v>
      </c>
      <c r="P288" s="73">
        <f t="shared" si="4"/>
        <v>1.3043938362821786E-4</v>
      </c>
      <c r="Q288" s="73">
        <f>O288/'סכום נכסי הקרן'!$C$41</f>
        <v>1.2851093691990231E-5</v>
      </c>
    </row>
    <row r="289" spans="1:17">
      <c r="A289" s="69" t="s">
        <v>3279</v>
      </c>
      <c r="B289" s="70" t="s">
        <v>2815</v>
      </c>
      <c r="C289" s="54">
        <v>9848</v>
      </c>
      <c r="D289" s="117" t="s">
        <v>3305</v>
      </c>
      <c r="E289" s="54" t="s">
        <v>2852</v>
      </c>
      <c r="F289" s="79">
        <v>45267</v>
      </c>
      <c r="G289" s="54" t="s">
        <v>2805</v>
      </c>
      <c r="H289" s="72">
        <v>0.59999999961191408</v>
      </c>
      <c r="I289" s="70" t="s">
        <v>3191</v>
      </c>
      <c r="J289" s="70" t="s">
        <v>2757</v>
      </c>
      <c r="K289" s="71">
        <v>7.6700000000000004E-2</v>
      </c>
      <c r="L289" s="71">
        <v>8.2799999919278125E-2</v>
      </c>
      <c r="M289" s="72">
        <v>1442.393493</v>
      </c>
      <c r="N289" s="80">
        <v>100.39</v>
      </c>
      <c r="O289" s="72">
        <v>0.515349897</v>
      </c>
      <c r="P289" s="73">
        <f t="shared" si="4"/>
        <v>2.8916461618618204E-5</v>
      </c>
      <c r="Q289" s="73">
        <f>O289/'סכום נכסי הקרן'!$C$41</f>
        <v>2.8488953808680242E-6</v>
      </c>
    </row>
    <row r="290" spans="1:17">
      <c r="A290" s="69" t="s">
        <v>3280</v>
      </c>
      <c r="B290" s="70" t="s">
        <v>2815</v>
      </c>
      <c r="C290" s="54">
        <v>8763</v>
      </c>
      <c r="D290" s="117" t="s">
        <v>3305</v>
      </c>
      <c r="E290" s="54" t="s">
        <v>2852</v>
      </c>
      <c r="F290" s="79">
        <v>44529</v>
      </c>
      <c r="G290" s="54" t="s">
        <v>2805</v>
      </c>
      <c r="H290" s="72">
        <v>0.59999999999685227</v>
      </c>
      <c r="I290" s="70" t="s">
        <v>3191</v>
      </c>
      <c r="J290" s="70" t="s">
        <v>2757</v>
      </c>
      <c r="K290" s="71">
        <v>7.7199999999999991E-2</v>
      </c>
      <c r="L290" s="71">
        <v>7.9899999999948068E-2</v>
      </c>
      <c r="M290" s="72">
        <v>352310.23556400003</v>
      </c>
      <c r="N290" s="80">
        <v>101.35</v>
      </c>
      <c r="O290" s="72">
        <v>127.07993463400001</v>
      </c>
      <c r="P290" s="73">
        <f t="shared" si="4"/>
        <v>7.1304992466905866E-3</v>
      </c>
      <c r="Q290" s="73">
        <f>O290/'סכום נכסי הקרן'!$C$41</f>
        <v>7.0250802588171096E-4</v>
      </c>
    </row>
    <row r="291" spans="1:17">
      <c r="A291" s="69" t="s">
        <v>3280</v>
      </c>
      <c r="B291" s="70" t="s">
        <v>2815</v>
      </c>
      <c r="C291" s="54">
        <v>9327</v>
      </c>
      <c r="D291" s="117" t="s">
        <v>3305</v>
      </c>
      <c r="E291" s="54" t="s">
        <v>2852</v>
      </c>
      <c r="F291" s="79">
        <v>44880</v>
      </c>
      <c r="G291" s="54" t="s">
        <v>2805</v>
      </c>
      <c r="H291" s="72">
        <v>0.60000000016887944</v>
      </c>
      <c r="I291" s="70" t="s">
        <v>3191</v>
      </c>
      <c r="J291" s="70" t="s">
        <v>140</v>
      </c>
      <c r="K291" s="71">
        <v>7.1160000000000001E-2</v>
      </c>
      <c r="L291" s="71">
        <v>6.9600000007768448E-2</v>
      </c>
      <c r="M291" s="72">
        <v>9657.4046920000001</v>
      </c>
      <c r="N291" s="80">
        <v>101.43</v>
      </c>
      <c r="O291" s="72">
        <v>3.5528299940000001</v>
      </c>
      <c r="P291" s="73">
        <f t="shared" si="4"/>
        <v>1.9935052428850402E-4</v>
      </c>
      <c r="Q291" s="73">
        <f>O291/'סכום נכסי הקרן'!$C$41</f>
        <v>1.9640327897292606E-5</v>
      </c>
    </row>
    <row r="292" spans="1:17">
      <c r="A292" s="69" t="s">
        <v>3280</v>
      </c>
      <c r="B292" s="70" t="s">
        <v>2815</v>
      </c>
      <c r="C292" s="54">
        <v>9474</v>
      </c>
      <c r="D292" s="117" t="s">
        <v>3305</v>
      </c>
      <c r="E292" s="54" t="s">
        <v>2852</v>
      </c>
      <c r="F292" s="79">
        <v>44977</v>
      </c>
      <c r="G292" s="54" t="s">
        <v>2805</v>
      </c>
      <c r="H292" s="72">
        <v>0.59999999985458641</v>
      </c>
      <c r="I292" s="70" t="s">
        <v>3191</v>
      </c>
      <c r="J292" s="70" t="s">
        <v>140</v>
      </c>
      <c r="K292" s="71">
        <v>7.1160000000000001E-2</v>
      </c>
      <c r="L292" s="71">
        <v>6.9599999997673384E-2</v>
      </c>
      <c r="M292" s="72">
        <v>3738.6176169999999</v>
      </c>
      <c r="N292" s="80">
        <v>101.43</v>
      </c>
      <c r="O292" s="72">
        <v>1.3753873920000002</v>
      </c>
      <c r="P292" s="73">
        <f t="shared" si="4"/>
        <v>7.7173464015457827E-5</v>
      </c>
      <c r="Q292" s="73">
        <f>O292/'סכום נכסי הקרן'!$C$41</f>
        <v>7.6032513264922976E-6</v>
      </c>
    </row>
    <row r="293" spans="1:17">
      <c r="A293" s="69" t="s">
        <v>3280</v>
      </c>
      <c r="B293" s="70" t="s">
        <v>2815</v>
      </c>
      <c r="C293" s="54">
        <v>9571</v>
      </c>
      <c r="D293" s="117" t="s">
        <v>3305</v>
      </c>
      <c r="E293" s="54" t="s">
        <v>2852</v>
      </c>
      <c r="F293" s="79">
        <v>45069</v>
      </c>
      <c r="G293" s="54" t="s">
        <v>2805</v>
      </c>
      <c r="H293" s="72">
        <v>0.6</v>
      </c>
      <c r="I293" s="70" t="s">
        <v>3191</v>
      </c>
      <c r="J293" s="70" t="s">
        <v>140</v>
      </c>
      <c r="K293" s="71">
        <v>7.1160000000000001E-2</v>
      </c>
      <c r="L293" s="71">
        <v>6.9599999989365155E-2</v>
      </c>
      <c r="M293" s="72">
        <v>6134.3171490000004</v>
      </c>
      <c r="N293" s="80">
        <v>101.43</v>
      </c>
      <c r="O293" s="72">
        <v>2.2567332150000001</v>
      </c>
      <c r="P293" s="73">
        <f t="shared" si="4"/>
        <v>1.2662608409332499E-4</v>
      </c>
      <c r="Q293" s="73">
        <f>O293/'סכום נכסי הקרן'!$C$41</f>
        <v>1.2475401410752482E-5</v>
      </c>
    </row>
    <row r="294" spans="1:17">
      <c r="A294" s="69" t="s">
        <v>3280</v>
      </c>
      <c r="B294" s="70" t="s">
        <v>2815</v>
      </c>
      <c r="C294" s="54">
        <v>9849</v>
      </c>
      <c r="D294" s="117" t="s">
        <v>3305</v>
      </c>
      <c r="E294" s="54" t="s">
        <v>2852</v>
      </c>
      <c r="F294" s="79">
        <v>45267</v>
      </c>
      <c r="G294" s="54" t="s">
        <v>2805</v>
      </c>
      <c r="H294" s="72">
        <v>0.6</v>
      </c>
      <c r="I294" s="70" t="s">
        <v>3191</v>
      </c>
      <c r="J294" s="70" t="s">
        <v>140</v>
      </c>
      <c r="K294" s="71">
        <v>7.0110000000000006E-2</v>
      </c>
      <c r="L294" s="71">
        <v>7.0300000003749433E-2</v>
      </c>
      <c r="M294" s="72">
        <v>5479.4373450000003</v>
      </c>
      <c r="N294" s="80">
        <v>100.65</v>
      </c>
      <c r="O294" s="72">
        <v>2.0003098750000001</v>
      </c>
      <c r="P294" s="73">
        <f t="shared" si="4"/>
        <v>1.1223808147143275E-4</v>
      </c>
      <c r="Q294" s="73">
        <f>O294/'סכום נכסי הקרן'!$C$41</f>
        <v>1.1057872712046346E-5</v>
      </c>
    </row>
    <row r="295" spans="1:17">
      <c r="A295" s="69" t="s">
        <v>3281</v>
      </c>
      <c r="B295" s="70" t="s">
        <v>2815</v>
      </c>
      <c r="C295" s="54">
        <v>9382</v>
      </c>
      <c r="D295" s="117" t="s">
        <v>3305</v>
      </c>
      <c r="E295" s="54" t="s">
        <v>2852</v>
      </c>
      <c r="F295" s="79">
        <v>44341</v>
      </c>
      <c r="G295" s="54" t="s">
        <v>2805</v>
      </c>
      <c r="H295" s="72">
        <v>0.23000000000288942</v>
      </c>
      <c r="I295" s="70" t="s">
        <v>3191</v>
      </c>
      <c r="J295" s="70" t="s">
        <v>134</v>
      </c>
      <c r="K295" s="71">
        <v>7.9724000000000003E-2</v>
      </c>
      <c r="L295" s="71">
        <v>8.8599999999860082E-2</v>
      </c>
      <c r="M295" s="72">
        <v>36209.243233000001</v>
      </c>
      <c r="N295" s="80">
        <v>100.14</v>
      </c>
      <c r="O295" s="72">
        <v>131.51478409399999</v>
      </c>
      <c r="P295" s="73">
        <f t="shared" si="4"/>
        <v>7.3793401893995341E-3</v>
      </c>
      <c r="Q295" s="73">
        <f>O295/'סכום נכסי הקרן'!$C$41</f>
        <v>7.2702422781555749E-4</v>
      </c>
    </row>
    <row r="296" spans="1:17">
      <c r="A296" s="69" t="s">
        <v>3281</v>
      </c>
      <c r="B296" s="70" t="s">
        <v>2815</v>
      </c>
      <c r="C296" s="54">
        <v>9410</v>
      </c>
      <c r="D296" s="117" t="s">
        <v>3305</v>
      </c>
      <c r="E296" s="54" t="s">
        <v>2852</v>
      </c>
      <c r="F296" s="79">
        <v>44946</v>
      </c>
      <c r="G296" s="54" t="s">
        <v>2805</v>
      </c>
      <c r="H296" s="72">
        <v>0.22999999907306912</v>
      </c>
      <c r="I296" s="70" t="s">
        <v>3191</v>
      </c>
      <c r="J296" s="70" t="s">
        <v>134</v>
      </c>
      <c r="K296" s="71">
        <v>7.9724000000000003E-2</v>
      </c>
      <c r="L296" s="71">
        <v>8.8599999894220821E-2</v>
      </c>
      <c r="M296" s="72">
        <v>100.98953299999999</v>
      </c>
      <c r="N296" s="80">
        <v>100.14</v>
      </c>
      <c r="O296" s="72">
        <v>0.36680185799999998</v>
      </c>
      <c r="P296" s="73">
        <f t="shared" si="4"/>
        <v>2.0581379583539227E-5</v>
      </c>
      <c r="Q296" s="73">
        <f>O296/'סכום נכסי הקרן'!$C$41</f>
        <v>2.0277099598411464E-6</v>
      </c>
    </row>
    <row r="297" spans="1:17">
      <c r="A297" s="69" t="s">
        <v>3281</v>
      </c>
      <c r="B297" s="70" t="s">
        <v>2815</v>
      </c>
      <c r="C297" s="54">
        <v>9460</v>
      </c>
      <c r="D297" s="117" t="s">
        <v>3305</v>
      </c>
      <c r="E297" s="54" t="s">
        <v>2852</v>
      </c>
      <c r="F297" s="79">
        <v>44978</v>
      </c>
      <c r="G297" s="54" t="s">
        <v>2805</v>
      </c>
      <c r="H297" s="72">
        <v>0.23000000041922389</v>
      </c>
      <c r="I297" s="70" t="s">
        <v>3191</v>
      </c>
      <c r="J297" s="70" t="s">
        <v>134</v>
      </c>
      <c r="K297" s="71">
        <v>7.9724000000000003E-2</v>
      </c>
      <c r="L297" s="71">
        <v>8.860000004431795E-2</v>
      </c>
      <c r="M297" s="72">
        <v>137.91711000000001</v>
      </c>
      <c r="N297" s="80">
        <v>100.14</v>
      </c>
      <c r="O297" s="72">
        <v>0.50092567300000002</v>
      </c>
      <c r="P297" s="73">
        <f t="shared" si="4"/>
        <v>2.8107113402770298E-5</v>
      </c>
      <c r="Q297" s="73">
        <f>O297/'סכום נכסי הקרן'!$C$41</f>
        <v>2.7691571188339761E-6</v>
      </c>
    </row>
    <row r="298" spans="1:17">
      <c r="A298" s="69" t="s">
        <v>3281</v>
      </c>
      <c r="B298" s="70" t="s">
        <v>2815</v>
      </c>
      <c r="C298" s="54">
        <v>9511</v>
      </c>
      <c r="D298" s="117" t="s">
        <v>3305</v>
      </c>
      <c r="E298" s="54" t="s">
        <v>2852</v>
      </c>
      <c r="F298" s="79">
        <v>45005</v>
      </c>
      <c r="G298" s="54" t="s">
        <v>2805</v>
      </c>
      <c r="H298" s="72">
        <v>0.2300000003460051</v>
      </c>
      <c r="I298" s="70" t="s">
        <v>3191</v>
      </c>
      <c r="J298" s="70" t="s">
        <v>134</v>
      </c>
      <c r="K298" s="71">
        <v>7.9660000000000009E-2</v>
      </c>
      <c r="L298" s="71">
        <v>8.8599999822384076E-2</v>
      </c>
      <c r="M298" s="72">
        <v>71.615156999999996</v>
      </c>
      <c r="N298" s="80">
        <v>100.14</v>
      </c>
      <c r="O298" s="72">
        <v>0.26011181699999997</v>
      </c>
      <c r="P298" s="73">
        <f t="shared" si="4"/>
        <v>1.4594964346775722E-5</v>
      </c>
      <c r="Q298" s="73">
        <f>O298/'סכום נכסי הקרן'!$C$41</f>
        <v>1.4379188940838941E-6</v>
      </c>
    </row>
    <row r="299" spans="1:17">
      <c r="A299" s="69" t="s">
        <v>3281</v>
      </c>
      <c r="B299" s="70" t="s">
        <v>2815</v>
      </c>
      <c r="C299" s="54">
        <v>9540</v>
      </c>
      <c r="D299" s="117" t="s">
        <v>3305</v>
      </c>
      <c r="E299" s="54" t="s">
        <v>2852</v>
      </c>
      <c r="F299" s="79">
        <v>45036</v>
      </c>
      <c r="G299" s="54" t="s">
        <v>2805</v>
      </c>
      <c r="H299" s="72">
        <v>0.22999999964226195</v>
      </c>
      <c r="I299" s="70" t="s">
        <v>3191</v>
      </c>
      <c r="J299" s="70" t="s">
        <v>134</v>
      </c>
      <c r="K299" s="71">
        <v>7.9724000000000003E-2</v>
      </c>
      <c r="L299" s="71">
        <v>8.8600000043349447E-2</v>
      </c>
      <c r="M299" s="72">
        <v>261.67285800000002</v>
      </c>
      <c r="N299" s="80">
        <v>100.14</v>
      </c>
      <c r="O299" s="72">
        <v>0.95041615800000001</v>
      </c>
      <c r="P299" s="73">
        <f t="shared" si="4"/>
        <v>5.3328180551710818E-5</v>
      </c>
      <c r="Q299" s="73">
        <f>O299/'סכום נכסי הקרן'!$C$41</f>
        <v>5.2539764113478308E-6</v>
      </c>
    </row>
    <row r="300" spans="1:17">
      <c r="A300" s="69" t="s">
        <v>3281</v>
      </c>
      <c r="B300" s="70" t="s">
        <v>2815</v>
      </c>
      <c r="C300" s="54">
        <v>9562</v>
      </c>
      <c r="D300" s="117" t="s">
        <v>3305</v>
      </c>
      <c r="E300" s="54" t="s">
        <v>2852</v>
      </c>
      <c r="F300" s="79">
        <v>45068</v>
      </c>
      <c r="G300" s="54" t="s">
        <v>2805</v>
      </c>
      <c r="H300" s="72">
        <v>0.22999999982477429</v>
      </c>
      <c r="I300" s="70" t="s">
        <v>3191</v>
      </c>
      <c r="J300" s="70" t="s">
        <v>134</v>
      </c>
      <c r="K300" s="71">
        <v>7.9724000000000003E-2</v>
      </c>
      <c r="L300" s="71">
        <v>8.8599999953662537E-2</v>
      </c>
      <c r="M300" s="72">
        <v>141.41308100000001</v>
      </c>
      <c r="N300" s="80">
        <v>100.14</v>
      </c>
      <c r="O300" s="72">
        <v>0.51362328300000004</v>
      </c>
      <c r="P300" s="73">
        <f t="shared" si="4"/>
        <v>2.8819580707703481E-5</v>
      </c>
      <c r="Q300" s="73">
        <f>O300/'סכום נכסי הקרן'!$C$41</f>
        <v>2.8393505208073613E-6</v>
      </c>
    </row>
    <row r="301" spans="1:17">
      <c r="A301" s="69" t="s">
        <v>3281</v>
      </c>
      <c r="B301" s="70" t="s">
        <v>2815</v>
      </c>
      <c r="C301" s="54">
        <v>9603</v>
      </c>
      <c r="D301" s="117" t="s">
        <v>3305</v>
      </c>
      <c r="E301" s="54" t="s">
        <v>2852</v>
      </c>
      <c r="F301" s="79">
        <v>45097</v>
      </c>
      <c r="G301" s="54" t="s">
        <v>2805</v>
      </c>
      <c r="H301" s="72">
        <v>0.2299999998504102</v>
      </c>
      <c r="I301" s="70" t="s">
        <v>3191</v>
      </c>
      <c r="J301" s="70" t="s">
        <v>134</v>
      </c>
      <c r="K301" s="71">
        <v>7.9724000000000003E-2</v>
      </c>
      <c r="L301" s="71">
        <v>8.8599999977062888E-2</v>
      </c>
      <c r="M301" s="72">
        <v>110.43178399999999</v>
      </c>
      <c r="N301" s="80">
        <v>100.14</v>
      </c>
      <c r="O301" s="72">
        <v>0.40109682199999996</v>
      </c>
      <c r="P301" s="73">
        <f t="shared" si="4"/>
        <v>2.2505681918692099E-5</v>
      </c>
      <c r="Q301" s="73">
        <f>O301/'סכום נכסי הקרן'!$C$41</f>
        <v>2.2172952592569239E-6</v>
      </c>
    </row>
    <row r="302" spans="1:17">
      <c r="A302" s="69" t="s">
        <v>3281</v>
      </c>
      <c r="B302" s="70" t="s">
        <v>2815</v>
      </c>
      <c r="C302" s="54">
        <v>9659</v>
      </c>
      <c r="D302" s="117" t="s">
        <v>3305</v>
      </c>
      <c r="E302" s="54" t="s">
        <v>2852</v>
      </c>
      <c r="F302" s="79">
        <v>45159</v>
      </c>
      <c r="G302" s="54" t="s">
        <v>2805</v>
      </c>
      <c r="H302" s="72">
        <v>0.23000000012190994</v>
      </c>
      <c r="I302" s="70" t="s">
        <v>3191</v>
      </c>
      <c r="J302" s="70" t="s">
        <v>134</v>
      </c>
      <c r="K302" s="71">
        <v>7.9724000000000003E-2</v>
      </c>
      <c r="L302" s="71">
        <v>8.8600000039011195E-2</v>
      </c>
      <c r="M302" s="72">
        <v>271.011099</v>
      </c>
      <c r="N302" s="80">
        <v>100.14</v>
      </c>
      <c r="O302" s="72">
        <v>0.98433335599999983</v>
      </c>
      <c r="P302" s="73">
        <f t="shared" si="4"/>
        <v>5.5231286305466443E-5</v>
      </c>
      <c r="Q302" s="73">
        <f>O302/'סכום נכסי הקרן'!$C$41</f>
        <v>5.4414733901513128E-6</v>
      </c>
    </row>
    <row r="303" spans="1:17">
      <c r="A303" s="69" t="s">
        <v>3281</v>
      </c>
      <c r="B303" s="70" t="s">
        <v>2815</v>
      </c>
      <c r="C303" s="54">
        <v>9749</v>
      </c>
      <c r="D303" s="117" t="s">
        <v>3305</v>
      </c>
      <c r="E303" s="54" t="s">
        <v>2852</v>
      </c>
      <c r="F303" s="79">
        <v>45189</v>
      </c>
      <c r="G303" s="54" t="s">
        <v>2805</v>
      </c>
      <c r="H303" s="72">
        <v>0.2299999998791879</v>
      </c>
      <c r="I303" s="70" t="s">
        <v>3191</v>
      </c>
      <c r="J303" s="70" t="s">
        <v>134</v>
      </c>
      <c r="K303" s="71">
        <v>7.9724000000000003E-2</v>
      </c>
      <c r="L303" s="71">
        <v>8.8600000001610807E-2</v>
      </c>
      <c r="M303" s="72">
        <v>136.73694499999999</v>
      </c>
      <c r="N303" s="80">
        <v>100.14</v>
      </c>
      <c r="O303" s="72">
        <v>0.49663922199999999</v>
      </c>
      <c r="P303" s="73">
        <f t="shared" si="4"/>
        <v>2.7866599149166814E-5</v>
      </c>
      <c r="Q303" s="73">
        <f>O303/'סכום נכסי הקרן'!$C$41</f>
        <v>2.7454612754365007E-6</v>
      </c>
    </row>
    <row r="304" spans="1:17">
      <c r="A304" s="69" t="s">
        <v>3281</v>
      </c>
      <c r="B304" s="70" t="s">
        <v>2815</v>
      </c>
      <c r="C304" s="54">
        <v>9805</v>
      </c>
      <c r="D304" s="117" t="s">
        <v>3305</v>
      </c>
      <c r="E304" s="54" t="s">
        <v>2852</v>
      </c>
      <c r="F304" s="79">
        <v>45219</v>
      </c>
      <c r="G304" s="54" t="s">
        <v>2805</v>
      </c>
      <c r="H304" s="72">
        <v>0.23000000079166125</v>
      </c>
      <c r="I304" s="70" t="s">
        <v>3191</v>
      </c>
      <c r="J304" s="70" t="s">
        <v>134</v>
      </c>
      <c r="K304" s="71">
        <v>7.9724000000000003E-2</v>
      </c>
      <c r="L304" s="71">
        <v>8.8599999956458633E-2</v>
      </c>
      <c r="M304" s="72">
        <v>139.112278</v>
      </c>
      <c r="N304" s="80">
        <v>100.14</v>
      </c>
      <c r="O304" s="72">
        <v>0.50526662</v>
      </c>
      <c r="P304" s="73">
        <f t="shared" si="4"/>
        <v>2.835068544585146E-5</v>
      </c>
      <c r="Q304" s="73">
        <f>O304/'סכום נכסי הקרן'!$C$41</f>
        <v>2.7931542204709111E-6</v>
      </c>
    </row>
    <row r="305" spans="1:17">
      <c r="A305" s="69" t="s">
        <v>3281</v>
      </c>
      <c r="B305" s="70" t="s">
        <v>2815</v>
      </c>
      <c r="C305" s="54">
        <v>9824</v>
      </c>
      <c r="D305" s="117" t="s">
        <v>3305</v>
      </c>
      <c r="E305" s="54" t="s">
        <v>2852</v>
      </c>
      <c r="F305" s="79">
        <v>45250</v>
      </c>
      <c r="G305" s="54" t="s">
        <v>2805</v>
      </c>
      <c r="H305" s="72">
        <v>0.23000000050553285</v>
      </c>
      <c r="I305" s="70" t="s">
        <v>3191</v>
      </c>
      <c r="J305" s="70" t="s">
        <v>134</v>
      </c>
      <c r="K305" s="71">
        <v>7.9724000000000003E-2</v>
      </c>
      <c r="L305" s="71">
        <v>8.8600000121860006E-2</v>
      </c>
      <c r="M305" s="72">
        <v>103.478246</v>
      </c>
      <c r="N305" s="80">
        <v>100.14</v>
      </c>
      <c r="O305" s="72">
        <v>0.37584104700000004</v>
      </c>
      <c r="P305" s="73">
        <f t="shared" si="4"/>
        <v>2.1088571616182514E-5</v>
      </c>
      <c r="Q305" s="73">
        <f>O305/'סכום נכסי הקרן'!$C$41</f>
        <v>2.0776793184047189E-6</v>
      </c>
    </row>
    <row r="306" spans="1:17">
      <c r="A306" s="69" t="s">
        <v>3282</v>
      </c>
      <c r="B306" s="70" t="s">
        <v>2806</v>
      </c>
      <c r="C306" s="54">
        <v>6211</v>
      </c>
      <c r="D306" s="117" t="s">
        <v>3305</v>
      </c>
      <c r="E306" s="54" t="s">
        <v>456</v>
      </c>
      <c r="F306" s="79">
        <v>43186</v>
      </c>
      <c r="G306" s="54" t="s">
        <v>315</v>
      </c>
      <c r="H306" s="72">
        <v>3.329999999998086</v>
      </c>
      <c r="I306" s="70" t="s">
        <v>656</v>
      </c>
      <c r="J306" s="70" t="s">
        <v>134</v>
      </c>
      <c r="K306" s="71">
        <v>4.8000000000000001E-2</v>
      </c>
      <c r="L306" s="71">
        <v>6.00999999999648E-2</v>
      </c>
      <c r="M306" s="72">
        <v>91352.761283999993</v>
      </c>
      <c r="N306" s="80">
        <v>97.74</v>
      </c>
      <c r="O306" s="72">
        <v>323.84827421399996</v>
      </c>
      <c r="P306" s="73">
        <f t="shared" si="4"/>
        <v>1.8171239086450953E-2</v>
      </c>
      <c r="Q306" s="73">
        <f>O306/'סכום נכסי הקרן'!$C$41</f>
        <v>1.790259118864917E-3</v>
      </c>
    </row>
    <row r="307" spans="1:17">
      <c r="A307" s="69" t="s">
        <v>3282</v>
      </c>
      <c r="B307" s="70" t="s">
        <v>2806</v>
      </c>
      <c r="C307" s="54">
        <v>6831</v>
      </c>
      <c r="D307" s="117" t="s">
        <v>3305</v>
      </c>
      <c r="E307" s="54" t="s">
        <v>456</v>
      </c>
      <c r="F307" s="79">
        <v>43552</v>
      </c>
      <c r="G307" s="54" t="s">
        <v>315</v>
      </c>
      <c r="H307" s="72">
        <v>3.330000000005247</v>
      </c>
      <c r="I307" s="70" t="s">
        <v>656</v>
      </c>
      <c r="J307" s="70" t="s">
        <v>134</v>
      </c>
      <c r="K307" s="71">
        <v>4.5999999999999999E-2</v>
      </c>
      <c r="L307" s="71">
        <v>6.4400000000091037E-2</v>
      </c>
      <c r="M307" s="72">
        <v>45560.107983000002</v>
      </c>
      <c r="N307" s="80">
        <v>95.72</v>
      </c>
      <c r="O307" s="72">
        <v>158.173954149</v>
      </c>
      <c r="P307" s="73">
        <f t="shared" si="4"/>
        <v>8.8751954756180612E-3</v>
      </c>
      <c r="Q307" s="73">
        <f>O307/'סכום נכסי הקרן'!$C$41</f>
        <v>8.743982485917073E-4</v>
      </c>
    </row>
    <row r="308" spans="1:17">
      <c r="A308" s="69" t="s">
        <v>3282</v>
      </c>
      <c r="B308" s="70" t="s">
        <v>2806</v>
      </c>
      <c r="C308" s="54">
        <v>7598</v>
      </c>
      <c r="D308" s="117" t="s">
        <v>3305</v>
      </c>
      <c r="E308" s="54" t="s">
        <v>456</v>
      </c>
      <c r="F308" s="79">
        <v>43942</v>
      </c>
      <c r="G308" s="54" t="s">
        <v>315</v>
      </c>
      <c r="H308" s="72">
        <v>3.2599999999948728</v>
      </c>
      <c r="I308" s="70" t="s">
        <v>656</v>
      </c>
      <c r="J308" s="70" t="s">
        <v>134</v>
      </c>
      <c r="K308" s="71">
        <v>5.4400000000000004E-2</v>
      </c>
      <c r="L308" s="71">
        <v>7.5999999999924961E-2</v>
      </c>
      <c r="M308" s="72">
        <v>46296.886048999993</v>
      </c>
      <c r="N308" s="80">
        <v>95.24</v>
      </c>
      <c r="O308" s="72">
        <v>159.92587695700001</v>
      </c>
      <c r="P308" s="73">
        <f t="shared" si="4"/>
        <v>8.9734964725353347E-3</v>
      </c>
      <c r="Q308" s="73">
        <f>O308/'סכום נכסי הקרן'!$C$41</f>
        <v>8.8408301776388121E-4</v>
      </c>
    </row>
    <row r="309" spans="1:17">
      <c r="A309" s="69" t="s">
        <v>3283</v>
      </c>
      <c r="B309" s="70" t="s">
        <v>2815</v>
      </c>
      <c r="C309" s="54">
        <v>9459</v>
      </c>
      <c r="D309" s="117" t="s">
        <v>3305</v>
      </c>
      <c r="E309" s="54" t="s">
        <v>300</v>
      </c>
      <c r="F309" s="79">
        <v>44195</v>
      </c>
      <c r="G309" s="54" t="s">
        <v>2805</v>
      </c>
      <c r="H309" s="72">
        <v>2.61</v>
      </c>
      <c r="I309" s="70" t="s">
        <v>3191</v>
      </c>
      <c r="J309" s="70" t="s">
        <v>137</v>
      </c>
      <c r="K309" s="71">
        <v>7.3550000000000004E-2</v>
      </c>
      <c r="L309" s="71">
        <v>7.4099999999999999E-2</v>
      </c>
      <c r="M309" s="72">
        <v>1335.03</v>
      </c>
      <c r="N309" s="80">
        <v>100.53</v>
      </c>
      <c r="O309" s="72">
        <v>6.2017600000000002</v>
      </c>
      <c r="P309" s="73">
        <f t="shared" si="4"/>
        <v>3.4798290647156495E-4</v>
      </c>
      <c r="Q309" s="73">
        <f>O309/'סכום נכסי הקרן'!$C$41</f>
        <v>3.4283824485274084E-5</v>
      </c>
    </row>
    <row r="310" spans="1:17">
      <c r="A310" s="69" t="s">
        <v>3283</v>
      </c>
      <c r="B310" s="70" t="s">
        <v>2815</v>
      </c>
      <c r="C310" s="54">
        <v>9448</v>
      </c>
      <c r="D310" s="117" t="s">
        <v>3305</v>
      </c>
      <c r="E310" s="54" t="s">
        <v>300</v>
      </c>
      <c r="F310" s="79">
        <v>43788</v>
      </c>
      <c r="G310" s="54" t="s">
        <v>2805</v>
      </c>
      <c r="H310" s="72">
        <v>2.67</v>
      </c>
      <c r="I310" s="70" t="s">
        <v>3191</v>
      </c>
      <c r="J310" s="70" t="s">
        <v>136</v>
      </c>
      <c r="K310" s="71">
        <v>6.0560000000000003E-2</v>
      </c>
      <c r="L310" s="71">
        <v>6.0499999999999998E-2</v>
      </c>
      <c r="M310" s="72">
        <v>6578.33</v>
      </c>
      <c r="N310" s="80">
        <v>100.52</v>
      </c>
      <c r="O310" s="72">
        <v>26.526859999999999</v>
      </c>
      <c r="P310" s="73">
        <f t="shared" si="4"/>
        <v>1.4884313231025221E-3</v>
      </c>
      <c r="Q310" s="73">
        <f>O310/'סכום נכסי הקרן'!$C$41</f>
        <v>1.4664260022726416E-4</v>
      </c>
    </row>
    <row r="311" spans="1:17">
      <c r="A311" s="69" t="s">
        <v>3283</v>
      </c>
      <c r="B311" s="70" t="s">
        <v>2815</v>
      </c>
      <c r="C311" s="54">
        <v>9617</v>
      </c>
      <c r="D311" s="117" t="s">
        <v>3305</v>
      </c>
      <c r="E311" s="54" t="s">
        <v>300</v>
      </c>
      <c r="F311" s="79">
        <v>45099</v>
      </c>
      <c r="G311" s="54" t="s">
        <v>2805</v>
      </c>
      <c r="H311" s="72">
        <v>2.6699999999999995</v>
      </c>
      <c r="I311" s="70" t="s">
        <v>3191</v>
      </c>
      <c r="J311" s="70" t="s">
        <v>136</v>
      </c>
      <c r="K311" s="71">
        <v>6.0560000000000003E-2</v>
      </c>
      <c r="L311" s="71">
        <v>5.949999999999999E-2</v>
      </c>
      <c r="M311" s="72">
        <v>127.94</v>
      </c>
      <c r="N311" s="80">
        <v>100.8</v>
      </c>
      <c r="O311" s="72">
        <v>0.51733000000000007</v>
      </c>
      <c r="P311" s="73">
        <f t="shared" si="4"/>
        <v>2.90275658853188E-5</v>
      </c>
      <c r="Q311" s="73">
        <f>O311/'סכום נכסי הקרן'!$C$41</f>
        <v>2.8598415483615692E-6</v>
      </c>
    </row>
    <row r="312" spans="1:17">
      <c r="A312" s="69" t="s">
        <v>3283</v>
      </c>
      <c r="B312" s="70" t="s">
        <v>2815</v>
      </c>
      <c r="C312" s="54">
        <v>9802</v>
      </c>
      <c r="D312" s="117" t="s">
        <v>3305</v>
      </c>
      <c r="E312" s="54" t="s">
        <v>300</v>
      </c>
      <c r="F312" s="79">
        <v>45210</v>
      </c>
      <c r="G312" s="54" t="s">
        <v>2805</v>
      </c>
      <c r="H312" s="72">
        <v>2.67</v>
      </c>
      <c r="I312" s="70" t="s">
        <v>3191</v>
      </c>
      <c r="J312" s="70" t="s">
        <v>136</v>
      </c>
      <c r="K312" s="71">
        <v>6.0560000000000003E-2</v>
      </c>
      <c r="L312" s="71">
        <v>5.9399999999999994E-2</v>
      </c>
      <c r="M312" s="72">
        <v>116.54</v>
      </c>
      <c r="N312" s="80">
        <v>100.8</v>
      </c>
      <c r="O312" s="72">
        <v>0.47123999999999999</v>
      </c>
      <c r="P312" s="73">
        <f t="shared" si="4"/>
        <v>2.6441439985691201E-5</v>
      </c>
      <c r="Q312" s="73">
        <f>O312/'סכום נכסי הקרן'!$C$41</f>
        <v>2.6050523481141739E-6</v>
      </c>
    </row>
    <row r="313" spans="1:17">
      <c r="A313" s="69" t="s">
        <v>3283</v>
      </c>
      <c r="B313" s="70" t="s">
        <v>2815</v>
      </c>
      <c r="C313" s="54">
        <v>9887</v>
      </c>
      <c r="D313" s="117" t="s">
        <v>3305</v>
      </c>
      <c r="E313" s="54" t="s">
        <v>300</v>
      </c>
      <c r="F313" s="79">
        <v>45282</v>
      </c>
      <c r="G313" s="54" t="s">
        <v>2805</v>
      </c>
      <c r="H313" s="72">
        <v>2.67</v>
      </c>
      <c r="I313" s="70" t="s">
        <v>3191</v>
      </c>
      <c r="J313" s="70" t="s">
        <v>136</v>
      </c>
      <c r="K313" s="71">
        <v>6.0479999999999999E-2</v>
      </c>
      <c r="L313" s="71">
        <v>5.9500000000000004E-2</v>
      </c>
      <c r="M313" s="72">
        <v>90.55</v>
      </c>
      <c r="N313" s="80">
        <v>100.9</v>
      </c>
      <c r="O313" s="72">
        <v>0.36649999999999999</v>
      </c>
      <c r="P313" s="73">
        <f t="shared" si="4"/>
        <v>2.0564442226372602E-5</v>
      </c>
      <c r="Q313" s="73">
        <f>O313/'סכום נכסי הקרן'!$C$41</f>
        <v>2.0260412647140411E-6</v>
      </c>
    </row>
    <row r="314" spans="1:17">
      <c r="A314" s="69" t="s">
        <v>3284</v>
      </c>
      <c r="B314" s="70" t="s">
        <v>2815</v>
      </c>
      <c r="C314" s="54">
        <v>9047</v>
      </c>
      <c r="D314" s="117" t="s">
        <v>3305</v>
      </c>
      <c r="E314" s="54" t="s">
        <v>300</v>
      </c>
      <c r="F314" s="79">
        <v>44677</v>
      </c>
      <c r="G314" s="54" t="s">
        <v>2805</v>
      </c>
      <c r="H314" s="72">
        <v>2.6300000000214476</v>
      </c>
      <c r="I314" s="70" t="s">
        <v>3191</v>
      </c>
      <c r="J314" s="70" t="s">
        <v>2757</v>
      </c>
      <c r="K314" s="71">
        <v>0.1148</v>
      </c>
      <c r="L314" s="71">
        <v>0.12210000000129209</v>
      </c>
      <c r="M314" s="72">
        <v>107425.672832</v>
      </c>
      <c r="N314" s="80">
        <v>100</v>
      </c>
      <c r="O314" s="72">
        <v>38.232795685999996</v>
      </c>
      <c r="P314" s="73">
        <f t="shared" si="4"/>
        <v>2.1452554380285253E-3</v>
      </c>
      <c r="Q314" s="73">
        <f>O314/'סכום נכסי הקרן'!$C$41</f>
        <v>2.1135394740850468E-4</v>
      </c>
    </row>
    <row r="315" spans="1:17">
      <c r="A315" s="69" t="s">
        <v>3284</v>
      </c>
      <c r="B315" s="70" t="s">
        <v>2815</v>
      </c>
      <c r="C315" s="54">
        <v>9048</v>
      </c>
      <c r="D315" s="117" t="s">
        <v>3305</v>
      </c>
      <c r="E315" s="54" t="s">
        <v>300</v>
      </c>
      <c r="F315" s="79">
        <v>44677</v>
      </c>
      <c r="G315" s="54" t="s">
        <v>2805</v>
      </c>
      <c r="H315" s="72">
        <v>2.7799999999926674</v>
      </c>
      <c r="I315" s="70" t="s">
        <v>3191</v>
      </c>
      <c r="J315" s="70" t="s">
        <v>2757</v>
      </c>
      <c r="K315" s="71">
        <v>7.5600000000000001E-2</v>
      </c>
      <c r="L315" s="71">
        <v>7.9299999999743354E-2</v>
      </c>
      <c r="M315" s="72">
        <v>344872.09259499999</v>
      </c>
      <c r="N315" s="80">
        <v>100</v>
      </c>
      <c r="O315" s="72">
        <v>122.739977755</v>
      </c>
      <c r="P315" s="73">
        <f t="shared" si="4"/>
        <v>6.8869827596424443E-3</v>
      </c>
      <c r="Q315" s="73">
        <f>O315/'סכום נכסי הקרן'!$C$41</f>
        <v>6.785163977127244E-4</v>
      </c>
    </row>
    <row r="316" spans="1:17">
      <c r="A316" s="69" t="s">
        <v>3284</v>
      </c>
      <c r="B316" s="70" t="s">
        <v>2815</v>
      </c>
      <c r="C316" s="54">
        <v>9074</v>
      </c>
      <c r="D316" s="117" t="s">
        <v>3305</v>
      </c>
      <c r="E316" s="54" t="s">
        <v>300</v>
      </c>
      <c r="F316" s="79">
        <v>44684</v>
      </c>
      <c r="G316" s="54" t="s">
        <v>2805</v>
      </c>
      <c r="H316" s="72">
        <v>2.7200000002400508</v>
      </c>
      <c r="I316" s="70" t="s">
        <v>3191</v>
      </c>
      <c r="J316" s="70" t="s">
        <v>2757</v>
      </c>
      <c r="K316" s="71">
        <v>7.9399999999999998E-2</v>
      </c>
      <c r="L316" s="71">
        <v>8.1500000005764392E-2</v>
      </c>
      <c r="M316" s="72">
        <v>17446.021755000002</v>
      </c>
      <c r="N316" s="80">
        <v>101.98</v>
      </c>
      <c r="O316" s="72">
        <v>6.331978309000001</v>
      </c>
      <c r="P316" s="73">
        <f t="shared" si="4"/>
        <v>3.552895009933834E-4</v>
      </c>
      <c r="Q316" s="73">
        <f>O316/'סכום נכסי הקרן'!$C$41</f>
        <v>3.5003681695247577E-5</v>
      </c>
    </row>
    <row r="317" spans="1:17">
      <c r="A317" s="69" t="s">
        <v>3284</v>
      </c>
      <c r="B317" s="70" t="s">
        <v>2815</v>
      </c>
      <c r="C317" s="54">
        <v>9220</v>
      </c>
      <c r="D317" s="117" t="s">
        <v>3305</v>
      </c>
      <c r="E317" s="54" t="s">
        <v>300</v>
      </c>
      <c r="F317" s="79">
        <v>44811</v>
      </c>
      <c r="G317" s="54" t="s">
        <v>2805</v>
      </c>
      <c r="H317" s="72">
        <v>2.7500000000270677</v>
      </c>
      <c r="I317" s="70" t="s">
        <v>3191</v>
      </c>
      <c r="J317" s="70" t="s">
        <v>2757</v>
      </c>
      <c r="K317" s="71">
        <v>7.8700000000000006E-2</v>
      </c>
      <c r="L317" s="71">
        <v>8.330000000068212E-2</v>
      </c>
      <c r="M317" s="72">
        <v>25816.674066</v>
      </c>
      <c r="N317" s="80">
        <v>100.52</v>
      </c>
      <c r="O317" s="72">
        <v>9.2359324890000014</v>
      </c>
      <c r="P317" s="73">
        <f t="shared" si="4"/>
        <v>5.1823137810837173E-4</v>
      </c>
      <c r="Q317" s="73">
        <f>O317/'סכום נכסי הקרן'!$C$41</f>
        <v>5.1056972280564979E-5</v>
      </c>
    </row>
    <row r="318" spans="1:17">
      <c r="A318" s="69" t="s">
        <v>3284</v>
      </c>
      <c r="B318" s="70" t="s">
        <v>2815</v>
      </c>
      <c r="C318" s="54">
        <v>9599</v>
      </c>
      <c r="D318" s="117" t="s">
        <v>3305</v>
      </c>
      <c r="E318" s="54" t="s">
        <v>300</v>
      </c>
      <c r="F318" s="79">
        <v>45089</v>
      </c>
      <c r="G318" s="54" t="s">
        <v>2805</v>
      </c>
      <c r="H318" s="72">
        <v>2.7499999998862479</v>
      </c>
      <c r="I318" s="70" t="s">
        <v>3191</v>
      </c>
      <c r="J318" s="70" t="s">
        <v>2757</v>
      </c>
      <c r="K318" s="71">
        <v>7.8700000000000006E-2</v>
      </c>
      <c r="L318" s="71">
        <v>8.3299999996632956E-2</v>
      </c>
      <c r="M318" s="72">
        <v>24600.161842000001</v>
      </c>
      <c r="N318" s="80">
        <v>100.41</v>
      </c>
      <c r="O318" s="72">
        <v>8.7910941120000015</v>
      </c>
      <c r="P318" s="73">
        <f t="shared" si="4"/>
        <v>4.9327134235423848E-4</v>
      </c>
      <c r="Q318" s="73">
        <f>O318/'סכום נכסי הקרן'!$C$41</f>
        <v>4.8597870212542002E-5</v>
      </c>
    </row>
    <row r="319" spans="1:17">
      <c r="A319" s="69" t="s">
        <v>3284</v>
      </c>
      <c r="B319" s="70" t="s">
        <v>2815</v>
      </c>
      <c r="C319" s="54">
        <v>9748</v>
      </c>
      <c r="D319" s="117" t="s">
        <v>3305</v>
      </c>
      <c r="E319" s="54" t="s">
        <v>300</v>
      </c>
      <c r="F319" s="79">
        <v>45180</v>
      </c>
      <c r="G319" s="54" t="s">
        <v>2805</v>
      </c>
      <c r="H319" s="72">
        <v>2.7499999999018261</v>
      </c>
      <c r="I319" s="70" t="s">
        <v>3191</v>
      </c>
      <c r="J319" s="70" t="s">
        <v>2757</v>
      </c>
      <c r="K319" s="71">
        <v>7.8700000000000006E-2</v>
      </c>
      <c r="L319" s="71">
        <v>8.3299999996897717E-2</v>
      </c>
      <c r="M319" s="72">
        <v>35622.269564000002</v>
      </c>
      <c r="N319" s="80">
        <v>100.43</v>
      </c>
      <c r="O319" s="72">
        <v>12.732481414999999</v>
      </c>
      <c r="P319" s="73">
        <f t="shared" si="4"/>
        <v>7.1442395213405286E-4</v>
      </c>
      <c r="Q319" s="73">
        <f>O319/'סכום נכסי הקרן'!$C$41</f>
        <v>7.0386173939958045E-5</v>
      </c>
    </row>
    <row r="320" spans="1:17">
      <c r="A320" s="69" t="s">
        <v>3284</v>
      </c>
      <c r="B320" s="70" t="s">
        <v>2815</v>
      </c>
      <c r="C320" s="54">
        <v>9822</v>
      </c>
      <c r="D320" s="117" t="s">
        <v>3305</v>
      </c>
      <c r="E320" s="54" t="s">
        <v>300</v>
      </c>
      <c r="F320" s="79">
        <v>45238</v>
      </c>
      <c r="G320" s="54" t="s">
        <v>2805</v>
      </c>
      <c r="H320" s="72">
        <v>2.7300000000044036</v>
      </c>
      <c r="I320" s="70" t="s">
        <v>3191</v>
      </c>
      <c r="J320" s="70" t="s">
        <v>2757</v>
      </c>
      <c r="K320" s="71">
        <v>7.9500000000000001E-2</v>
      </c>
      <c r="L320" s="71">
        <v>8.3400000000037749E-2</v>
      </c>
      <c r="M320" s="72">
        <v>44150.082269999999</v>
      </c>
      <c r="N320" s="80">
        <v>101.16</v>
      </c>
      <c r="O320" s="72">
        <v>15.895285241</v>
      </c>
      <c r="P320" s="73">
        <f t="shared" si="4"/>
        <v>8.9188997274285847E-4</v>
      </c>
      <c r="Q320" s="73">
        <f>O320/'סכום נכסי הקרן'!$C$41</f>
        <v>8.7870406037288059E-5</v>
      </c>
    </row>
    <row r="321" spans="1:17">
      <c r="A321" s="69" t="s">
        <v>3284</v>
      </c>
      <c r="B321" s="70" t="s">
        <v>2815</v>
      </c>
      <c r="C321" s="54">
        <v>9860</v>
      </c>
      <c r="D321" s="117" t="s">
        <v>3305</v>
      </c>
      <c r="E321" s="54" t="s">
        <v>300</v>
      </c>
      <c r="F321" s="79">
        <v>45271</v>
      </c>
      <c r="G321" s="54" t="s">
        <v>2805</v>
      </c>
      <c r="H321" s="72">
        <v>2.7499999999472124</v>
      </c>
      <c r="I321" s="70" t="s">
        <v>3191</v>
      </c>
      <c r="J321" s="70" t="s">
        <v>2757</v>
      </c>
      <c r="K321" s="71">
        <v>7.8700000000000006E-2</v>
      </c>
      <c r="L321" s="71">
        <v>8.3299999998923138E-2</v>
      </c>
      <c r="M321" s="72">
        <v>13249.995242999999</v>
      </c>
      <c r="N321" s="80">
        <v>100.43</v>
      </c>
      <c r="O321" s="72">
        <v>4.7359508469999998</v>
      </c>
      <c r="P321" s="73">
        <f t="shared" si="4"/>
        <v>2.6573584605749491E-4</v>
      </c>
      <c r="Q321" s="73">
        <f>O321/'סכום נכסי הקרן'!$C$41</f>
        <v>2.6180714443872891E-5</v>
      </c>
    </row>
    <row r="322" spans="1:17">
      <c r="A322" s="69" t="s">
        <v>3285</v>
      </c>
      <c r="B322" s="70" t="s">
        <v>2815</v>
      </c>
      <c r="C322" s="54">
        <v>7310</v>
      </c>
      <c r="D322" s="117" t="s">
        <v>3305</v>
      </c>
      <c r="E322" s="54" t="s">
        <v>918</v>
      </c>
      <c r="F322" s="79">
        <v>43811</v>
      </c>
      <c r="G322" s="54" t="s">
        <v>841</v>
      </c>
      <c r="H322" s="72">
        <v>7.1999999999999993</v>
      </c>
      <c r="I322" s="70" t="s">
        <v>3187</v>
      </c>
      <c r="J322" s="70" t="s">
        <v>134</v>
      </c>
      <c r="K322" s="71">
        <v>4.4800000000000006E-2</v>
      </c>
      <c r="L322" s="71">
        <v>6.0399999999999988E-2</v>
      </c>
      <c r="M322" s="72">
        <v>5129.45</v>
      </c>
      <c r="N322" s="80">
        <v>91.39</v>
      </c>
      <c r="O322" s="72">
        <v>17.002659999999999</v>
      </c>
      <c r="P322" s="73">
        <f t="shared" si="4"/>
        <v>9.5402515488310065E-4</v>
      </c>
      <c r="Q322" s="73">
        <f>O322/'סכום נכסי הקרן'!$C$41</f>
        <v>9.3992062127974996E-5</v>
      </c>
    </row>
    <row r="323" spans="1:17">
      <c r="A323" s="69" t="s">
        <v>3286</v>
      </c>
      <c r="B323" s="70" t="s">
        <v>2815</v>
      </c>
      <c r="C323" s="54" t="s">
        <v>3053</v>
      </c>
      <c r="D323" s="117" t="s">
        <v>3305</v>
      </c>
      <c r="E323" s="54" t="s">
        <v>820</v>
      </c>
      <c r="F323" s="79">
        <v>43185</v>
      </c>
      <c r="G323" s="54" t="s">
        <v>301</v>
      </c>
      <c r="H323" s="72">
        <v>3.9000000000148893</v>
      </c>
      <c r="I323" s="70" t="s">
        <v>3187</v>
      </c>
      <c r="J323" s="70" t="s">
        <v>142</v>
      </c>
      <c r="K323" s="71">
        <v>4.2199999999999994E-2</v>
      </c>
      <c r="L323" s="71">
        <v>6.6600000000171231E-2</v>
      </c>
      <c r="M323" s="72">
        <v>21460.449871000001</v>
      </c>
      <c r="N323" s="80">
        <v>91.4</v>
      </c>
      <c r="O323" s="72">
        <v>53.727041788000001</v>
      </c>
      <c r="P323" s="73">
        <f t="shared" si="4"/>
        <v>3.0146429654658463E-3</v>
      </c>
      <c r="Q323" s="73">
        <f>O323/'סכום נכסי הקרן'!$C$41</f>
        <v>2.9700737706276579E-4</v>
      </c>
    </row>
    <row r="324" spans="1:17">
      <c r="A324" s="69" t="s">
        <v>3287</v>
      </c>
      <c r="B324" s="70" t="s">
        <v>2815</v>
      </c>
      <c r="C324" s="54">
        <v>6812</v>
      </c>
      <c r="D324" s="117" t="s">
        <v>3305</v>
      </c>
      <c r="E324" s="54" t="s">
        <v>649</v>
      </c>
      <c r="F324" s="79">
        <v>43536</v>
      </c>
      <c r="G324" s="117" t="s">
        <v>3305</v>
      </c>
      <c r="H324" s="72">
        <v>2.2999999999971452</v>
      </c>
      <c r="I324" s="70" t="s">
        <v>3187</v>
      </c>
      <c r="J324" s="70" t="s">
        <v>134</v>
      </c>
      <c r="K324" s="71">
        <v>7.9560000000000006E-2</v>
      </c>
      <c r="L324" s="71">
        <v>7.6699999999860116E-2</v>
      </c>
      <c r="M324" s="72">
        <v>19000.795134</v>
      </c>
      <c r="N324" s="80">
        <v>101.66</v>
      </c>
      <c r="O324" s="72">
        <v>70.059887394</v>
      </c>
      <c r="P324" s="73">
        <f t="shared" si="4"/>
        <v>3.9310846021830374E-3</v>
      </c>
      <c r="Q324" s="73">
        <f>O324/'סכום נכסי הקרן'!$C$41</f>
        <v>3.8729665173659771E-4</v>
      </c>
    </row>
    <row r="325" spans="1:17">
      <c r="A325" s="69" t="s">
        <v>3287</v>
      </c>
      <c r="B325" s="70" t="s">
        <v>2815</v>
      </c>
      <c r="C325" s="54">
        <v>6872</v>
      </c>
      <c r="D325" s="117" t="s">
        <v>3305</v>
      </c>
      <c r="E325" s="54" t="s">
        <v>649</v>
      </c>
      <c r="F325" s="79">
        <v>43570</v>
      </c>
      <c r="G325" s="117" t="s">
        <v>3305</v>
      </c>
      <c r="H325" s="72">
        <v>2.299999999998231</v>
      </c>
      <c r="I325" s="70" t="s">
        <v>3187</v>
      </c>
      <c r="J325" s="70" t="s">
        <v>134</v>
      </c>
      <c r="K325" s="71">
        <v>7.9560000000000006E-2</v>
      </c>
      <c r="L325" s="71">
        <v>7.6700000000125584E-2</v>
      </c>
      <c r="M325" s="72">
        <v>15331.163952999999</v>
      </c>
      <c r="N325" s="80">
        <v>101.67</v>
      </c>
      <c r="O325" s="72">
        <v>56.534753887000001</v>
      </c>
      <c r="P325" s="73">
        <f t="shared" si="4"/>
        <v>3.1721846660065635E-3</v>
      </c>
      <c r="Q325" s="73">
        <f>O325/'סכום נכסי הקרן'!$C$41</f>
        <v>3.1252863373946668E-4</v>
      </c>
    </row>
    <row r="326" spans="1:17">
      <c r="A326" s="69" t="s">
        <v>3287</v>
      </c>
      <c r="B326" s="70" t="s">
        <v>2815</v>
      </c>
      <c r="C326" s="54">
        <v>7258</v>
      </c>
      <c r="D326" s="117" t="s">
        <v>3305</v>
      </c>
      <c r="E326" s="54" t="s">
        <v>649</v>
      </c>
      <c r="F326" s="79">
        <v>43774</v>
      </c>
      <c r="G326" s="117" t="s">
        <v>3305</v>
      </c>
      <c r="H326" s="72">
        <v>2.2999999999999998</v>
      </c>
      <c r="I326" s="70" t="s">
        <v>3187</v>
      </c>
      <c r="J326" s="70" t="s">
        <v>134</v>
      </c>
      <c r="K326" s="71">
        <v>7.9560000000000006E-2</v>
      </c>
      <c r="L326" s="71">
        <v>7.5999999999999984E-2</v>
      </c>
      <c r="M326" s="72">
        <v>14001.328810000001</v>
      </c>
      <c r="N326" s="80">
        <v>101.67</v>
      </c>
      <c r="O326" s="72">
        <v>51.630892510000002</v>
      </c>
      <c r="P326" s="73">
        <f t="shared" si="4"/>
        <v>2.8970273018225075E-3</v>
      </c>
      <c r="Q326" s="73">
        <f>O326/'סכום נכסי הקרן'!$C$41</f>
        <v>2.8541969647824045E-4</v>
      </c>
    </row>
    <row r="327" spans="1:17">
      <c r="A327" s="69" t="s">
        <v>3288</v>
      </c>
      <c r="B327" s="70" t="s">
        <v>2815</v>
      </c>
      <c r="C327" s="54">
        <v>6861</v>
      </c>
      <c r="D327" s="117" t="s">
        <v>3305</v>
      </c>
      <c r="E327" s="54" t="s">
        <v>649</v>
      </c>
      <c r="F327" s="79">
        <v>43563</v>
      </c>
      <c r="G327" s="117" t="s">
        <v>3305</v>
      </c>
      <c r="H327" s="72">
        <v>0.94000000000010175</v>
      </c>
      <c r="I327" s="70" t="s">
        <v>3183</v>
      </c>
      <c r="J327" s="70" t="s">
        <v>134</v>
      </c>
      <c r="K327" s="71">
        <v>8.0427999999999999E-2</v>
      </c>
      <c r="L327" s="71">
        <v>8.2500000000038196E-2</v>
      </c>
      <c r="M327" s="72">
        <v>107373.14024000001</v>
      </c>
      <c r="N327" s="80">
        <v>100.86</v>
      </c>
      <c r="O327" s="72">
        <v>392.79156583399998</v>
      </c>
      <c r="P327" s="73">
        <f t="shared" si="4"/>
        <v>2.2039671112141127E-2</v>
      </c>
      <c r="Q327" s="73">
        <f>O327/'סכום נכסי הקרן'!$C$41</f>
        <v>2.1713831400036179E-3</v>
      </c>
    </row>
    <row r="328" spans="1:17">
      <c r="A328" s="69" t="s">
        <v>3289</v>
      </c>
      <c r="B328" s="70" t="s">
        <v>2815</v>
      </c>
      <c r="C328" s="54">
        <v>6932</v>
      </c>
      <c r="D328" s="117" t="s">
        <v>3305</v>
      </c>
      <c r="E328" s="54" t="s">
        <v>649</v>
      </c>
      <c r="F328" s="79">
        <v>43098</v>
      </c>
      <c r="G328" s="117" t="s">
        <v>3305</v>
      </c>
      <c r="H328" s="72">
        <v>1.3800000000083821</v>
      </c>
      <c r="I328" s="70" t="s">
        <v>3187</v>
      </c>
      <c r="J328" s="70" t="s">
        <v>134</v>
      </c>
      <c r="K328" s="71">
        <v>8.1890000000000004E-2</v>
      </c>
      <c r="L328" s="71">
        <v>6.8000000000256119E-2</v>
      </c>
      <c r="M328" s="72">
        <v>23259.758342000001</v>
      </c>
      <c r="N328" s="80">
        <v>101.82</v>
      </c>
      <c r="O328" s="72">
        <v>85.898554455999999</v>
      </c>
      <c r="P328" s="73">
        <f t="shared" ref="P328:P378" si="5">IFERROR(O328/$O$8,0)</f>
        <v>4.8197977092478391E-3</v>
      </c>
      <c r="Q328" s="73">
        <f>O328/'סכום נכסי הקרן'!$C$41</f>
        <v>4.7485406795946025E-4</v>
      </c>
    </row>
    <row r="329" spans="1:17">
      <c r="A329" s="69" t="s">
        <v>3289</v>
      </c>
      <c r="B329" s="70" t="s">
        <v>2815</v>
      </c>
      <c r="C329" s="54">
        <v>9335</v>
      </c>
      <c r="D329" s="117" t="s">
        <v>3305</v>
      </c>
      <c r="E329" s="54" t="s">
        <v>649</v>
      </c>
      <c r="F329" s="79">
        <v>44064</v>
      </c>
      <c r="G329" s="117" t="s">
        <v>3305</v>
      </c>
      <c r="H329" s="72">
        <v>3.3699999999967711</v>
      </c>
      <c r="I329" s="70" t="s">
        <v>3187</v>
      </c>
      <c r="J329" s="70" t="s">
        <v>134</v>
      </c>
      <c r="K329" s="71">
        <v>9.2037999999999995E-2</v>
      </c>
      <c r="L329" s="71">
        <v>0.10939999999983412</v>
      </c>
      <c r="M329" s="72">
        <v>90647.290064000001</v>
      </c>
      <c r="N329" s="80">
        <v>96.08</v>
      </c>
      <c r="O329" s="72">
        <v>315.88962864600001</v>
      </c>
      <c r="P329" s="73">
        <f t="shared" si="5"/>
        <v>1.7724676720875753E-2</v>
      </c>
      <c r="Q329" s="73">
        <f>O329/'סכום נכסי הקרן'!$C$41</f>
        <v>1.7462630906739172E-3</v>
      </c>
    </row>
    <row r="330" spans="1:17">
      <c r="A330" s="69" t="s">
        <v>3289</v>
      </c>
      <c r="B330" s="70" t="s">
        <v>2815</v>
      </c>
      <c r="C330" s="54" t="s">
        <v>3054</v>
      </c>
      <c r="D330" s="117" t="s">
        <v>3305</v>
      </c>
      <c r="E330" s="54" t="s">
        <v>649</v>
      </c>
      <c r="F330" s="79">
        <v>42817</v>
      </c>
      <c r="G330" s="117" t="s">
        <v>3305</v>
      </c>
      <c r="H330" s="72">
        <v>1.3999999999760819</v>
      </c>
      <c r="I330" s="70" t="s">
        <v>3187</v>
      </c>
      <c r="J330" s="70" t="s">
        <v>134</v>
      </c>
      <c r="K330" s="71">
        <v>5.7820000000000003E-2</v>
      </c>
      <c r="L330" s="71">
        <v>7.8399999998839967E-2</v>
      </c>
      <c r="M330" s="72">
        <v>9445.7041019999997</v>
      </c>
      <c r="N330" s="80">
        <v>97.63</v>
      </c>
      <c r="O330" s="72">
        <v>33.447618132000002</v>
      </c>
      <c r="P330" s="73">
        <f t="shared" si="5"/>
        <v>1.8767574643527606E-3</v>
      </c>
      <c r="Q330" s="73">
        <f>O330/'סכום נכסי הקרן'!$C$41</f>
        <v>1.8490110379762505E-4</v>
      </c>
    </row>
    <row r="331" spans="1:17">
      <c r="A331" s="69" t="s">
        <v>3289</v>
      </c>
      <c r="B331" s="70" t="s">
        <v>2815</v>
      </c>
      <c r="C331" s="54">
        <v>7291</v>
      </c>
      <c r="D331" s="117" t="s">
        <v>3305</v>
      </c>
      <c r="E331" s="54" t="s">
        <v>649</v>
      </c>
      <c r="F331" s="79">
        <v>43798</v>
      </c>
      <c r="G331" s="117" t="s">
        <v>3305</v>
      </c>
      <c r="H331" s="72">
        <v>1.3799999999680685</v>
      </c>
      <c r="I331" s="70" t="s">
        <v>3187</v>
      </c>
      <c r="J331" s="70" t="s">
        <v>134</v>
      </c>
      <c r="K331" s="71">
        <v>8.1890000000000004E-2</v>
      </c>
      <c r="L331" s="71">
        <v>7.9099999996766909E-2</v>
      </c>
      <c r="M331" s="72">
        <v>1368.2211090000001</v>
      </c>
      <c r="N331" s="80">
        <v>100.97</v>
      </c>
      <c r="O331" s="72">
        <v>5.0106746819999994</v>
      </c>
      <c r="P331" s="73">
        <f t="shared" si="5"/>
        <v>2.8115069580664914E-4</v>
      </c>
      <c r="Q331" s="73">
        <f>O331/'סכום נכסי הקרן'!$C$41</f>
        <v>2.7699409740218023E-5</v>
      </c>
    </row>
    <row r="332" spans="1:17">
      <c r="A332" s="69" t="s">
        <v>3290</v>
      </c>
      <c r="B332" s="70" t="s">
        <v>2815</v>
      </c>
      <c r="C332" s="54" t="s">
        <v>3055</v>
      </c>
      <c r="D332" s="117" t="s">
        <v>3305</v>
      </c>
      <c r="E332" s="54" t="s">
        <v>649</v>
      </c>
      <c r="F332" s="79">
        <v>43083</v>
      </c>
      <c r="G332" s="117" t="s">
        <v>3305</v>
      </c>
      <c r="H332" s="72">
        <v>0.50000000009682366</v>
      </c>
      <c r="I332" s="70" t="s">
        <v>3187</v>
      </c>
      <c r="J332" s="70" t="s">
        <v>142</v>
      </c>
      <c r="K332" s="71">
        <v>7.2329999999999992E-2</v>
      </c>
      <c r="L332" s="71">
        <v>7.0800000000929508E-2</v>
      </c>
      <c r="M332" s="72">
        <v>1849.973174</v>
      </c>
      <c r="N332" s="80">
        <v>101.92</v>
      </c>
      <c r="O332" s="72">
        <v>5.1640279190000005</v>
      </c>
      <c r="P332" s="73">
        <f t="shared" si="5"/>
        <v>2.8975539916957884E-4</v>
      </c>
      <c r="Q332" s="73">
        <f>O332/'סכום נכסי הקרן'!$C$41</f>
        <v>2.8547158679479888E-5</v>
      </c>
    </row>
    <row r="333" spans="1:17">
      <c r="A333" s="69" t="s">
        <v>3290</v>
      </c>
      <c r="B333" s="70" t="s">
        <v>2815</v>
      </c>
      <c r="C333" s="54" t="s">
        <v>3056</v>
      </c>
      <c r="D333" s="117" t="s">
        <v>3305</v>
      </c>
      <c r="E333" s="54" t="s">
        <v>649</v>
      </c>
      <c r="F333" s="79">
        <v>43083</v>
      </c>
      <c r="G333" s="117" t="s">
        <v>3305</v>
      </c>
      <c r="H333" s="72">
        <v>4.8199999998828797</v>
      </c>
      <c r="I333" s="70" t="s">
        <v>3187</v>
      </c>
      <c r="J333" s="70" t="s">
        <v>142</v>
      </c>
      <c r="K333" s="71">
        <v>7.3249999999999996E-2</v>
      </c>
      <c r="L333" s="71">
        <v>7.2199999998455E-2</v>
      </c>
      <c r="M333" s="72">
        <v>5702.3535380000003</v>
      </c>
      <c r="N333" s="80">
        <v>102.77</v>
      </c>
      <c r="O333" s="72">
        <v>16.051972333999998</v>
      </c>
      <c r="P333" s="73">
        <f t="shared" si="5"/>
        <v>9.006817399232588E-4</v>
      </c>
      <c r="Q333" s="73">
        <f>O333/'סכום נכסי הקרן'!$C$41</f>
        <v>8.8736584798723483E-5</v>
      </c>
    </row>
    <row r="334" spans="1:17">
      <c r="A334" s="69" t="s">
        <v>3290</v>
      </c>
      <c r="B334" s="70" t="s">
        <v>2815</v>
      </c>
      <c r="C334" s="54" t="s">
        <v>3057</v>
      </c>
      <c r="D334" s="117" t="s">
        <v>3305</v>
      </c>
      <c r="E334" s="54" t="s">
        <v>649</v>
      </c>
      <c r="F334" s="79">
        <v>43083</v>
      </c>
      <c r="G334" s="117" t="s">
        <v>3305</v>
      </c>
      <c r="H334" s="72">
        <v>5.1500000000008548</v>
      </c>
      <c r="I334" s="70" t="s">
        <v>3187</v>
      </c>
      <c r="J334" s="70" t="s">
        <v>142</v>
      </c>
      <c r="K334" s="71">
        <v>4.4999999999999998E-2</v>
      </c>
      <c r="L334" s="71">
        <v>6.0900000000005124E-2</v>
      </c>
      <c r="M334" s="72">
        <v>22809.414124999999</v>
      </c>
      <c r="N334" s="80">
        <v>93.81</v>
      </c>
      <c r="O334" s="72">
        <v>58.609922832999992</v>
      </c>
      <c r="P334" s="73">
        <f t="shared" si="5"/>
        <v>3.2886231159382942E-3</v>
      </c>
      <c r="Q334" s="73">
        <f>O334/'סכום נכסי הקרן'!$C$41</f>
        <v>3.2400033337343429E-4</v>
      </c>
    </row>
    <row r="335" spans="1:17">
      <c r="A335" s="69" t="s">
        <v>3291</v>
      </c>
      <c r="B335" s="70" t="s">
        <v>2815</v>
      </c>
      <c r="C335" s="54">
        <v>9186</v>
      </c>
      <c r="D335" s="117" t="s">
        <v>3305</v>
      </c>
      <c r="E335" s="54" t="s">
        <v>649</v>
      </c>
      <c r="F335" s="79">
        <v>44778</v>
      </c>
      <c r="G335" s="117" t="s">
        <v>3305</v>
      </c>
      <c r="H335" s="72">
        <v>3.2499999999935962</v>
      </c>
      <c r="I335" s="70" t="s">
        <v>852</v>
      </c>
      <c r="J335" s="70" t="s">
        <v>136</v>
      </c>
      <c r="K335" s="71">
        <v>7.5700000000000003E-2</v>
      </c>
      <c r="L335" s="71">
        <v>7.3899999999800209E-2</v>
      </c>
      <c r="M335" s="72">
        <v>38332.580489</v>
      </c>
      <c r="N335" s="80">
        <v>101.55</v>
      </c>
      <c r="O335" s="72">
        <v>156.158493808</v>
      </c>
      <c r="P335" s="73">
        <f t="shared" si="5"/>
        <v>8.7621072962400549E-3</v>
      </c>
      <c r="Q335" s="73">
        <f>O335/'סכום נכסי הקרן'!$C$41</f>
        <v>8.6325662289386113E-4</v>
      </c>
    </row>
    <row r="336" spans="1:17">
      <c r="A336" s="69" t="s">
        <v>3291</v>
      </c>
      <c r="B336" s="70" t="s">
        <v>2815</v>
      </c>
      <c r="C336" s="54">
        <v>9187</v>
      </c>
      <c r="D336" s="117" t="s">
        <v>3305</v>
      </c>
      <c r="E336" s="54" t="s">
        <v>649</v>
      </c>
      <c r="F336" s="79">
        <v>44778</v>
      </c>
      <c r="G336" s="117" t="s">
        <v>3305</v>
      </c>
      <c r="H336" s="72">
        <v>3.1700000000027733</v>
      </c>
      <c r="I336" s="70" t="s">
        <v>852</v>
      </c>
      <c r="J336" s="70" t="s">
        <v>134</v>
      </c>
      <c r="K336" s="71">
        <v>9.0955999999999995E-2</v>
      </c>
      <c r="L336" s="71">
        <v>9.5100000000083201E-2</v>
      </c>
      <c r="M336" s="72">
        <v>105555.647279</v>
      </c>
      <c r="N336" s="80">
        <v>100.78</v>
      </c>
      <c r="O336" s="72">
        <v>385.83655252899996</v>
      </c>
      <c r="P336" s="73">
        <f t="shared" si="5"/>
        <v>2.1649422901242558E-2</v>
      </c>
      <c r="Q336" s="73">
        <f>O336/'סכום נכסי הקרן'!$C$41</f>
        <v>2.1329352711016662E-3</v>
      </c>
    </row>
    <row r="337" spans="1:17">
      <c r="A337" s="69" t="s">
        <v>3292</v>
      </c>
      <c r="B337" s="70" t="s">
        <v>2815</v>
      </c>
      <c r="C337" s="54" t="s">
        <v>3058</v>
      </c>
      <c r="D337" s="117" t="s">
        <v>3305</v>
      </c>
      <c r="E337" s="54" t="s">
        <v>649</v>
      </c>
      <c r="F337" s="79">
        <v>45116</v>
      </c>
      <c r="G337" s="117" t="s">
        <v>3305</v>
      </c>
      <c r="H337" s="72">
        <v>0.48999999997005411</v>
      </c>
      <c r="I337" s="70" t="s">
        <v>3187</v>
      </c>
      <c r="J337" s="70" t="s">
        <v>134</v>
      </c>
      <c r="K337" s="71">
        <v>8.2027000000000003E-2</v>
      </c>
      <c r="L337" s="71">
        <v>6.9599999998105747E-2</v>
      </c>
      <c r="M337" s="72">
        <v>3953.0512589999998</v>
      </c>
      <c r="N337" s="80">
        <v>100.15</v>
      </c>
      <c r="O337" s="72">
        <v>14.359223906999999</v>
      </c>
      <c r="P337" s="73">
        <f t="shared" si="5"/>
        <v>8.0570103806562013E-4</v>
      </c>
      <c r="Q337" s="73">
        <f>O337/'סכום נכסי הקרן'!$C$41</f>
        <v>7.9378936329741807E-5</v>
      </c>
    </row>
    <row r="338" spans="1:17">
      <c r="A338" s="69" t="s">
        <v>3293</v>
      </c>
      <c r="B338" s="70" t="s">
        <v>2815</v>
      </c>
      <c r="C338" s="54">
        <v>8702</v>
      </c>
      <c r="D338" s="117" t="s">
        <v>3305</v>
      </c>
      <c r="E338" s="54" t="s">
        <v>649</v>
      </c>
      <c r="F338" s="79">
        <v>44497</v>
      </c>
      <c r="G338" s="117" t="s">
        <v>3305</v>
      </c>
      <c r="H338" s="72">
        <v>0.24999999911799264</v>
      </c>
      <c r="I338" s="70" t="s">
        <v>3183</v>
      </c>
      <c r="J338" s="70" t="s">
        <v>134</v>
      </c>
      <c r="K338" s="71">
        <v>7.276500000000001E-2</v>
      </c>
      <c r="L338" s="71">
        <v>0</v>
      </c>
      <c r="M338" s="72">
        <v>85.011577000000003</v>
      </c>
      <c r="N338" s="80">
        <v>91.926800999999998</v>
      </c>
      <c r="O338" s="72">
        <v>0.28344434899999998</v>
      </c>
      <c r="P338" s="73">
        <f t="shared" si="5"/>
        <v>1.5904160816923037E-5</v>
      </c>
      <c r="Q338" s="73">
        <f>O338/'סכום נכסי הקרן'!$C$41</f>
        <v>1.5669029940627777E-6</v>
      </c>
    </row>
    <row r="339" spans="1:17">
      <c r="A339" s="69" t="s">
        <v>3293</v>
      </c>
      <c r="B339" s="70" t="s">
        <v>2815</v>
      </c>
      <c r="C339" s="54">
        <v>9118</v>
      </c>
      <c r="D339" s="117" t="s">
        <v>3305</v>
      </c>
      <c r="E339" s="54" t="s">
        <v>649</v>
      </c>
      <c r="F339" s="79">
        <v>44733</v>
      </c>
      <c r="G339" s="117" t="s">
        <v>3305</v>
      </c>
      <c r="H339" s="72">
        <v>0.25000000022149016</v>
      </c>
      <c r="I339" s="70" t="s">
        <v>3183</v>
      </c>
      <c r="J339" s="70" t="s">
        <v>134</v>
      </c>
      <c r="K339" s="71">
        <v>7.276500000000001E-2</v>
      </c>
      <c r="L339" s="71">
        <v>0</v>
      </c>
      <c r="M339" s="72">
        <v>338.52903400000002</v>
      </c>
      <c r="N339" s="80">
        <v>91.926798000000005</v>
      </c>
      <c r="O339" s="72">
        <v>1.1287184509999999</v>
      </c>
      <c r="P339" s="73">
        <f t="shared" si="5"/>
        <v>6.3332784107586013E-5</v>
      </c>
      <c r="Q339" s="73">
        <f>O339/'סכום נכסי הקרן'!$C$41</f>
        <v>6.2396457243386444E-6</v>
      </c>
    </row>
    <row r="340" spans="1:17">
      <c r="A340" s="69" t="s">
        <v>3293</v>
      </c>
      <c r="B340" s="70" t="s">
        <v>2815</v>
      </c>
      <c r="C340" s="54">
        <v>9233</v>
      </c>
      <c r="D340" s="117" t="s">
        <v>3305</v>
      </c>
      <c r="E340" s="54" t="s">
        <v>649</v>
      </c>
      <c r="F340" s="79">
        <v>44819</v>
      </c>
      <c r="G340" s="117" t="s">
        <v>3305</v>
      </c>
      <c r="H340" s="72">
        <v>0.25000000112840376</v>
      </c>
      <c r="I340" s="70" t="s">
        <v>3183</v>
      </c>
      <c r="J340" s="70" t="s">
        <v>134</v>
      </c>
      <c r="K340" s="71">
        <v>7.276500000000001E-2</v>
      </c>
      <c r="L340" s="71">
        <v>0</v>
      </c>
      <c r="M340" s="72">
        <v>66.448604000000003</v>
      </c>
      <c r="N340" s="80">
        <v>91.926794000000001</v>
      </c>
      <c r="O340" s="72">
        <v>0.22155190699999999</v>
      </c>
      <c r="P340" s="73">
        <f t="shared" si="5"/>
        <v>1.2431354411034586E-5</v>
      </c>
      <c r="Q340" s="73">
        <f>O340/'סכום נכסי הקרן'!$C$41</f>
        <v>1.224756632627797E-6</v>
      </c>
    </row>
    <row r="341" spans="1:17">
      <c r="A341" s="69" t="s">
        <v>3293</v>
      </c>
      <c r="B341" s="70" t="s">
        <v>2815</v>
      </c>
      <c r="C341" s="54">
        <v>9276</v>
      </c>
      <c r="D341" s="117" t="s">
        <v>3305</v>
      </c>
      <c r="E341" s="54" t="s">
        <v>649</v>
      </c>
      <c r="F341" s="79">
        <v>44854</v>
      </c>
      <c r="G341" s="117" t="s">
        <v>3305</v>
      </c>
      <c r="H341" s="72">
        <v>0.25</v>
      </c>
      <c r="I341" s="70" t="s">
        <v>3183</v>
      </c>
      <c r="J341" s="70" t="s">
        <v>134</v>
      </c>
      <c r="K341" s="71">
        <v>7.276500000000001E-2</v>
      </c>
      <c r="L341" s="71">
        <v>0</v>
      </c>
      <c r="M341" s="72">
        <v>15.943097</v>
      </c>
      <c r="N341" s="80">
        <v>91.926783</v>
      </c>
      <c r="O341" s="72">
        <v>5.3157231999999999E-2</v>
      </c>
      <c r="P341" s="73">
        <f t="shared" si="5"/>
        <v>2.9826707404580763E-6</v>
      </c>
      <c r="Q341" s="73">
        <f>O341/'סכום נכסי הקרן'!$C$41</f>
        <v>2.9385742305587366E-7</v>
      </c>
    </row>
    <row r="342" spans="1:17">
      <c r="A342" s="69" t="s">
        <v>3293</v>
      </c>
      <c r="B342" s="70" t="s">
        <v>2815</v>
      </c>
      <c r="C342" s="54">
        <v>9430</v>
      </c>
      <c r="D342" s="117" t="s">
        <v>3305</v>
      </c>
      <c r="E342" s="54" t="s">
        <v>649</v>
      </c>
      <c r="F342" s="79">
        <v>44950</v>
      </c>
      <c r="G342" s="117" t="s">
        <v>3305</v>
      </c>
      <c r="H342" s="72">
        <v>0.24999999913938425</v>
      </c>
      <c r="I342" s="70" t="s">
        <v>3183</v>
      </c>
      <c r="J342" s="70" t="s">
        <v>134</v>
      </c>
      <c r="K342" s="71">
        <v>7.276500000000001E-2</v>
      </c>
      <c r="L342" s="71">
        <v>0</v>
      </c>
      <c r="M342" s="72">
        <v>87.124649000000005</v>
      </c>
      <c r="N342" s="80">
        <v>91.926793000000004</v>
      </c>
      <c r="O342" s="72">
        <v>0.290489685</v>
      </c>
      <c r="P342" s="73">
        <f t="shared" si="5"/>
        <v>1.6299477065592567E-5</v>
      </c>
      <c r="Q342" s="73">
        <f>O342/'סכום נכסי הקרן'!$C$41</f>
        <v>1.6058501740348798E-6</v>
      </c>
    </row>
    <row r="343" spans="1:17">
      <c r="A343" s="69" t="s">
        <v>3293</v>
      </c>
      <c r="B343" s="70" t="s">
        <v>2815</v>
      </c>
      <c r="C343" s="54">
        <v>9539</v>
      </c>
      <c r="D343" s="117" t="s">
        <v>3305</v>
      </c>
      <c r="E343" s="54" t="s">
        <v>649</v>
      </c>
      <c r="F343" s="79">
        <v>45029</v>
      </c>
      <c r="G343" s="117" t="s">
        <v>3305</v>
      </c>
      <c r="H343" s="72">
        <v>0.25000000258184568</v>
      </c>
      <c r="I343" s="70" t="s">
        <v>3183</v>
      </c>
      <c r="J343" s="70" t="s">
        <v>134</v>
      </c>
      <c r="K343" s="71">
        <v>7.276500000000001E-2</v>
      </c>
      <c r="L343" s="71">
        <v>0</v>
      </c>
      <c r="M343" s="72">
        <v>29.041554000000001</v>
      </c>
      <c r="N343" s="80">
        <v>91.926809000000006</v>
      </c>
      <c r="O343" s="72">
        <v>9.6829954999999981E-2</v>
      </c>
      <c r="P343" s="73">
        <f t="shared" si="5"/>
        <v>5.4331623884850164E-6</v>
      </c>
      <c r="Q343" s="73">
        <f>O343/'סכום נכסי הקרן'!$C$41</f>
        <v>5.3528372302975078E-7</v>
      </c>
    </row>
    <row r="344" spans="1:17">
      <c r="A344" s="69" t="s">
        <v>3293</v>
      </c>
      <c r="B344" s="70" t="s">
        <v>2815</v>
      </c>
      <c r="C344" s="54">
        <v>8060</v>
      </c>
      <c r="D344" s="117" t="s">
        <v>3305</v>
      </c>
      <c r="E344" s="54" t="s">
        <v>649</v>
      </c>
      <c r="F344" s="79">
        <v>44150</v>
      </c>
      <c r="G344" s="117" t="s">
        <v>3305</v>
      </c>
      <c r="H344" s="72">
        <v>0.25000000000065742</v>
      </c>
      <c r="I344" s="70" t="s">
        <v>3183</v>
      </c>
      <c r="J344" s="70" t="s">
        <v>134</v>
      </c>
      <c r="K344" s="71">
        <v>7.276500000000001E-2</v>
      </c>
      <c r="L344" s="71">
        <v>0</v>
      </c>
      <c r="M344" s="72">
        <v>114052.450052</v>
      </c>
      <c r="N344" s="80">
        <v>91.926795999999996</v>
      </c>
      <c r="O344" s="72">
        <v>380.27195847900003</v>
      </c>
      <c r="P344" s="73">
        <f t="shared" si="5"/>
        <v>2.1337191597410526E-2</v>
      </c>
      <c r="Q344" s="73">
        <f>O344/'סכום נכסי הקרן'!$C$41</f>
        <v>2.1021737508651532E-3</v>
      </c>
    </row>
    <row r="345" spans="1:17">
      <c r="A345" s="69" t="s">
        <v>3293</v>
      </c>
      <c r="B345" s="70" t="s">
        <v>2815</v>
      </c>
      <c r="C345" s="54">
        <v>8119</v>
      </c>
      <c r="D345" s="117" t="s">
        <v>3305</v>
      </c>
      <c r="E345" s="54" t="s">
        <v>649</v>
      </c>
      <c r="F345" s="79">
        <v>44169</v>
      </c>
      <c r="G345" s="117" t="s">
        <v>3305</v>
      </c>
      <c r="H345" s="72">
        <v>0.24999999972270998</v>
      </c>
      <c r="I345" s="70" t="s">
        <v>3183</v>
      </c>
      <c r="J345" s="70" t="s">
        <v>134</v>
      </c>
      <c r="K345" s="71">
        <v>7.276500000000001E-2</v>
      </c>
      <c r="L345" s="71">
        <v>0</v>
      </c>
      <c r="M345" s="72">
        <v>270.40584100000001</v>
      </c>
      <c r="N345" s="80">
        <v>91.926796999999993</v>
      </c>
      <c r="O345" s="72">
        <v>0.90158306500000007</v>
      </c>
      <c r="P345" s="73">
        <f t="shared" si="5"/>
        <v>5.05881387516192E-5</v>
      </c>
      <c r="Q345" s="73">
        <f>O345/'סכום נכסי הקרן'!$C$41</f>
        <v>4.9840231739627878E-6</v>
      </c>
    </row>
    <row r="346" spans="1:17">
      <c r="A346" s="69" t="s">
        <v>3293</v>
      </c>
      <c r="B346" s="70" t="s">
        <v>2815</v>
      </c>
      <c r="C346" s="54">
        <v>8418</v>
      </c>
      <c r="D346" s="117" t="s">
        <v>3305</v>
      </c>
      <c r="E346" s="54" t="s">
        <v>649</v>
      </c>
      <c r="F346" s="79">
        <v>44326</v>
      </c>
      <c r="G346" s="117" t="s">
        <v>3305</v>
      </c>
      <c r="H346" s="72">
        <v>0.24999999868950007</v>
      </c>
      <c r="I346" s="70" t="s">
        <v>3183</v>
      </c>
      <c r="J346" s="70" t="s">
        <v>134</v>
      </c>
      <c r="K346" s="71">
        <v>7.276500000000001E-2</v>
      </c>
      <c r="L346" s="71">
        <v>0</v>
      </c>
      <c r="M346" s="72">
        <v>57.215449</v>
      </c>
      <c r="N346" s="80">
        <v>91.926799000000003</v>
      </c>
      <c r="O346" s="72">
        <v>0.19076689300000002</v>
      </c>
      <c r="P346" s="73">
        <f t="shared" si="5"/>
        <v>1.0703996588821567E-5</v>
      </c>
      <c r="Q346" s="73">
        <f>O346/'סכום נכסי הקרן'!$C$41</f>
        <v>1.0545746170785489E-6</v>
      </c>
    </row>
    <row r="347" spans="1:17">
      <c r="A347" s="69" t="s">
        <v>3294</v>
      </c>
      <c r="B347" s="70" t="s">
        <v>2815</v>
      </c>
      <c r="C347" s="54">
        <v>8718</v>
      </c>
      <c r="D347" s="117" t="s">
        <v>3305</v>
      </c>
      <c r="E347" s="54" t="s">
        <v>649</v>
      </c>
      <c r="F347" s="79">
        <v>44508</v>
      </c>
      <c r="G347" s="117" t="s">
        <v>3305</v>
      </c>
      <c r="H347" s="72">
        <v>2.8600000000030108</v>
      </c>
      <c r="I347" s="70" t="s">
        <v>3187</v>
      </c>
      <c r="J347" s="70" t="s">
        <v>134</v>
      </c>
      <c r="K347" s="71">
        <v>8.7600999999999998E-2</v>
      </c>
      <c r="L347" s="71">
        <v>9.1300000000130166E-2</v>
      </c>
      <c r="M347" s="72">
        <v>93270.836976999999</v>
      </c>
      <c r="N347" s="80">
        <v>100.15</v>
      </c>
      <c r="O347" s="72">
        <v>338.80076054300002</v>
      </c>
      <c r="P347" s="73">
        <f t="shared" si="5"/>
        <v>1.9010228284959407E-2</v>
      </c>
      <c r="Q347" s="73">
        <f>O347/'סכום נכסי הקרן'!$C$41</f>
        <v>1.8729176572349763E-3</v>
      </c>
    </row>
    <row r="348" spans="1:17">
      <c r="A348" s="69" t="s">
        <v>3295</v>
      </c>
      <c r="B348" s="70" t="s">
        <v>2815</v>
      </c>
      <c r="C348" s="54">
        <v>8806</v>
      </c>
      <c r="D348" s="117" t="s">
        <v>3305</v>
      </c>
      <c r="E348" s="54" t="s">
        <v>649</v>
      </c>
      <c r="F348" s="79">
        <v>44137</v>
      </c>
      <c r="G348" s="117" t="s">
        <v>3305</v>
      </c>
      <c r="H348" s="72">
        <v>0.7000000000014639</v>
      </c>
      <c r="I348" s="70" t="s">
        <v>3183</v>
      </c>
      <c r="J348" s="70" t="s">
        <v>134</v>
      </c>
      <c r="K348" s="71">
        <v>7.4573E-2</v>
      </c>
      <c r="L348" s="71">
        <v>7.7000000000056468E-2</v>
      </c>
      <c r="M348" s="72">
        <v>130906.138643</v>
      </c>
      <c r="N348" s="80">
        <v>100.71</v>
      </c>
      <c r="O348" s="72">
        <v>478.16727507899998</v>
      </c>
      <c r="P348" s="73">
        <f t="shared" si="5"/>
        <v>2.6830131795099896E-2</v>
      </c>
      <c r="Q348" s="73">
        <f>O348/'סכום נכסי הקרן'!$C$41</f>
        <v>2.6433468778879234E-3</v>
      </c>
    </row>
    <row r="349" spans="1:17">
      <c r="A349" s="69" t="s">
        <v>3295</v>
      </c>
      <c r="B349" s="70" t="s">
        <v>2815</v>
      </c>
      <c r="C349" s="54">
        <v>9044</v>
      </c>
      <c r="D349" s="117" t="s">
        <v>3305</v>
      </c>
      <c r="E349" s="54" t="s">
        <v>649</v>
      </c>
      <c r="F349" s="79">
        <v>44679</v>
      </c>
      <c r="G349" s="117" t="s">
        <v>3305</v>
      </c>
      <c r="H349" s="72">
        <v>0.69999999997571405</v>
      </c>
      <c r="I349" s="70" t="s">
        <v>3183</v>
      </c>
      <c r="J349" s="70" t="s">
        <v>134</v>
      </c>
      <c r="K349" s="71">
        <v>7.4580999999999995E-2</v>
      </c>
      <c r="L349" s="71">
        <v>7.6999999997328553E-2</v>
      </c>
      <c r="M349" s="72">
        <v>1127.265222</v>
      </c>
      <c r="N349" s="80">
        <v>100.71</v>
      </c>
      <c r="O349" s="72">
        <v>4.1176198430000008</v>
      </c>
      <c r="P349" s="73">
        <f t="shared" si="5"/>
        <v>2.3104107877636819E-4</v>
      </c>
      <c r="Q349" s="73">
        <f>O349/'סכום נכסי הקרן'!$C$41</f>
        <v>2.2762531280554852E-5</v>
      </c>
    </row>
    <row r="350" spans="1:17">
      <c r="A350" s="69" t="s">
        <v>3295</v>
      </c>
      <c r="B350" s="70" t="s">
        <v>2815</v>
      </c>
      <c r="C350" s="54">
        <v>9224</v>
      </c>
      <c r="D350" s="117" t="s">
        <v>3305</v>
      </c>
      <c r="E350" s="54" t="s">
        <v>649</v>
      </c>
      <c r="F350" s="79">
        <v>44810</v>
      </c>
      <c r="G350" s="117" t="s">
        <v>3305</v>
      </c>
      <c r="H350" s="72">
        <v>0.69999999991947548</v>
      </c>
      <c r="I350" s="70" t="s">
        <v>3183</v>
      </c>
      <c r="J350" s="70" t="s">
        <v>134</v>
      </c>
      <c r="K350" s="71">
        <v>7.4580999999999995E-2</v>
      </c>
      <c r="L350" s="71">
        <v>7.699999999651061E-2</v>
      </c>
      <c r="M350" s="72">
        <v>2039.872805</v>
      </c>
      <c r="N350" s="80">
        <v>100.71</v>
      </c>
      <c r="O350" s="72">
        <v>7.4511486680000001</v>
      </c>
      <c r="P350" s="73">
        <f t="shared" si="5"/>
        <v>4.1808653834433609E-4</v>
      </c>
      <c r="Q350" s="73">
        <f>O350/'סכום נכסי הקרן'!$C$41</f>
        <v>4.1190544804603175E-5</v>
      </c>
    </row>
    <row r="351" spans="1:17">
      <c r="A351" s="69" t="s">
        <v>3296</v>
      </c>
      <c r="B351" s="70" t="s">
        <v>2815</v>
      </c>
      <c r="C351" s="54">
        <v>9405</v>
      </c>
      <c r="D351" s="117" t="s">
        <v>3305</v>
      </c>
      <c r="E351" s="54" t="s">
        <v>649</v>
      </c>
      <c r="F351" s="79">
        <v>43866</v>
      </c>
      <c r="G351" s="117" t="s">
        <v>3305</v>
      </c>
      <c r="H351" s="72">
        <v>0.82000000000143158</v>
      </c>
      <c r="I351" s="70" t="s">
        <v>3183</v>
      </c>
      <c r="J351" s="70" t="s">
        <v>134</v>
      </c>
      <c r="K351" s="71">
        <v>7.7218999999999996E-2</v>
      </c>
      <c r="L351" s="71">
        <v>8.5100000000017009E-2</v>
      </c>
      <c r="M351" s="72">
        <v>111510.662545</v>
      </c>
      <c r="N351" s="80">
        <v>100.16</v>
      </c>
      <c r="O351" s="72">
        <v>405.09629858100004</v>
      </c>
      <c r="P351" s="73">
        <f t="shared" si="5"/>
        <v>2.2730093938025542E-2</v>
      </c>
      <c r="Q351" s="73">
        <f>O351/'סכום נכסי הקרן'!$C$41</f>
        <v>2.2394046851515041E-3</v>
      </c>
    </row>
    <row r="352" spans="1:17">
      <c r="A352" s="69" t="s">
        <v>3296</v>
      </c>
      <c r="B352" s="70" t="s">
        <v>2815</v>
      </c>
      <c r="C352" s="54">
        <v>9439</v>
      </c>
      <c r="D352" s="117" t="s">
        <v>3305</v>
      </c>
      <c r="E352" s="54" t="s">
        <v>649</v>
      </c>
      <c r="F352" s="79">
        <v>44953</v>
      </c>
      <c r="G352" s="117" t="s">
        <v>3305</v>
      </c>
      <c r="H352" s="72">
        <v>0.81999999988038008</v>
      </c>
      <c r="I352" s="70" t="s">
        <v>3183</v>
      </c>
      <c r="J352" s="70" t="s">
        <v>134</v>
      </c>
      <c r="K352" s="71">
        <v>7.7218999999999996E-2</v>
      </c>
      <c r="L352" s="71">
        <v>7.7300000006749983E-2</v>
      </c>
      <c r="M352" s="72">
        <v>320.24963600000001</v>
      </c>
      <c r="N352" s="80">
        <v>100.76</v>
      </c>
      <c r="O352" s="72">
        <v>1.1703731769999999</v>
      </c>
      <c r="P352" s="73">
        <f t="shared" si="5"/>
        <v>6.5670045243417885E-5</v>
      </c>
      <c r="Q352" s="73">
        <f>O352/'סכום נכסי הקרן'!$C$41</f>
        <v>6.4699163757611738E-6</v>
      </c>
    </row>
    <row r="353" spans="1:17">
      <c r="A353" s="69" t="s">
        <v>3296</v>
      </c>
      <c r="B353" s="70" t="s">
        <v>2815</v>
      </c>
      <c r="C353" s="54">
        <v>9447</v>
      </c>
      <c r="D353" s="117" t="s">
        <v>3305</v>
      </c>
      <c r="E353" s="54" t="s">
        <v>649</v>
      </c>
      <c r="F353" s="79">
        <v>44959</v>
      </c>
      <c r="G353" s="117" t="s">
        <v>3305</v>
      </c>
      <c r="H353" s="72">
        <v>0.82000000075998047</v>
      </c>
      <c r="I353" s="70" t="s">
        <v>3183</v>
      </c>
      <c r="J353" s="70" t="s">
        <v>134</v>
      </c>
      <c r="K353" s="71">
        <v>7.7218999999999996E-2</v>
      </c>
      <c r="L353" s="71">
        <v>7.7300000026599328E-2</v>
      </c>
      <c r="M353" s="72">
        <v>180.02460500000001</v>
      </c>
      <c r="N353" s="80">
        <v>100.76</v>
      </c>
      <c r="O353" s="72">
        <v>0.657911625</v>
      </c>
      <c r="P353" s="73">
        <f t="shared" si="5"/>
        <v>3.6915649665406325E-5</v>
      </c>
      <c r="Q353" s="73">
        <f>O353/'סכום נכסי הקרן'!$C$41</f>
        <v>3.6369879966850478E-6</v>
      </c>
    </row>
    <row r="354" spans="1:17">
      <c r="A354" s="69" t="s">
        <v>3296</v>
      </c>
      <c r="B354" s="70" t="s">
        <v>2815</v>
      </c>
      <c r="C354" s="54">
        <v>9467</v>
      </c>
      <c r="D354" s="117" t="s">
        <v>3305</v>
      </c>
      <c r="E354" s="54" t="s">
        <v>649</v>
      </c>
      <c r="F354" s="79">
        <v>44966</v>
      </c>
      <c r="G354" s="117" t="s">
        <v>3305</v>
      </c>
      <c r="H354" s="72">
        <v>0.8200000002639084</v>
      </c>
      <c r="I354" s="70" t="s">
        <v>3183</v>
      </c>
      <c r="J354" s="70" t="s">
        <v>134</v>
      </c>
      <c r="K354" s="71">
        <v>7.7218999999999996E-2</v>
      </c>
      <c r="L354" s="71">
        <v>7.8100000008424764E-2</v>
      </c>
      <c r="M354" s="72">
        <v>269.73866299999997</v>
      </c>
      <c r="N354" s="80">
        <v>100.7</v>
      </c>
      <c r="O354" s="72">
        <v>0.98519055700000002</v>
      </c>
      <c r="P354" s="73">
        <f t="shared" si="5"/>
        <v>5.5279384151144187E-5</v>
      </c>
      <c r="Q354" s="73">
        <f>O354/'סכום נכסי הקרן'!$C$41</f>
        <v>5.4462120657260865E-6</v>
      </c>
    </row>
    <row r="355" spans="1:17">
      <c r="A355" s="69" t="s">
        <v>3296</v>
      </c>
      <c r="B355" s="70" t="s">
        <v>2815</v>
      </c>
      <c r="C355" s="54">
        <v>9491</v>
      </c>
      <c r="D355" s="117" t="s">
        <v>3305</v>
      </c>
      <c r="E355" s="54" t="s">
        <v>649</v>
      </c>
      <c r="F355" s="79">
        <v>44986</v>
      </c>
      <c r="G355" s="117" t="s">
        <v>3305</v>
      </c>
      <c r="H355" s="72">
        <v>0.81999999997390671</v>
      </c>
      <c r="I355" s="70" t="s">
        <v>3183</v>
      </c>
      <c r="J355" s="70" t="s">
        <v>134</v>
      </c>
      <c r="K355" s="71">
        <v>7.7218999999999996E-2</v>
      </c>
      <c r="L355" s="71">
        <v>7.8100000010306883E-2</v>
      </c>
      <c r="M355" s="72">
        <v>1049.283786</v>
      </c>
      <c r="N355" s="80">
        <v>100.7</v>
      </c>
      <c r="O355" s="72">
        <v>3.8323926049999995</v>
      </c>
      <c r="P355" s="73">
        <f t="shared" si="5"/>
        <v>2.1503687943874513E-4</v>
      </c>
      <c r="Q355" s="73">
        <f>O355/'סכום נכסי הקרן'!$C$41</f>
        <v>2.1185772333737893E-5</v>
      </c>
    </row>
    <row r="356" spans="1:17">
      <c r="A356" s="69" t="s">
        <v>3296</v>
      </c>
      <c r="B356" s="70" t="s">
        <v>2815</v>
      </c>
      <c r="C356" s="54">
        <v>9510</v>
      </c>
      <c r="D356" s="117" t="s">
        <v>3305</v>
      </c>
      <c r="E356" s="54" t="s">
        <v>649</v>
      </c>
      <c r="F356" s="79">
        <v>44994</v>
      </c>
      <c r="G356" s="117" t="s">
        <v>3305</v>
      </c>
      <c r="H356" s="72">
        <v>0.8200000000267369</v>
      </c>
      <c r="I356" s="70" t="s">
        <v>3183</v>
      </c>
      <c r="J356" s="70" t="s">
        <v>134</v>
      </c>
      <c r="K356" s="71">
        <v>7.7218999999999996E-2</v>
      </c>
      <c r="L356" s="71">
        <v>7.8100000032217926E-2</v>
      </c>
      <c r="M356" s="72">
        <v>204.805848</v>
      </c>
      <c r="N356" s="80">
        <v>100.7</v>
      </c>
      <c r="O356" s="72">
        <v>0.748030639</v>
      </c>
      <c r="P356" s="73">
        <f t="shared" si="5"/>
        <v>4.1972258824753287E-5</v>
      </c>
      <c r="Q356" s="73">
        <f>O356/'סכום נכסי הקרן'!$C$41</f>
        <v>4.1351731020038539E-6</v>
      </c>
    </row>
    <row r="357" spans="1:17">
      <c r="A357" s="69" t="s">
        <v>3296</v>
      </c>
      <c r="B357" s="70" t="s">
        <v>2815</v>
      </c>
      <c r="C357" s="54">
        <v>9560</v>
      </c>
      <c r="D357" s="117" t="s">
        <v>3305</v>
      </c>
      <c r="E357" s="54" t="s">
        <v>649</v>
      </c>
      <c r="F357" s="79">
        <v>45058</v>
      </c>
      <c r="G357" s="117" t="s">
        <v>3305</v>
      </c>
      <c r="H357" s="72">
        <v>0.81999999991098738</v>
      </c>
      <c r="I357" s="70" t="s">
        <v>3183</v>
      </c>
      <c r="J357" s="70" t="s">
        <v>134</v>
      </c>
      <c r="K357" s="71">
        <v>7.7218999999999996E-2</v>
      </c>
      <c r="L357" s="71">
        <v>7.8099999999060421E-2</v>
      </c>
      <c r="M357" s="72">
        <v>1107.3222430000001</v>
      </c>
      <c r="N357" s="80">
        <v>100.7</v>
      </c>
      <c r="O357" s="72">
        <v>4.0443715980000006</v>
      </c>
      <c r="P357" s="73">
        <f t="shared" si="5"/>
        <v>2.2693109432210984E-4</v>
      </c>
      <c r="Q357" s="73">
        <f>O357/'סכום נכסי הקרן'!$C$41</f>
        <v>2.2357609133384635E-5</v>
      </c>
    </row>
    <row r="358" spans="1:17">
      <c r="A358" s="69" t="s">
        <v>3296</v>
      </c>
      <c r="B358" s="70" t="s">
        <v>2815</v>
      </c>
      <c r="C358" s="54">
        <v>9595</v>
      </c>
      <c r="D358" s="117" t="s">
        <v>3305</v>
      </c>
      <c r="E358" s="54" t="s">
        <v>649</v>
      </c>
      <c r="F358" s="79">
        <v>45237</v>
      </c>
      <c r="G358" s="117" t="s">
        <v>3305</v>
      </c>
      <c r="H358" s="72">
        <v>0.82000000002884643</v>
      </c>
      <c r="I358" s="70" t="s">
        <v>3183</v>
      </c>
      <c r="J358" s="70" t="s">
        <v>134</v>
      </c>
      <c r="K358" s="71">
        <v>7.7195E-2</v>
      </c>
      <c r="L358" s="71">
        <v>7.8100000001506423E-2</v>
      </c>
      <c r="M358" s="72">
        <v>3416.905471</v>
      </c>
      <c r="N358" s="80">
        <v>100.7</v>
      </c>
      <c r="O358" s="72">
        <v>12.479867652000001</v>
      </c>
      <c r="P358" s="73">
        <f t="shared" si="5"/>
        <v>7.002497062000828E-4</v>
      </c>
      <c r="Q358" s="73">
        <f>O358/'סכום נכסי הקרן'!$C$41</f>
        <v>6.8989704887099414E-5</v>
      </c>
    </row>
    <row r="359" spans="1:17">
      <c r="A359" s="69" t="s">
        <v>3297</v>
      </c>
      <c r="B359" s="70" t="s">
        <v>2815</v>
      </c>
      <c r="C359" s="54">
        <v>9606</v>
      </c>
      <c r="D359" s="117" t="s">
        <v>3305</v>
      </c>
      <c r="E359" s="54" t="s">
        <v>649</v>
      </c>
      <c r="F359" s="79">
        <v>44136</v>
      </c>
      <c r="G359" s="117" t="s">
        <v>3305</v>
      </c>
      <c r="H359" s="72">
        <v>0.25000000000102923</v>
      </c>
      <c r="I359" s="70" t="s">
        <v>3183</v>
      </c>
      <c r="J359" s="70" t="s">
        <v>134</v>
      </c>
      <c r="K359" s="71">
        <v>7.0095999999999992E-2</v>
      </c>
      <c r="L359" s="71">
        <v>0</v>
      </c>
      <c r="M359" s="72">
        <v>76099.23358</v>
      </c>
      <c r="N359" s="80">
        <v>88.007137999999998</v>
      </c>
      <c r="O359" s="72">
        <v>242.91019921099996</v>
      </c>
      <c r="P359" s="73">
        <f t="shared" si="5"/>
        <v>1.3629775601285862E-2</v>
      </c>
      <c r="Q359" s="73">
        <f>O359/'סכום נכסי הקרן'!$C$41</f>
        <v>1.3428269774117163E-3</v>
      </c>
    </row>
    <row r="360" spans="1:17">
      <c r="A360" s="69" t="s">
        <v>3298</v>
      </c>
      <c r="B360" s="70" t="s">
        <v>2815</v>
      </c>
      <c r="C360" s="54">
        <v>6588</v>
      </c>
      <c r="D360" s="117" t="s">
        <v>3305</v>
      </c>
      <c r="E360" s="54" t="s">
        <v>649</v>
      </c>
      <c r="F360" s="79">
        <v>43397</v>
      </c>
      <c r="G360" s="117" t="s">
        <v>3305</v>
      </c>
      <c r="H360" s="72">
        <v>0.50999999999908963</v>
      </c>
      <c r="I360" s="70" t="s">
        <v>3183</v>
      </c>
      <c r="J360" s="70" t="s">
        <v>134</v>
      </c>
      <c r="K360" s="71">
        <v>7.7218999999999996E-2</v>
      </c>
      <c r="L360" s="71">
        <v>7.5600000000123499E-2</v>
      </c>
      <c r="M360" s="72">
        <v>69149.879448000007</v>
      </c>
      <c r="N360" s="80">
        <v>100.73</v>
      </c>
      <c r="O360" s="72">
        <v>252.63750527299999</v>
      </c>
      <c r="P360" s="73">
        <f t="shared" si="5"/>
        <v>1.4175578121150102E-2</v>
      </c>
      <c r="Q360" s="73">
        <f>O360/'סכום נכסי הקרן'!$C$41</f>
        <v>1.3966003020395884E-3</v>
      </c>
    </row>
    <row r="361" spans="1:17">
      <c r="A361" s="69" t="s">
        <v>3299</v>
      </c>
      <c r="B361" s="70" t="s">
        <v>2815</v>
      </c>
      <c r="C361" s="54" t="s">
        <v>3059</v>
      </c>
      <c r="D361" s="117" t="s">
        <v>3305</v>
      </c>
      <c r="E361" s="54" t="s">
        <v>649</v>
      </c>
      <c r="F361" s="79">
        <v>44144</v>
      </c>
      <c r="G361" s="117" t="s">
        <v>3305</v>
      </c>
      <c r="H361" s="72">
        <v>1</v>
      </c>
      <c r="I361" s="70" t="s">
        <v>3183</v>
      </c>
      <c r="J361" s="70" t="s">
        <v>134</v>
      </c>
      <c r="K361" s="71">
        <v>7.8763E-2</v>
      </c>
      <c r="L361" s="71">
        <v>0</v>
      </c>
      <c r="M361" s="72">
        <v>86094.956917000003</v>
      </c>
      <c r="N361" s="80">
        <v>78.199742999999998</v>
      </c>
      <c r="O361" s="72">
        <v>244.19152830800002</v>
      </c>
      <c r="P361" s="73">
        <f t="shared" si="5"/>
        <v>1.3701671421717588E-2</v>
      </c>
      <c r="Q361" s="73">
        <f>O361/'סכום נכסי הקרן'!$C$41</f>
        <v>1.3499102669729738E-3</v>
      </c>
    </row>
    <row r="362" spans="1:17">
      <c r="A362" s="69" t="s">
        <v>3300</v>
      </c>
      <c r="B362" s="70" t="s">
        <v>2815</v>
      </c>
      <c r="C362" s="54">
        <v>6826</v>
      </c>
      <c r="D362" s="117" t="s">
        <v>3305</v>
      </c>
      <c r="E362" s="54" t="s">
        <v>649</v>
      </c>
      <c r="F362" s="79">
        <v>43550</v>
      </c>
      <c r="G362" s="117" t="s">
        <v>3305</v>
      </c>
      <c r="H362" s="72">
        <v>1.7600000000028457</v>
      </c>
      <c r="I362" s="70" t="s">
        <v>3187</v>
      </c>
      <c r="J362" s="70" t="s">
        <v>134</v>
      </c>
      <c r="K362" s="71">
        <v>8.4559999999999996E-2</v>
      </c>
      <c r="L362" s="71">
        <v>8.5600000000249782E-2</v>
      </c>
      <c r="M362" s="72">
        <v>34668.546638</v>
      </c>
      <c r="N362" s="80">
        <v>100.61</v>
      </c>
      <c r="O362" s="72">
        <v>126.509845239</v>
      </c>
      <c r="P362" s="73">
        <f t="shared" si="5"/>
        <v>7.0985113328369837E-3</v>
      </c>
      <c r="Q362" s="73">
        <f>O362/'סכום נכסי הקרן'!$C$41</f>
        <v>6.9935652618499644E-4</v>
      </c>
    </row>
    <row r="363" spans="1:17">
      <c r="A363" s="69" t="s">
        <v>3301</v>
      </c>
      <c r="B363" s="70" t="s">
        <v>2815</v>
      </c>
      <c r="C363" s="54">
        <v>6528</v>
      </c>
      <c r="D363" s="117" t="s">
        <v>3305</v>
      </c>
      <c r="E363" s="54" t="s">
        <v>649</v>
      </c>
      <c r="F363" s="79">
        <v>43373</v>
      </c>
      <c r="G363" s="117" t="s">
        <v>3305</v>
      </c>
      <c r="H363" s="72">
        <v>4.270000000000211</v>
      </c>
      <c r="I363" s="70" t="s">
        <v>3187</v>
      </c>
      <c r="J363" s="70" t="s">
        <v>137</v>
      </c>
      <c r="K363" s="71">
        <v>3.032E-2</v>
      </c>
      <c r="L363" s="71">
        <v>6.3000000000021095E-2</v>
      </c>
      <c r="M363" s="72">
        <v>58660.597778000003</v>
      </c>
      <c r="N363" s="80">
        <v>87.41</v>
      </c>
      <c r="O363" s="72">
        <v>236.93770498500001</v>
      </c>
      <c r="P363" s="73">
        <f t="shared" si="5"/>
        <v>1.3294656876980487E-2</v>
      </c>
      <c r="Q363" s="73">
        <f>O363/'סכום נכסי הקרן'!$C$41</f>
        <v>1.3098105524317922E-3</v>
      </c>
    </row>
    <row r="364" spans="1:17">
      <c r="A364" s="69" t="s">
        <v>3302</v>
      </c>
      <c r="B364" s="70" t="s">
        <v>2815</v>
      </c>
      <c r="C364" s="54">
        <v>8860</v>
      </c>
      <c r="D364" s="117" t="s">
        <v>3305</v>
      </c>
      <c r="E364" s="54" t="s">
        <v>649</v>
      </c>
      <c r="F364" s="79">
        <v>44585</v>
      </c>
      <c r="G364" s="117" t="s">
        <v>3305</v>
      </c>
      <c r="H364" s="72">
        <v>2.1600000000702564</v>
      </c>
      <c r="I364" s="70" t="s">
        <v>3191</v>
      </c>
      <c r="J364" s="70" t="s">
        <v>136</v>
      </c>
      <c r="K364" s="71">
        <v>6.5960000000000005E-2</v>
      </c>
      <c r="L364" s="71">
        <v>7.130000000200637E-2</v>
      </c>
      <c r="M364" s="72">
        <v>3685.2227289999996</v>
      </c>
      <c r="N364" s="80">
        <v>100.13</v>
      </c>
      <c r="O364" s="72">
        <v>14.802858731000001</v>
      </c>
      <c r="P364" s="73">
        <f t="shared" si="5"/>
        <v>8.3059354204312351E-4</v>
      </c>
      <c r="Q364" s="73">
        <f>O364/'סכום נכסי הקרן'!$C$41</f>
        <v>8.1831385060678109E-5</v>
      </c>
    </row>
    <row r="365" spans="1:17">
      <c r="A365" s="69" t="s">
        <v>3302</v>
      </c>
      <c r="B365" s="70" t="s">
        <v>2815</v>
      </c>
      <c r="C365" s="54">
        <v>8977</v>
      </c>
      <c r="D365" s="117" t="s">
        <v>3305</v>
      </c>
      <c r="E365" s="54" t="s">
        <v>649</v>
      </c>
      <c r="F365" s="79">
        <v>44553</v>
      </c>
      <c r="G365" s="117" t="s">
        <v>3305</v>
      </c>
      <c r="H365" s="72">
        <v>2.1599999997798993</v>
      </c>
      <c r="I365" s="70" t="s">
        <v>3191</v>
      </c>
      <c r="J365" s="70" t="s">
        <v>136</v>
      </c>
      <c r="K365" s="71">
        <v>6.5960000000000005E-2</v>
      </c>
      <c r="L365" s="71">
        <v>7.1499999994497493E-2</v>
      </c>
      <c r="M365" s="72">
        <v>543.08544900000004</v>
      </c>
      <c r="N365" s="80">
        <v>100.1</v>
      </c>
      <c r="O365" s="72">
        <v>2.1808203279999998</v>
      </c>
      <c r="P365" s="73">
        <f t="shared" si="5"/>
        <v>1.2236658565144596E-4</v>
      </c>
      <c r="Q365" s="73">
        <f>O365/'סכום נכסי הקרן'!$C$41</f>
        <v>1.2055748909836861E-5</v>
      </c>
    </row>
    <row r="366" spans="1:17">
      <c r="A366" s="69" t="s">
        <v>3302</v>
      </c>
      <c r="B366" s="70" t="s">
        <v>2815</v>
      </c>
      <c r="C366" s="54">
        <v>8978</v>
      </c>
      <c r="D366" s="117" t="s">
        <v>3305</v>
      </c>
      <c r="E366" s="54" t="s">
        <v>649</v>
      </c>
      <c r="F366" s="79">
        <v>44553</v>
      </c>
      <c r="G366" s="117" t="s">
        <v>3305</v>
      </c>
      <c r="H366" s="72">
        <v>2.160000000142972</v>
      </c>
      <c r="I366" s="70" t="s">
        <v>3191</v>
      </c>
      <c r="J366" s="70" t="s">
        <v>136</v>
      </c>
      <c r="K366" s="71">
        <v>6.5960000000000005E-2</v>
      </c>
      <c r="L366" s="71">
        <v>7.260000000857833E-2</v>
      </c>
      <c r="M366" s="72">
        <v>698.25273300000003</v>
      </c>
      <c r="N366" s="80">
        <v>99.88</v>
      </c>
      <c r="O366" s="72">
        <v>2.7977494099999998</v>
      </c>
      <c r="P366" s="73">
        <f t="shared" si="5"/>
        <v>1.5698269060249122E-4</v>
      </c>
      <c r="Q366" s="73">
        <f>O366/'סכום נכסי הקרן'!$C$41</f>
        <v>1.5466182136396623E-5</v>
      </c>
    </row>
    <row r="367" spans="1:17">
      <c r="A367" s="69" t="s">
        <v>3302</v>
      </c>
      <c r="B367" s="70" t="s">
        <v>2815</v>
      </c>
      <c r="C367" s="54">
        <v>8979</v>
      </c>
      <c r="D367" s="117" t="s">
        <v>3305</v>
      </c>
      <c r="E367" s="54" t="s">
        <v>649</v>
      </c>
      <c r="F367" s="79">
        <v>44553</v>
      </c>
      <c r="G367" s="117" t="s">
        <v>3305</v>
      </c>
      <c r="H367" s="72">
        <v>2.159999999969433</v>
      </c>
      <c r="I367" s="70" t="s">
        <v>3191</v>
      </c>
      <c r="J367" s="70" t="s">
        <v>136</v>
      </c>
      <c r="K367" s="71">
        <v>6.5960000000000005E-2</v>
      </c>
      <c r="L367" s="71">
        <v>7.1399999998395247E-2</v>
      </c>
      <c r="M367" s="72">
        <v>3258.5126690000006</v>
      </c>
      <c r="N367" s="80">
        <v>100.11</v>
      </c>
      <c r="O367" s="72">
        <v>13.086228865000001</v>
      </c>
      <c r="P367" s="73">
        <f t="shared" si="5"/>
        <v>7.3427284435302056E-4</v>
      </c>
      <c r="Q367" s="73">
        <f>O367/'סכום נכסי הקרן'!$C$41</f>
        <v>7.2341718089991797E-5</v>
      </c>
    </row>
    <row r="368" spans="1:17">
      <c r="A368" s="69" t="s">
        <v>3302</v>
      </c>
      <c r="B368" s="70" t="s">
        <v>2815</v>
      </c>
      <c r="C368" s="54">
        <v>8918</v>
      </c>
      <c r="D368" s="117" t="s">
        <v>3305</v>
      </c>
      <c r="E368" s="54" t="s">
        <v>649</v>
      </c>
      <c r="F368" s="79">
        <v>44553</v>
      </c>
      <c r="G368" s="117" t="s">
        <v>3305</v>
      </c>
      <c r="H368" s="72">
        <v>2.1600000000214008</v>
      </c>
      <c r="I368" s="70" t="s">
        <v>3191</v>
      </c>
      <c r="J368" s="70" t="s">
        <v>136</v>
      </c>
      <c r="K368" s="71">
        <v>6.5960000000000005E-2</v>
      </c>
      <c r="L368" s="71">
        <v>7.1500000004547676E-2</v>
      </c>
      <c r="M368" s="72">
        <v>465.50181400000002</v>
      </c>
      <c r="N368" s="80">
        <v>100.09</v>
      </c>
      <c r="O368" s="72">
        <v>1.8690877809999999</v>
      </c>
      <c r="P368" s="73">
        <f t="shared" si="5"/>
        <v>1.0487516422481165E-4</v>
      </c>
      <c r="Q368" s="73">
        <f>O368/'סכום נכסי הקרן'!$C$41</f>
        <v>1.0332466498441476E-5</v>
      </c>
    </row>
    <row r="369" spans="1:17">
      <c r="A369" s="69" t="s">
        <v>3302</v>
      </c>
      <c r="B369" s="70" t="s">
        <v>2815</v>
      </c>
      <c r="C369" s="54">
        <v>9037</v>
      </c>
      <c r="D369" s="117" t="s">
        <v>3305</v>
      </c>
      <c r="E369" s="54" t="s">
        <v>649</v>
      </c>
      <c r="F369" s="79">
        <v>44671</v>
      </c>
      <c r="G369" s="117" t="s">
        <v>3305</v>
      </c>
      <c r="H369" s="72">
        <v>2.1599999992469923</v>
      </c>
      <c r="I369" s="70" t="s">
        <v>3191</v>
      </c>
      <c r="J369" s="70" t="s">
        <v>136</v>
      </c>
      <c r="K369" s="71">
        <v>6.5960000000000005E-2</v>
      </c>
      <c r="L369" s="71">
        <v>7.1299999977837605E-2</v>
      </c>
      <c r="M369" s="72">
        <v>290.93864000000002</v>
      </c>
      <c r="N369" s="80">
        <v>100.13</v>
      </c>
      <c r="O369" s="72">
        <v>1.168646743</v>
      </c>
      <c r="P369" s="73">
        <f t="shared" si="5"/>
        <v>6.557317443236565E-5</v>
      </c>
      <c r="Q369" s="73">
        <f>O369/'סכום נכסי הקרן'!$C$41</f>
        <v>6.4603725107548847E-6</v>
      </c>
    </row>
    <row r="370" spans="1:17">
      <c r="A370" s="69" t="s">
        <v>3302</v>
      </c>
      <c r="B370" s="70" t="s">
        <v>2815</v>
      </c>
      <c r="C370" s="54">
        <v>9130</v>
      </c>
      <c r="D370" s="117" t="s">
        <v>3305</v>
      </c>
      <c r="E370" s="54" t="s">
        <v>649</v>
      </c>
      <c r="F370" s="79">
        <v>44742</v>
      </c>
      <c r="G370" s="117" t="s">
        <v>3305</v>
      </c>
      <c r="H370" s="72">
        <v>2.1600000001825475</v>
      </c>
      <c r="I370" s="70" t="s">
        <v>3191</v>
      </c>
      <c r="J370" s="70" t="s">
        <v>136</v>
      </c>
      <c r="K370" s="71">
        <v>6.5960000000000005E-2</v>
      </c>
      <c r="L370" s="71">
        <v>7.1300000003978958E-2</v>
      </c>
      <c r="M370" s="72">
        <v>1745.6318140000001</v>
      </c>
      <c r="N370" s="80">
        <v>100.13</v>
      </c>
      <c r="O370" s="72">
        <v>7.0118804170000004</v>
      </c>
      <c r="P370" s="73">
        <f t="shared" si="5"/>
        <v>3.9343904429366968E-4</v>
      </c>
      <c r="Q370" s="73">
        <f>O370/'סכום נכסי הקרן'!$C$41</f>
        <v>3.8762234837878032E-5</v>
      </c>
    </row>
    <row r="371" spans="1:17">
      <c r="A371" s="69" t="s">
        <v>3302</v>
      </c>
      <c r="B371" s="70" t="s">
        <v>2815</v>
      </c>
      <c r="C371" s="54">
        <v>9313</v>
      </c>
      <c r="D371" s="117" t="s">
        <v>3305</v>
      </c>
      <c r="E371" s="54" t="s">
        <v>649</v>
      </c>
      <c r="F371" s="79">
        <v>44886</v>
      </c>
      <c r="G371" s="117" t="s">
        <v>3305</v>
      </c>
      <c r="H371" s="72">
        <v>2.1600000000626109</v>
      </c>
      <c r="I371" s="70" t="s">
        <v>3191</v>
      </c>
      <c r="J371" s="70" t="s">
        <v>136</v>
      </c>
      <c r="K371" s="71">
        <v>6.5960000000000005E-2</v>
      </c>
      <c r="L371" s="71">
        <v>7.1300000001095695E-2</v>
      </c>
      <c r="M371" s="72">
        <v>795.23227100000008</v>
      </c>
      <c r="N371" s="80">
        <v>100.13</v>
      </c>
      <c r="O371" s="72">
        <v>3.1943011050000001</v>
      </c>
      <c r="P371" s="73">
        <f t="shared" si="5"/>
        <v>1.7923334386742338E-4</v>
      </c>
      <c r="Q371" s="73">
        <f>O371/'סכום נכסי הקרן'!$C$41</f>
        <v>1.7658351570673015E-5</v>
      </c>
    </row>
    <row r="372" spans="1:17">
      <c r="A372" s="69" t="s">
        <v>3302</v>
      </c>
      <c r="B372" s="70" t="s">
        <v>2815</v>
      </c>
      <c r="C372" s="54">
        <v>9496</v>
      </c>
      <c r="D372" s="117" t="s">
        <v>3305</v>
      </c>
      <c r="E372" s="54" t="s">
        <v>649</v>
      </c>
      <c r="F372" s="79">
        <v>44985</v>
      </c>
      <c r="G372" s="117" t="s">
        <v>3305</v>
      </c>
      <c r="H372" s="72">
        <v>2.1600000000080222</v>
      </c>
      <c r="I372" s="70" t="s">
        <v>3191</v>
      </c>
      <c r="J372" s="70" t="s">
        <v>136</v>
      </c>
      <c r="K372" s="71">
        <v>6.5960000000000005E-2</v>
      </c>
      <c r="L372" s="71">
        <v>7.130000000244674E-2</v>
      </c>
      <c r="M372" s="72">
        <v>1241.338182</v>
      </c>
      <c r="N372" s="80">
        <v>100.13</v>
      </c>
      <c r="O372" s="72">
        <v>4.9862261060000002</v>
      </c>
      <c r="P372" s="73">
        <f t="shared" si="5"/>
        <v>2.7977887772023965E-4</v>
      </c>
      <c r="Q372" s="73">
        <f>O372/'סכום נכסי הקרן'!$C$41</f>
        <v>2.7564256059891974E-5</v>
      </c>
    </row>
    <row r="373" spans="1:17">
      <c r="A373" s="69" t="s">
        <v>3302</v>
      </c>
      <c r="B373" s="70" t="s">
        <v>2815</v>
      </c>
      <c r="C373" s="54">
        <v>9547</v>
      </c>
      <c r="D373" s="117" t="s">
        <v>3305</v>
      </c>
      <c r="E373" s="54" t="s">
        <v>649</v>
      </c>
      <c r="F373" s="79">
        <v>45036</v>
      </c>
      <c r="G373" s="117" t="s">
        <v>3305</v>
      </c>
      <c r="H373" s="72">
        <v>2.1600000010268285</v>
      </c>
      <c r="I373" s="70" t="s">
        <v>3191</v>
      </c>
      <c r="J373" s="70" t="s">
        <v>136</v>
      </c>
      <c r="K373" s="71">
        <v>6.5960000000000005E-2</v>
      </c>
      <c r="L373" s="71">
        <v>7.1300000024387175E-2</v>
      </c>
      <c r="M373" s="72">
        <v>290.93864000000002</v>
      </c>
      <c r="N373" s="80">
        <v>100.13</v>
      </c>
      <c r="O373" s="72">
        <v>1.1686467549999999</v>
      </c>
      <c r="P373" s="73">
        <f t="shared" si="5"/>
        <v>6.5573175105689813E-5</v>
      </c>
      <c r="Q373" s="73">
        <f>O373/'סכום נכסי הקרן'!$C$41</f>
        <v>6.460372577091842E-6</v>
      </c>
    </row>
    <row r="374" spans="1:17">
      <c r="A374" s="69" t="s">
        <v>3302</v>
      </c>
      <c r="B374" s="70" t="s">
        <v>2815</v>
      </c>
      <c r="C374" s="54">
        <v>9718</v>
      </c>
      <c r="D374" s="117" t="s">
        <v>3305</v>
      </c>
      <c r="E374" s="54" t="s">
        <v>649</v>
      </c>
      <c r="F374" s="79">
        <v>45163</v>
      </c>
      <c r="G374" s="117" t="s">
        <v>3305</v>
      </c>
      <c r="H374" s="72">
        <v>2.1399999998906614</v>
      </c>
      <c r="I374" s="70" t="s">
        <v>3191</v>
      </c>
      <c r="J374" s="70" t="s">
        <v>136</v>
      </c>
      <c r="K374" s="71">
        <v>6.4320000000000002E-2</v>
      </c>
      <c r="L374" s="71">
        <v>7.5999999997034898E-2</v>
      </c>
      <c r="M374" s="72">
        <v>2685.9454930000002</v>
      </c>
      <c r="N374" s="80">
        <v>100.16</v>
      </c>
      <c r="O374" s="72">
        <v>10.792178837</v>
      </c>
      <c r="P374" s="73">
        <f t="shared" si="5"/>
        <v>6.0555290092815161E-4</v>
      </c>
      <c r="Q374" s="73">
        <f>O374/'סכום נכסי הקרן'!$C$41</f>
        <v>5.9660026357259455E-5</v>
      </c>
    </row>
    <row r="375" spans="1:17">
      <c r="A375" s="69" t="s">
        <v>3302</v>
      </c>
      <c r="B375" s="70" t="s">
        <v>2815</v>
      </c>
      <c r="C375" s="54">
        <v>9799</v>
      </c>
      <c r="D375" s="117" t="s">
        <v>3305</v>
      </c>
      <c r="E375" s="54" t="s">
        <v>649</v>
      </c>
      <c r="F375" s="79">
        <v>45208</v>
      </c>
      <c r="G375" s="117" t="s">
        <v>3305</v>
      </c>
      <c r="H375" s="72">
        <v>2.1500000005344146</v>
      </c>
      <c r="I375" s="70" t="s">
        <v>3191</v>
      </c>
      <c r="J375" s="70" t="s">
        <v>136</v>
      </c>
      <c r="K375" s="71">
        <v>6.6130000000000008E-2</v>
      </c>
      <c r="L375" s="71">
        <v>6.9700000005508578E-2</v>
      </c>
      <c r="M375" s="72">
        <v>301.02449000000001</v>
      </c>
      <c r="N375" s="80">
        <v>100.72</v>
      </c>
      <c r="O375" s="72">
        <v>1.216284489</v>
      </c>
      <c r="P375" s="73">
        <f t="shared" si="5"/>
        <v>6.8246144897335948E-5</v>
      </c>
      <c r="Q375" s="73">
        <f>O375/'סכום נכסי הקרן'!$C$41</f>
        <v>6.723717774476484E-6</v>
      </c>
    </row>
    <row r="376" spans="1:17">
      <c r="A376" s="69" t="s">
        <v>3302</v>
      </c>
      <c r="B376" s="70" t="s">
        <v>2815</v>
      </c>
      <c r="C376" s="54">
        <v>8829</v>
      </c>
      <c r="D376" s="117" t="s">
        <v>3305</v>
      </c>
      <c r="E376" s="54" t="s">
        <v>649</v>
      </c>
      <c r="F376" s="79">
        <v>44553</v>
      </c>
      <c r="G376" s="117" t="s">
        <v>3305</v>
      </c>
      <c r="H376" s="72">
        <v>2.1599999999912187</v>
      </c>
      <c r="I376" s="70" t="s">
        <v>3191</v>
      </c>
      <c r="J376" s="70" t="s">
        <v>136</v>
      </c>
      <c r="K376" s="71">
        <v>6.6089999999999996E-2</v>
      </c>
      <c r="L376" s="71">
        <v>7.1399999999825783E-2</v>
      </c>
      <c r="M376" s="72">
        <v>35203.575077000001</v>
      </c>
      <c r="N376" s="80">
        <v>99.99</v>
      </c>
      <c r="O376" s="72">
        <v>141.20853483900001</v>
      </c>
      <c r="P376" s="73">
        <f t="shared" si="5"/>
        <v>7.9232599087785509E-3</v>
      </c>
      <c r="Q376" s="73">
        <f>O376/'סכום נכסי הקרן'!$C$41</f>
        <v>7.8061205597168982E-4</v>
      </c>
    </row>
    <row r="377" spans="1:17">
      <c r="A377" s="69" t="s">
        <v>3303</v>
      </c>
      <c r="B377" s="70" t="s">
        <v>2815</v>
      </c>
      <c r="C377" s="54">
        <v>7382</v>
      </c>
      <c r="D377" s="117" t="s">
        <v>3305</v>
      </c>
      <c r="E377" s="54" t="s">
        <v>649</v>
      </c>
      <c r="F377" s="79">
        <v>43860</v>
      </c>
      <c r="G377" s="117" t="s">
        <v>3305</v>
      </c>
      <c r="H377" s="72">
        <v>2.4800000000015503</v>
      </c>
      <c r="I377" s="70" t="s">
        <v>3187</v>
      </c>
      <c r="J377" s="70" t="s">
        <v>134</v>
      </c>
      <c r="K377" s="71">
        <v>8.1890000000000004E-2</v>
      </c>
      <c r="L377" s="71">
        <v>8.56000000000504E-2</v>
      </c>
      <c r="M377" s="72">
        <v>56723.743179000005</v>
      </c>
      <c r="N377" s="80">
        <v>100.34</v>
      </c>
      <c r="O377" s="72">
        <v>206.43652666599999</v>
      </c>
      <c r="P377" s="73">
        <f t="shared" si="5"/>
        <v>1.1583225173358755E-2</v>
      </c>
      <c r="Q377" s="73">
        <f>O377/'סכום נכסי הקרן'!$C$41</f>
        <v>1.1411976031911501E-3</v>
      </c>
    </row>
    <row r="378" spans="1:17">
      <c r="A378" s="69" t="s">
        <v>3304</v>
      </c>
      <c r="B378" s="70" t="s">
        <v>2815</v>
      </c>
      <c r="C378" s="54">
        <v>9158</v>
      </c>
      <c r="D378" s="117" t="s">
        <v>3305</v>
      </c>
      <c r="E378" s="54" t="s">
        <v>649</v>
      </c>
      <c r="F378" s="79">
        <v>44179</v>
      </c>
      <c r="G378" s="117" t="s">
        <v>3305</v>
      </c>
      <c r="H378" s="72">
        <v>2.2600000000042528</v>
      </c>
      <c r="I378" s="70" t="s">
        <v>3187</v>
      </c>
      <c r="J378" s="70" t="s">
        <v>134</v>
      </c>
      <c r="K378" s="71">
        <v>8.0809999999999993E-2</v>
      </c>
      <c r="L378" s="71">
        <v>9.2200000000320081E-2</v>
      </c>
      <c r="M378" s="72">
        <v>24996.642118000003</v>
      </c>
      <c r="N378" s="80">
        <v>98.56</v>
      </c>
      <c r="O378" s="72">
        <v>89.357277536999987</v>
      </c>
      <c r="P378" s="73">
        <f t="shared" si="5"/>
        <v>5.0138678619797506E-3</v>
      </c>
      <c r="Q378" s="73">
        <f>O378/'סכום נכסי הקרן'!$C$41</f>
        <v>4.9397416532733157E-4</v>
      </c>
    </row>
    <row r="379" spans="1:17">
      <c r="A379" s="119" t="s">
        <v>3305</v>
      </c>
      <c r="B379" s="119" t="s">
        <v>3305</v>
      </c>
      <c r="C379" s="119" t="s">
        <v>3305</v>
      </c>
      <c r="D379" s="119" t="s">
        <v>3305</v>
      </c>
      <c r="E379" s="120" t="s">
        <v>3305</v>
      </c>
      <c r="F379" s="120" t="s">
        <v>3305</v>
      </c>
      <c r="G379" s="120" t="s">
        <v>3305</v>
      </c>
      <c r="H379" s="120" t="s">
        <v>3305</v>
      </c>
      <c r="I379" s="120" t="s">
        <v>3305</v>
      </c>
      <c r="J379" s="120" t="s">
        <v>3305</v>
      </c>
      <c r="K379" s="120" t="s">
        <v>3305</v>
      </c>
      <c r="L379" s="120" t="s">
        <v>3305</v>
      </c>
      <c r="M379" s="120" t="s">
        <v>3305</v>
      </c>
      <c r="N379" s="120" t="s">
        <v>3305</v>
      </c>
      <c r="O379" s="120" t="s">
        <v>3305</v>
      </c>
      <c r="P379" s="120" t="s">
        <v>3305</v>
      </c>
      <c r="Q379" s="120" t="s">
        <v>3305</v>
      </c>
    </row>
    <row r="380" spans="1:17">
      <c r="A380" s="119" t="s">
        <v>3305</v>
      </c>
      <c r="B380" s="119" t="s">
        <v>3305</v>
      </c>
      <c r="C380" s="119" t="s">
        <v>3305</v>
      </c>
      <c r="D380" s="119" t="s">
        <v>3305</v>
      </c>
      <c r="E380" s="120" t="s">
        <v>3305</v>
      </c>
      <c r="F380" s="120" t="s">
        <v>3305</v>
      </c>
      <c r="G380" s="120" t="s">
        <v>3305</v>
      </c>
      <c r="H380" s="120" t="s">
        <v>3305</v>
      </c>
      <c r="I380" s="120" t="s">
        <v>3305</v>
      </c>
      <c r="J380" s="120" t="s">
        <v>3305</v>
      </c>
      <c r="K380" s="120" t="s">
        <v>3305</v>
      </c>
      <c r="L380" s="120" t="s">
        <v>3305</v>
      </c>
      <c r="M380" s="120" t="s">
        <v>3305</v>
      </c>
      <c r="N380" s="120" t="s">
        <v>3305</v>
      </c>
      <c r="O380" s="120" t="s">
        <v>3305</v>
      </c>
      <c r="P380" s="120" t="s">
        <v>3305</v>
      </c>
      <c r="Q380" s="120" t="s">
        <v>3305</v>
      </c>
    </row>
    <row r="381" spans="1:17">
      <c r="A381" s="119" t="s">
        <v>3305</v>
      </c>
      <c r="B381" s="119" t="s">
        <v>3305</v>
      </c>
      <c r="C381" s="119" t="s">
        <v>3305</v>
      </c>
      <c r="D381" s="119" t="s">
        <v>3305</v>
      </c>
      <c r="E381" s="120" t="s">
        <v>3305</v>
      </c>
      <c r="F381" s="120" t="s">
        <v>3305</v>
      </c>
      <c r="G381" s="120" t="s">
        <v>3305</v>
      </c>
      <c r="H381" s="120" t="s">
        <v>3305</v>
      </c>
      <c r="I381" s="120" t="s">
        <v>3305</v>
      </c>
      <c r="J381" s="120" t="s">
        <v>3305</v>
      </c>
      <c r="K381" s="120" t="s">
        <v>3305</v>
      </c>
      <c r="L381" s="120" t="s">
        <v>3305</v>
      </c>
      <c r="M381" s="120" t="s">
        <v>3305</v>
      </c>
      <c r="N381" s="120" t="s">
        <v>3305</v>
      </c>
      <c r="O381" s="120" t="s">
        <v>3305</v>
      </c>
      <c r="P381" s="120" t="s">
        <v>3305</v>
      </c>
      <c r="Q381" s="120" t="s">
        <v>3305</v>
      </c>
    </row>
    <row r="382" spans="1:17">
      <c r="A382" s="84" t="s">
        <v>212</v>
      </c>
      <c r="B382" s="119" t="s">
        <v>3305</v>
      </c>
      <c r="C382" s="119" t="s">
        <v>3305</v>
      </c>
      <c r="D382" s="119" t="s">
        <v>3305</v>
      </c>
      <c r="E382" s="120" t="s">
        <v>3305</v>
      </c>
      <c r="F382" s="120" t="s">
        <v>3305</v>
      </c>
      <c r="G382" s="120" t="s">
        <v>3305</v>
      </c>
      <c r="H382" s="120" t="s">
        <v>3305</v>
      </c>
      <c r="I382" s="120" t="s">
        <v>3305</v>
      </c>
      <c r="J382" s="120" t="s">
        <v>3305</v>
      </c>
      <c r="K382" s="120" t="s">
        <v>3305</v>
      </c>
      <c r="L382" s="120" t="s">
        <v>3305</v>
      </c>
      <c r="M382" s="120" t="s">
        <v>3305</v>
      </c>
      <c r="N382" s="120" t="s">
        <v>3305</v>
      </c>
      <c r="O382" s="120" t="s">
        <v>3305</v>
      </c>
      <c r="P382" s="120" t="s">
        <v>3305</v>
      </c>
      <c r="Q382" s="120" t="s">
        <v>3305</v>
      </c>
    </row>
    <row r="383" spans="1:17">
      <c r="A383" s="84" t="s">
        <v>115</v>
      </c>
      <c r="B383" s="120" t="s">
        <v>3305</v>
      </c>
      <c r="C383" s="120" t="s">
        <v>3305</v>
      </c>
      <c r="D383" s="120" t="s">
        <v>3305</v>
      </c>
      <c r="E383" s="120" t="s">
        <v>3305</v>
      </c>
      <c r="F383" s="120" t="s">
        <v>3305</v>
      </c>
      <c r="G383" s="120" t="s">
        <v>3305</v>
      </c>
      <c r="H383" s="120" t="s">
        <v>3305</v>
      </c>
      <c r="I383" s="120" t="s">
        <v>3305</v>
      </c>
      <c r="J383" s="120" t="s">
        <v>3305</v>
      </c>
      <c r="K383" s="120" t="s">
        <v>3305</v>
      </c>
      <c r="L383" s="120" t="s">
        <v>3305</v>
      </c>
      <c r="M383" s="120" t="s">
        <v>3305</v>
      </c>
      <c r="N383" s="120" t="s">
        <v>3305</v>
      </c>
      <c r="O383" s="120" t="s">
        <v>3305</v>
      </c>
      <c r="P383" s="120" t="s">
        <v>3305</v>
      </c>
      <c r="Q383" s="120" t="s">
        <v>3305</v>
      </c>
    </row>
    <row r="384" spans="1:17">
      <c r="A384" s="84" t="s">
        <v>195</v>
      </c>
      <c r="B384" s="120" t="s">
        <v>3305</v>
      </c>
      <c r="C384" s="120" t="s">
        <v>3305</v>
      </c>
      <c r="D384" s="120" t="s">
        <v>3305</v>
      </c>
      <c r="E384" s="120" t="s">
        <v>3305</v>
      </c>
      <c r="F384" s="120" t="s">
        <v>3305</v>
      </c>
      <c r="G384" s="120" t="s">
        <v>3305</v>
      </c>
      <c r="H384" s="120" t="s">
        <v>3305</v>
      </c>
      <c r="I384" s="120" t="s">
        <v>3305</v>
      </c>
      <c r="J384" s="120" t="s">
        <v>3305</v>
      </c>
      <c r="K384" s="120" t="s">
        <v>3305</v>
      </c>
      <c r="L384" s="120" t="s">
        <v>3305</v>
      </c>
      <c r="M384" s="120" t="s">
        <v>3305</v>
      </c>
      <c r="N384" s="120" t="s">
        <v>3305</v>
      </c>
      <c r="O384" s="120" t="s">
        <v>3305</v>
      </c>
      <c r="P384" s="120" t="s">
        <v>3305</v>
      </c>
      <c r="Q384" s="120" t="s">
        <v>3305</v>
      </c>
    </row>
    <row r="385" spans="1:17">
      <c r="A385" s="84" t="s">
        <v>203</v>
      </c>
      <c r="B385" s="120" t="s">
        <v>3305</v>
      </c>
      <c r="C385" s="120" t="s">
        <v>3305</v>
      </c>
      <c r="D385" s="120" t="s">
        <v>3305</v>
      </c>
      <c r="E385" s="120" t="s">
        <v>3305</v>
      </c>
      <c r="F385" s="120" t="s">
        <v>3305</v>
      </c>
      <c r="G385" s="120" t="s">
        <v>3305</v>
      </c>
      <c r="H385" s="120" t="s">
        <v>3305</v>
      </c>
      <c r="I385" s="120" t="s">
        <v>3305</v>
      </c>
      <c r="J385" s="120" t="s">
        <v>3305</v>
      </c>
      <c r="K385" s="120" t="s">
        <v>3305</v>
      </c>
      <c r="L385" s="120" t="s">
        <v>3305</v>
      </c>
      <c r="M385" s="120" t="s">
        <v>3305</v>
      </c>
      <c r="N385" s="120" t="s">
        <v>3305</v>
      </c>
      <c r="O385" s="120" t="s">
        <v>3305</v>
      </c>
      <c r="P385" s="120" t="s">
        <v>3305</v>
      </c>
      <c r="Q385" s="120" t="s">
        <v>3305</v>
      </c>
    </row>
    <row r="386" spans="1:17" hidden="1">
      <c r="B386" s="1"/>
      <c r="C386" s="1"/>
      <c r="D386" s="1"/>
    </row>
    <row r="387" spans="1:17" hidden="1">
      <c r="B387" s="1"/>
      <c r="C387" s="1"/>
      <c r="D387" s="1"/>
    </row>
    <row r="388" spans="1:17" hidden="1">
      <c r="B388" s="1"/>
      <c r="C388" s="1"/>
      <c r="D388" s="1"/>
    </row>
    <row r="389" spans="1:17" hidden="1">
      <c r="B389" s="1"/>
      <c r="C389" s="1"/>
      <c r="D389" s="1"/>
    </row>
    <row r="390" spans="1:17" hidden="1">
      <c r="B390" s="1"/>
      <c r="C390" s="1"/>
      <c r="D390" s="1"/>
    </row>
    <row r="391" spans="1:17" hidden="1">
      <c r="B391" s="1"/>
      <c r="C391" s="1"/>
      <c r="D391" s="1"/>
    </row>
    <row r="392" spans="1:17" hidden="1">
      <c r="B392" s="1"/>
      <c r="C392" s="1"/>
      <c r="D392" s="1"/>
    </row>
    <row r="393" spans="1:17" hidden="1">
      <c r="B393" s="1"/>
      <c r="C393" s="1"/>
      <c r="D393" s="1"/>
    </row>
    <row r="394" spans="1:17" hidden="1">
      <c r="B394" s="1"/>
      <c r="C394" s="1"/>
      <c r="D394" s="1"/>
    </row>
    <row r="395" spans="1:17" hidden="1">
      <c r="B395" s="1"/>
      <c r="C395" s="1"/>
      <c r="D395" s="1"/>
    </row>
    <row r="396" spans="1:17" hidden="1">
      <c r="B396" s="1"/>
      <c r="C396" s="1"/>
      <c r="D396" s="1"/>
    </row>
    <row r="397" spans="1:17" hidden="1">
      <c r="B397" s="1"/>
      <c r="C397" s="1"/>
      <c r="D397" s="1"/>
    </row>
    <row r="398" spans="1:17" hidden="1">
      <c r="B398" s="1"/>
      <c r="C398" s="1"/>
      <c r="D398" s="1"/>
    </row>
    <row r="399" spans="1:17" hidden="1">
      <c r="A399" s="1"/>
      <c r="B399" s="1"/>
      <c r="C399" s="1"/>
      <c r="D399" s="1"/>
    </row>
    <row r="403" s="1" customFormat="1" hidden="1"/>
    <row r="404" s="1" customFormat="1" hidden="1"/>
    <row r="405" s="1" customFormat="1" hidden="1"/>
    <row r="406" s="1" customFormat="1" hidden="1"/>
    <row r="10000" spans="52:52" hidden="1">
      <c r="AZ10000"/>
    </row>
  </sheetData>
  <sheetProtection sheet="1" objects="1" scenarios="1"/>
  <phoneticPr fontId="4" type="noConversion"/>
  <conditionalFormatting sqref="A9:A41">
    <cfRule type="cellIs" dxfId="4" priority="9" operator="equal">
      <formula>"NR3"</formula>
    </cfRule>
  </conditionalFormatting>
  <conditionalFormatting sqref="A56:A378">
    <cfRule type="cellIs" dxfId="3" priority="1" operator="equal">
      <formula>2958465</formula>
    </cfRule>
    <cfRule type="cellIs" dxfId="2" priority="2" operator="equal">
      <formula>2958465</formula>
    </cfRule>
    <cfRule type="cellIs" dxfId="1" priority="3" operator="equal">
      <formula>"NR3"</formula>
    </cfRule>
    <cfRule type="cellIs" dxfId="0" priority="4" operator="equal">
      <formula>"דירוג פנימי"</formula>
    </cfRule>
  </conditionalFormatting>
  <dataValidations count="1">
    <dataValidation allowBlank="1" showInputMessage="1" showErrorMessage="1" sqref="C1:Q4 B5:Q7 A1:A7 A379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710937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220</v>
      </c>
    </row>
    <row r="2" spans="1:14">
      <c r="A2" s="36" t="s">
        <v>147</v>
      </c>
      <c r="B2" s="36" t="s">
        <v>221</v>
      </c>
    </row>
    <row r="3" spans="1:14">
      <c r="A3" s="36" t="s">
        <v>149</v>
      </c>
      <c r="B3" s="36" t="s">
        <v>222</v>
      </c>
    </row>
    <row r="4" spans="1:14">
      <c r="A4" s="36" t="s">
        <v>150</v>
      </c>
      <c r="B4" s="36">
        <v>12152</v>
      </c>
    </row>
    <row r="5" spans="1:14" s="3" customFormat="1">
      <c r="A5" s="37" t="s">
        <v>119</v>
      </c>
      <c r="B5" s="38" t="s">
        <v>48</v>
      </c>
      <c r="C5" s="38" t="s">
        <v>120</v>
      </c>
      <c r="D5" s="38" t="s">
        <v>14</v>
      </c>
      <c r="E5" s="38" t="s">
        <v>71</v>
      </c>
      <c r="F5" s="38" t="s">
        <v>17</v>
      </c>
      <c r="G5" s="38" t="s">
        <v>106</v>
      </c>
      <c r="H5" s="38" t="s">
        <v>57</v>
      </c>
      <c r="I5" s="38" t="s">
        <v>18</v>
      </c>
      <c r="J5" s="38" t="s">
        <v>197</v>
      </c>
      <c r="K5" s="38" t="s">
        <v>196</v>
      </c>
      <c r="L5" s="38" t="s">
        <v>114</v>
      </c>
      <c r="M5" s="38" t="s">
        <v>151</v>
      </c>
      <c r="N5" s="40" t="s">
        <v>153</v>
      </c>
    </row>
    <row r="6" spans="1:14" s="3" customFormat="1">
      <c r="A6" s="112" t="s">
        <v>3305</v>
      </c>
      <c r="B6" s="113" t="s">
        <v>3305</v>
      </c>
      <c r="C6" s="113" t="s">
        <v>3305</v>
      </c>
      <c r="D6" s="113" t="s">
        <v>3305</v>
      </c>
      <c r="E6" s="113" t="s">
        <v>3305</v>
      </c>
      <c r="F6" s="26" t="s">
        <v>20</v>
      </c>
      <c r="G6" s="113" t="s">
        <v>3305</v>
      </c>
      <c r="H6" s="26" t="s">
        <v>19</v>
      </c>
      <c r="I6" s="26" t="s">
        <v>19</v>
      </c>
      <c r="J6" s="26" t="s">
        <v>204</v>
      </c>
      <c r="K6" s="113" t="s">
        <v>3305</v>
      </c>
      <c r="L6" s="26" t="s">
        <v>200</v>
      </c>
      <c r="M6" s="26" t="s">
        <v>19</v>
      </c>
      <c r="N6" s="13" t="s">
        <v>19</v>
      </c>
    </row>
    <row r="7" spans="1:14" s="4" customFormat="1" ht="20.25">
      <c r="A7" s="114" t="s">
        <v>3305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6" t="s">
        <v>3078</v>
      </c>
      <c r="B8" s="117" t="s">
        <v>3305</v>
      </c>
      <c r="C8" s="117" t="s">
        <v>3305</v>
      </c>
      <c r="D8" s="117" t="s">
        <v>3305</v>
      </c>
      <c r="E8" s="117" t="s">
        <v>3305</v>
      </c>
      <c r="F8" s="117" t="s">
        <v>3305</v>
      </c>
      <c r="G8" s="117" t="s">
        <v>3305</v>
      </c>
      <c r="H8" s="117" t="s">
        <v>3305</v>
      </c>
      <c r="I8" s="117" t="s">
        <v>3305</v>
      </c>
      <c r="J8" s="117" t="s">
        <v>3305</v>
      </c>
      <c r="K8" s="117" t="s">
        <v>3305</v>
      </c>
      <c r="L8" s="87">
        <v>0</v>
      </c>
      <c r="M8" s="88">
        <v>0</v>
      </c>
      <c r="N8" s="88">
        <v>0</v>
      </c>
    </row>
    <row r="9" spans="1:14">
      <c r="A9" s="84" t="s">
        <v>212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117" t="s">
        <v>3305</v>
      </c>
      <c r="I9" s="117" t="s">
        <v>3305</v>
      </c>
      <c r="J9" s="117" t="s">
        <v>3305</v>
      </c>
      <c r="K9" s="117" t="s">
        <v>3305</v>
      </c>
      <c r="L9" s="117" t="s">
        <v>3305</v>
      </c>
      <c r="M9" s="117" t="s">
        <v>3305</v>
      </c>
      <c r="N9" s="117" t="s">
        <v>3305</v>
      </c>
    </row>
    <row r="10" spans="1:14">
      <c r="A10" s="84" t="s">
        <v>115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117" t="s">
        <v>3305</v>
      </c>
      <c r="L10" s="117" t="s">
        <v>3305</v>
      </c>
      <c r="M10" s="117" t="s">
        <v>3305</v>
      </c>
      <c r="N10" s="117" t="s">
        <v>3305</v>
      </c>
    </row>
    <row r="11" spans="1:14">
      <c r="A11" s="84" t="s">
        <v>195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117" t="s">
        <v>3305</v>
      </c>
      <c r="I11" s="117" t="s">
        <v>3305</v>
      </c>
      <c r="J11" s="117" t="s">
        <v>3305</v>
      </c>
      <c r="K11" s="117" t="s">
        <v>3305</v>
      </c>
      <c r="L11" s="117" t="s">
        <v>3305</v>
      </c>
      <c r="M11" s="117" t="s">
        <v>3305</v>
      </c>
      <c r="N11" s="117" t="s">
        <v>3305</v>
      </c>
    </row>
    <row r="12" spans="1:14">
      <c r="A12" s="84" t="s">
        <v>203</v>
      </c>
      <c r="B12" s="117" t="s">
        <v>3305</v>
      </c>
      <c r="C12" s="117" t="s">
        <v>3305</v>
      </c>
      <c r="D12" s="117" t="s">
        <v>3305</v>
      </c>
      <c r="E12" s="117" t="s">
        <v>3305</v>
      </c>
      <c r="F12" s="117" t="s">
        <v>3305</v>
      </c>
      <c r="G12" s="117" t="s">
        <v>3305</v>
      </c>
      <c r="H12" s="117" t="s">
        <v>3305</v>
      </c>
      <c r="I12" s="117" t="s">
        <v>3305</v>
      </c>
      <c r="J12" s="117" t="s">
        <v>3305</v>
      </c>
      <c r="K12" s="117" t="s">
        <v>3305</v>
      </c>
      <c r="L12" s="117" t="s">
        <v>3305</v>
      </c>
      <c r="M12" s="117" t="s">
        <v>3305</v>
      </c>
      <c r="N12" s="117" t="s">
        <v>3305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11" spans="1:14" hidden="1">
      <c r="A111" s="1"/>
      <c r="B111" s="1"/>
      <c r="C111" s="1"/>
    </row>
    <row r="112" spans="1:14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2.140625" style="2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148</v>
      </c>
      <c r="B1" s="36" t="s" vm="1">
        <v>220</v>
      </c>
    </row>
    <row r="2" spans="1:9">
      <c r="A2" s="36" t="s">
        <v>147</v>
      </c>
      <c r="B2" s="36" t="s">
        <v>221</v>
      </c>
    </row>
    <row r="3" spans="1:9">
      <c r="A3" s="36" t="s">
        <v>149</v>
      </c>
      <c r="B3" s="36" t="s">
        <v>222</v>
      </c>
    </row>
    <row r="4" spans="1:9">
      <c r="A4" s="36" t="s">
        <v>150</v>
      </c>
      <c r="B4" s="36">
        <v>12152</v>
      </c>
    </row>
    <row r="5" spans="1:9" s="3" customFormat="1">
      <c r="A5" s="37" t="s">
        <v>119</v>
      </c>
      <c r="B5" s="39" t="s">
        <v>59</v>
      </c>
      <c r="C5" s="39" t="s">
        <v>89</v>
      </c>
      <c r="D5" s="39" t="s">
        <v>60</v>
      </c>
      <c r="E5" s="39" t="s">
        <v>106</v>
      </c>
      <c r="F5" s="39" t="s">
        <v>178</v>
      </c>
      <c r="G5" s="39" t="s">
        <v>151</v>
      </c>
      <c r="H5" s="39" t="s">
        <v>152</v>
      </c>
      <c r="I5" s="51" t="s">
        <v>207</v>
      </c>
    </row>
    <row r="6" spans="1:9" s="3" customFormat="1">
      <c r="A6" s="112" t="s">
        <v>3305</v>
      </c>
      <c r="B6" s="12" t="s">
        <v>21</v>
      </c>
      <c r="C6" s="113" t="s">
        <v>3305</v>
      </c>
      <c r="D6" s="12" t="s">
        <v>19</v>
      </c>
      <c r="E6" s="113" t="s">
        <v>3305</v>
      </c>
      <c r="F6" s="12" t="s">
        <v>201</v>
      </c>
      <c r="G6" s="26" t="s">
        <v>19</v>
      </c>
      <c r="H6" s="26" t="s">
        <v>19</v>
      </c>
      <c r="I6" s="136" t="s">
        <v>3305</v>
      </c>
    </row>
    <row r="7" spans="1:9" s="4" customFormat="1" ht="20.25">
      <c r="A7" s="114" t="s">
        <v>3305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4" t="s">
        <v>44</v>
      </c>
      <c r="B8" s="117" t="s">
        <v>3305</v>
      </c>
      <c r="C8" s="117" t="s">
        <v>3305</v>
      </c>
      <c r="D8" s="94">
        <v>1.0192324434054587E-2</v>
      </c>
      <c r="E8" s="117" t="s">
        <v>3305</v>
      </c>
      <c r="F8" s="72">
        <v>1255.88501</v>
      </c>
      <c r="G8" s="73">
        <f>IFERROR(F8/$F$8,0)</f>
        <v>1</v>
      </c>
      <c r="H8" s="73">
        <f>F8/'סכום נכסי הקרן'!$C$41</f>
        <v>6.9426326166324862E-3</v>
      </c>
      <c r="I8" s="117" t="s">
        <v>3305</v>
      </c>
    </row>
    <row r="9" spans="1:9">
      <c r="A9" s="83" t="s">
        <v>194</v>
      </c>
      <c r="B9" s="117" t="s">
        <v>3305</v>
      </c>
      <c r="C9" s="117" t="s">
        <v>3305</v>
      </c>
      <c r="D9" s="94">
        <v>1.0192324434054587E-2</v>
      </c>
      <c r="E9" s="117" t="s">
        <v>3305</v>
      </c>
      <c r="F9" s="72">
        <v>1255.88501</v>
      </c>
      <c r="G9" s="73">
        <f t="shared" ref="G9:G18" si="0">IFERROR(F9/$F$8,0)</f>
        <v>1</v>
      </c>
      <c r="H9" s="73">
        <f>F9/'סכום נכסי הקרן'!$C$41</f>
        <v>6.9426326166324862E-3</v>
      </c>
      <c r="I9" s="117" t="s">
        <v>3305</v>
      </c>
    </row>
    <row r="10" spans="1:9">
      <c r="A10" s="68" t="s">
        <v>90</v>
      </c>
      <c r="B10" s="116" t="s">
        <v>3305</v>
      </c>
      <c r="C10" s="116" t="s">
        <v>3305</v>
      </c>
      <c r="D10" s="96">
        <v>1.4908128323310954E-2</v>
      </c>
      <c r="E10" s="116" t="s">
        <v>3305</v>
      </c>
      <c r="F10" s="66">
        <v>858.61801000000003</v>
      </c>
      <c r="G10" s="67">
        <f t="shared" si="0"/>
        <v>0.68367565753492032</v>
      </c>
      <c r="H10" s="67">
        <f>F10/'סכום נכסי הקרן'!$C$41</f>
        <v>4.7465089191996001E-3</v>
      </c>
      <c r="I10" s="116" t="s">
        <v>3305</v>
      </c>
    </row>
    <row r="11" spans="1:9">
      <c r="A11" s="69" t="s">
        <v>3060</v>
      </c>
      <c r="B11" s="79">
        <v>45291</v>
      </c>
      <c r="C11" s="54" t="s">
        <v>3061</v>
      </c>
      <c r="D11" s="94">
        <v>8.8999999999999999E-3</v>
      </c>
      <c r="E11" s="70" t="s">
        <v>135</v>
      </c>
      <c r="F11" s="72">
        <v>126.28201</v>
      </c>
      <c r="G11" s="73">
        <f t="shared" si="0"/>
        <v>0.10055220740312841</v>
      </c>
      <c r="H11" s="73">
        <f>F11/'סכום נכסי הקרן'!$C$41</f>
        <v>6.9809703479135389E-4</v>
      </c>
      <c r="I11" s="54" t="s">
        <v>3062</v>
      </c>
    </row>
    <row r="12" spans="1:9">
      <c r="A12" s="69" t="s">
        <v>3063</v>
      </c>
      <c r="B12" s="79">
        <v>45291</v>
      </c>
      <c r="C12" s="54" t="s">
        <v>3061</v>
      </c>
      <c r="D12" s="94">
        <v>1.29E-2</v>
      </c>
      <c r="E12" s="70" t="s">
        <v>135</v>
      </c>
      <c r="F12" s="72">
        <v>434.30099999999999</v>
      </c>
      <c r="G12" s="73">
        <f t="shared" si="0"/>
        <v>0.34581271099015665</v>
      </c>
      <c r="H12" s="73">
        <f>F12/'סכום נכסי הקרן'!$C$41</f>
        <v>2.4008506065663652E-3</v>
      </c>
      <c r="I12" s="54" t="s">
        <v>3064</v>
      </c>
    </row>
    <row r="13" spans="1:9">
      <c r="A13" s="69" t="s">
        <v>3065</v>
      </c>
      <c r="B13" s="79">
        <v>45077</v>
      </c>
      <c r="C13" s="54" t="s">
        <v>3061</v>
      </c>
      <c r="D13" s="94">
        <v>2.0380138858811511E-2</v>
      </c>
      <c r="E13" s="70" t="s">
        <v>135</v>
      </c>
      <c r="F13" s="72">
        <v>298.03500000000003</v>
      </c>
      <c r="G13" s="73">
        <f t="shared" si="0"/>
        <v>0.23731073914163531</v>
      </c>
      <c r="H13" s="73">
        <f>F13/'סכום נכסי הקרן'!$C$41</f>
        <v>1.6475612778418809E-3</v>
      </c>
      <c r="I13" s="54" t="s">
        <v>3066</v>
      </c>
    </row>
    <row r="14" spans="1:9">
      <c r="A14" s="129" t="s">
        <v>3305</v>
      </c>
      <c r="B14" s="117" t="s">
        <v>3305</v>
      </c>
      <c r="C14" s="117" t="s">
        <v>3305</v>
      </c>
      <c r="D14" s="137" t="s">
        <v>3305</v>
      </c>
      <c r="E14" s="117" t="s">
        <v>3305</v>
      </c>
      <c r="F14" s="117" t="s">
        <v>3305</v>
      </c>
      <c r="G14" s="117" t="s">
        <v>3305</v>
      </c>
      <c r="H14" s="117" t="s">
        <v>3305</v>
      </c>
      <c r="I14" s="117" t="s">
        <v>3305</v>
      </c>
    </row>
    <row r="15" spans="1:9">
      <c r="A15" s="68" t="s">
        <v>91</v>
      </c>
      <c r="B15" s="116" t="s">
        <v>3305</v>
      </c>
      <c r="C15" s="116" t="s">
        <v>3305</v>
      </c>
      <c r="D15" s="96">
        <v>0</v>
      </c>
      <c r="E15" s="116" t="s">
        <v>3305</v>
      </c>
      <c r="F15" s="66">
        <v>397.267</v>
      </c>
      <c r="G15" s="67">
        <f t="shared" si="0"/>
        <v>0.31632434246507968</v>
      </c>
      <c r="H15" s="67">
        <f>F15/'סכום נכסי הקרן'!$C$41</f>
        <v>2.1961236974328865E-3</v>
      </c>
      <c r="I15" s="116" t="s">
        <v>3305</v>
      </c>
    </row>
    <row r="16" spans="1:9">
      <c r="A16" s="69" t="s">
        <v>3067</v>
      </c>
      <c r="B16" s="79">
        <v>44834</v>
      </c>
      <c r="C16" s="54" t="s">
        <v>29</v>
      </c>
      <c r="D16" s="94">
        <v>0</v>
      </c>
      <c r="E16" s="70" t="s">
        <v>135</v>
      </c>
      <c r="F16" s="72">
        <v>38.116010000000003</v>
      </c>
      <c r="G16" s="73">
        <f t="shared" si="0"/>
        <v>3.0349920332276285E-2</v>
      </c>
      <c r="H16" s="73">
        <f>F16/'סכום נכסי הקרן'!$C$41</f>
        <v>2.1070834681105878E-4</v>
      </c>
      <c r="I16" s="54" t="s">
        <v>3068</v>
      </c>
    </row>
    <row r="17" spans="1:9">
      <c r="A17" s="69" t="s">
        <v>3069</v>
      </c>
      <c r="B17" s="79">
        <v>44742</v>
      </c>
      <c r="C17" s="54" t="s">
        <v>29</v>
      </c>
      <c r="D17" s="94">
        <v>0</v>
      </c>
      <c r="E17" s="70" t="s">
        <v>135</v>
      </c>
      <c r="F17" s="72">
        <v>-1.000000000021828E-5</v>
      </c>
      <c r="G17" s="73">
        <f t="shared" si="0"/>
        <v>-7.9625124279636711E-9</v>
      </c>
      <c r="H17" s="73">
        <f>F17/'סכום נכסי הקרן'!$C$41</f>
        <v>-5.5280798492722117E-11</v>
      </c>
      <c r="I17" s="54" t="s">
        <v>3070</v>
      </c>
    </row>
    <row r="18" spans="1:9">
      <c r="A18" s="69" t="s">
        <v>3071</v>
      </c>
      <c r="B18" s="79">
        <v>45230</v>
      </c>
      <c r="C18" s="54" t="s">
        <v>29</v>
      </c>
      <c r="D18" s="94">
        <v>0</v>
      </c>
      <c r="E18" s="70" t="s">
        <v>135</v>
      </c>
      <c r="F18" s="72">
        <v>359.15100000000001</v>
      </c>
      <c r="G18" s="73">
        <f t="shared" si="0"/>
        <v>0.28597443009531581</v>
      </c>
      <c r="H18" s="73">
        <f>F18/'סכום נכסי הקרן'!$C$41</f>
        <v>1.9854154059026265E-3</v>
      </c>
      <c r="I18" s="54" t="s">
        <v>3072</v>
      </c>
    </row>
    <row r="19" spans="1:9" hidden="1">
      <c r="A19" s="83"/>
      <c r="B19" s="79"/>
      <c r="C19" s="54"/>
      <c r="D19" s="94"/>
      <c r="E19" s="54"/>
      <c r="F19" s="54"/>
      <c r="G19" s="73"/>
      <c r="H19" s="54"/>
      <c r="I19" s="54"/>
    </row>
    <row r="20" spans="1:9" hidden="1">
      <c r="A20" s="54"/>
      <c r="B20" s="79"/>
      <c r="C20" s="54"/>
      <c r="D20" s="94"/>
      <c r="E20" s="54"/>
      <c r="F20" s="54"/>
      <c r="G20" s="54"/>
      <c r="H20" s="54"/>
      <c r="I20" s="54"/>
    </row>
    <row r="21" spans="1:9" hidden="1">
      <c r="A21" s="54"/>
      <c r="B21" s="79"/>
      <c r="C21" s="54"/>
      <c r="D21" s="94"/>
      <c r="E21" s="54"/>
      <c r="F21" s="54"/>
      <c r="G21" s="54"/>
      <c r="H21" s="54"/>
      <c r="I21" s="54"/>
    </row>
    <row r="22" spans="1:9" hidden="1">
      <c r="A22" s="97"/>
      <c r="B22" s="79"/>
      <c r="C22" s="54"/>
      <c r="D22" s="94"/>
      <c r="E22" s="54"/>
      <c r="F22" s="54"/>
      <c r="G22" s="54"/>
      <c r="H22" s="54"/>
      <c r="I22" s="54"/>
    </row>
    <row r="23" spans="1:9" hidden="1">
      <c r="A23" s="97"/>
      <c r="B23" s="79"/>
      <c r="C23" s="54"/>
      <c r="D23" s="94"/>
      <c r="E23" s="54"/>
      <c r="F23" s="54"/>
      <c r="G23" s="54"/>
      <c r="H23" s="54"/>
      <c r="I23" s="54"/>
    </row>
    <row r="24" spans="1:9" hidden="1">
      <c r="A24" s="54"/>
      <c r="B24" s="79"/>
      <c r="C24" s="54"/>
      <c r="D24" s="94"/>
      <c r="E24" s="54"/>
      <c r="F24" s="54"/>
      <c r="G24" s="54"/>
      <c r="H24" s="54"/>
      <c r="I24" s="54"/>
    </row>
    <row r="25" spans="1:9" hidden="1">
      <c r="A25" s="54"/>
      <c r="B25" s="79"/>
      <c r="C25" s="54"/>
      <c r="D25" s="94"/>
      <c r="E25" s="54"/>
      <c r="F25" s="54"/>
      <c r="G25" s="54"/>
      <c r="H25" s="54"/>
      <c r="I25" s="54"/>
    </row>
    <row r="26" spans="1:9" hidden="1">
      <c r="A26" s="54"/>
      <c r="B26" s="79"/>
      <c r="C26" s="54"/>
      <c r="D26" s="94"/>
      <c r="E26" s="54"/>
      <c r="F26" s="54"/>
      <c r="G26" s="54"/>
      <c r="H26" s="54"/>
      <c r="I26" s="54"/>
    </row>
    <row r="27" spans="1:9" hidden="1">
      <c r="A27" s="54"/>
      <c r="B27" s="79"/>
      <c r="C27" s="54"/>
      <c r="D27" s="94"/>
      <c r="E27" s="54"/>
      <c r="F27" s="54"/>
      <c r="G27" s="54"/>
      <c r="H27" s="54"/>
      <c r="I27" s="54"/>
    </row>
    <row r="28" spans="1:9" hidden="1">
      <c r="A28" s="54"/>
      <c r="B28" s="79"/>
      <c r="C28" s="54"/>
      <c r="D28" s="94"/>
      <c r="E28" s="54"/>
      <c r="F28" s="54"/>
      <c r="G28" s="54"/>
      <c r="H28" s="54"/>
      <c r="I28" s="54"/>
    </row>
    <row r="29" spans="1:9" hidden="1">
      <c r="A29" s="54"/>
      <c r="B29" s="79"/>
      <c r="C29" s="54"/>
      <c r="D29" s="94"/>
      <c r="E29" s="54"/>
      <c r="F29" s="54"/>
      <c r="G29" s="54"/>
      <c r="H29" s="54"/>
      <c r="I29" s="54"/>
    </row>
    <row r="30" spans="1:9" hidden="1">
      <c r="A30" s="54"/>
      <c r="B30" s="79"/>
      <c r="C30" s="54"/>
      <c r="D30" s="94"/>
      <c r="E30" s="54"/>
      <c r="F30" s="54"/>
      <c r="G30" s="54"/>
      <c r="H30" s="54"/>
      <c r="I30" s="54"/>
    </row>
    <row r="31" spans="1:9" hidden="1">
      <c r="A31" s="54"/>
      <c r="B31" s="79"/>
      <c r="C31" s="54"/>
      <c r="D31" s="94"/>
      <c r="E31" s="54"/>
      <c r="F31" s="54"/>
      <c r="G31" s="54"/>
      <c r="H31" s="54"/>
      <c r="I31" s="54"/>
    </row>
    <row r="32" spans="1:9" hidden="1">
      <c r="A32" s="54"/>
      <c r="B32" s="79"/>
      <c r="C32" s="54"/>
      <c r="D32" s="94"/>
      <c r="E32" s="54"/>
      <c r="F32" s="54"/>
      <c r="G32" s="54"/>
      <c r="H32" s="54"/>
      <c r="I32" s="54"/>
    </row>
    <row r="33" spans="1:9" hidden="1">
      <c r="A33" s="54"/>
      <c r="B33" s="79"/>
      <c r="C33" s="54"/>
      <c r="D33" s="94"/>
      <c r="E33" s="54"/>
      <c r="F33" s="54"/>
      <c r="G33" s="54"/>
      <c r="H33" s="54"/>
      <c r="I33" s="54"/>
    </row>
    <row r="34" spans="1:9" hidden="1">
      <c r="A34" s="54"/>
      <c r="B34" s="79"/>
      <c r="C34" s="54"/>
      <c r="D34" s="94"/>
      <c r="E34" s="54"/>
      <c r="F34" s="54"/>
      <c r="G34" s="54"/>
      <c r="H34" s="54"/>
      <c r="I34" s="54"/>
    </row>
    <row r="35" spans="1:9" hidden="1">
      <c r="A35" s="54"/>
      <c r="B35" s="79"/>
      <c r="C35" s="54"/>
      <c r="D35" s="94"/>
      <c r="E35" s="54"/>
      <c r="F35" s="54"/>
      <c r="G35" s="54"/>
      <c r="H35" s="54"/>
      <c r="I35" s="54"/>
    </row>
    <row r="36" spans="1:9" hidden="1">
      <c r="A36" s="54"/>
      <c r="B36" s="79"/>
      <c r="C36" s="54"/>
      <c r="D36" s="94"/>
      <c r="E36" s="54"/>
      <c r="F36" s="54"/>
      <c r="G36" s="54"/>
      <c r="H36" s="54"/>
      <c r="I36" s="54"/>
    </row>
    <row r="37" spans="1:9" hidden="1">
      <c r="A37" s="54"/>
      <c r="B37" s="79"/>
      <c r="C37" s="54"/>
      <c r="D37" s="94"/>
      <c r="E37" s="54"/>
      <c r="F37" s="54"/>
      <c r="G37" s="54"/>
      <c r="H37" s="54"/>
      <c r="I37" s="54"/>
    </row>
    <row r="38" spans="1:9" hidden="1">
      <c r="A38" s="54"/>
      <c r="B38" s="79"/>
      <c r="C38" s="54"/>
      <c r="D38" s="94"/>
      <c r="E38" s="54"/>
      <c r="F38" s="54"/>
      <c r="G38" s="54"/>
      <c r="H38" s="54"/>
      <c r="I38" s="54"/>
    </row>
    <row r="39" spans="1:9" hidden="1">
      <c r="A39" s="54"/>
      <c r="B39" s="79"/>
      <c r="C39" s="54"/>
      <c r="D39" s="94"/>
      <c r="E39" s="54"/>
      <c r="F39" s="54"/>
      <c r="G39" s="54"/>
      <c r="H39" s="54"/>
      <c r="I39" s="54"/>
    </row>
    <row r="40" spans="1:9" hidden="1">
      <c r="A40" s="54"/>
      <c r="B40" s="79"/>
      <c r="C40" s="54"/>
      <c r="D40" s="94"/>
      <c r="E40" s="54"/>
      <c r="F40" s="54"/>
      <c r="G40" s="54"/>
      <c r="H40" s="54"/>
      <c r="I40" s="54"/>
    </row>
    <row r="41" spans="1:9" hidden="1">
      <c r="A41" s="54"/>
      <c r="B41" s="79"/>
      <c r="C41" s="54"/>
      <c r="D41" s="94"/>
      <c r="E41" s="54"/>
      <c r="F41" s="54"/>
      <c r="G41" s="54"/>
      <c r="H41" s="54"/>
      <c r="I41" s="54"/>
    </row>
    <row r="42" spans="1:9" hidden="1">
      <c r="A42" s="54"/>
      <c r="B42" s="79"/>
      <c r="C42" s="54"/>
      <c r="D42" s="94"/>
      <c r="E42" s="54"/>
      <c r="F42" s="54"/>
      <c r="G42" s="54"/>
      <c r="H42" s="54"/>
      <c r="I42" s="54"/>
    </row>
    <row r="43" spans="1:9" hidden="1">
      <c r="A43" s="54"/>
      <c r="B43" s="79"/>
      <c r="C43" s="54"/>
      <c r="D43" s="94"/>
      <c r="E43" s="54"/>
      <c r="F43" s="54"/>
      <c r="G43" s="54"/>
      <c r="H43" s="54"/>
      <c r="I43" s="54"/>
    </row>
    <row r="44" spans="1:9" hidden="1">
      <c r="A44" s="54"/>
      <c r="B44" s="79"/>
      <c r="C44" s="54"/>
      <c r="D44" s="94"/>
      <c r="E44" s="54"/>
      <c r="F44" s="54"/>
      <c r="G44" s="54"/>
      <c r="H44" s="54"/>
      <c r="I44" s="54"/>
    </row>
    <row r="45" spans="1:9" hidden="1">
      <c r="A45" s="54"/>
      <c r="B45" s="79"/>
      <c r="C45" s="54"/>
      <c r="D45" s="94"/>
      <c r="E45" s="54"/>
      <c r="F45" s="54"/>
      <c r="G45" s="54"/>
      <c r="H45" s="54"/>
      <c r="I45" s="54"/>
    </row>
    <row r="46" spans="1:9" hidden="1">
      <c r="A46" s="54"/>
      <c r="B46" s="79"/>
      <c r="C46" s="54"/>
      <c r="D46" s="94"/>
      <c r="E46" s="54"/>
      <c r="F46" s="54"/>
      <c r="G46" s="54"/>
      <c r="H46" s="54"/>
      <c r="I46" s="54"/>
    </row>
    <row r="47" spans="1:9" hidden="1">
      <c r="A47" s="54"/>
      <c r="B47" s="79"/>
      <c r="C47" s="54"/>
      <c r="D47" s="94"/>
      <c r="E47" s="54"/>
      <c r="F47" s="54"/>
      <c r="G47" s="54"/>
      <c r="H47" s="54"/>
      <c r="I47" s="54"/>
    </row>
    <row r="48" spans="1:9" hidden="1">
      <c r="A48" s="54"/>
      <c r="B48" s="79"/>
      <c r="C48" s="54"/>
      <c r="D48" s="94"/>
      <c r="E48" s="54"/>
      <c r="F48" s="54"/>
      <c r="G48" s="54"/>
      <c r="H48" s="54"/>
      <c r="I48" s="54"/>
    </row>
    <row r="49" spans="1:9" hidden="1">
      <c r="A49" s="54"/>
      <c r="B49" s="79"/>
      <c r="C49" s="54"/>
      <c r="D49" s="94"/>
      <c r="E49" s="54"/>
      <c r="F49" s="54"/>
      <c r="G49" s="54"/>
      <c r="H49" s="54"/>
      <c r="I49" s="54"/>
    </row>
    <row r="50" spans="1:9" hidden="1">
      <c r="A50" s="54"/>
      <c r="B50" s="79"/>
      <c r="C50" s="54"/>
      <c r="D50" s="94"/>
      <c r="E50" s="54"/>
      <c r="F50" s="54"/>
      <c r="G50" s="54"/>
      <c r="H50" s="54"/>
      <c r="I50" s="54"/>
    </row>
    <row r="51" spans="1:9" hidden="1">
      <c r="A51" s="54"/>
      <c r="B51" s="79"/>
      <c r="C51" s="54"/>
      <c r="D51" s="94"/>
      <c r="E51" s="54"/>
      <c r="F51" s="54"/>
      <c r="G51" s="54"/>
      <c r="H51" s="54"/>
      <c r="I51" s="54"/>
    </row>
    <row r="52" spans="1:9" hidden="1">
      <c r="A52" s="54"/>
      <c r="B52" s="79"/>
      <c r="C52" s="54"/>
      <c r="D52" s="94"/>
      <c r="E52" s="54"/>
      <c r="F52" s="54"/>
      <c r="G52" s="54"/>
      <c r="H52" s="54"/>
      <c r="I52" s="54"/>
    </row>
    <row r="53" spans="1:9" hidden="1">
      <c r="A53" s="54"/>
      <c r="B53" s="79"/>
      <c r="C53" s="54"/>
      <c r="D53" s="94"/>
      <c r="E53" s="54"/>
      <c r="F53" s="54"/>
      <c r="G53" s="54"/>
      <c r="H53" s="54"/>
      <c r="I53" s="54"/>
    </row>
    <row r="54" spans="1:9" hidden="1">
      <c r="A54" s="54"/>
      <c r="B54" s="79"/>
      <c r="C54" s="54"/>
      <c r="D54" s="94"/>
      <c r="E54" s="54"/>
      <c r="F54" s="54"/>
      <c r="G54" s="54"/>
      <c r="H54" s="54"/>
      <c r="I54" s="54"/>
    </row>
    <row r="55" spans="1:9" hidden="1">
      <c r="A55" s="54"/>
      <c r="B55" s="79"/>
      <c r="C55" s="54"/>
      <c r="D55" s="94"/>
      <c r="E55" s="54"/>
      <c r="F55" s="54"/>
      <c r="G55" s="54"/>
      <c r="H55" s="54"/>
      <c r="I55" s="54"/>
    </row>
    <row r="56" spans="1:9" hidden="1">
      <c r="A56" s="54"/>
      <c r="B56" s="79"/>
      <c r="C56" s="54"/>
      <c r="D56" s="94"/>
      <c r="E56" s="54"/>
      <c r="F56" s="54"/>
      <c r="G56" s="54"/>
      <c r="H56" s="54"/>
      <c r="I56" s="54"/>
    </row>
    <row r="57" spans="1:9" hidden="1">
      <c r="A57" s="54"/>
      <c r="B57" s="79"/>
      <c r="C57" s="54"/>
      <c r="D57" s="94"/>
      <c r="E57" s="54"/>
      <c r="F57" s="54"/>
      <c r="G57" s="54"/>
      <c r="H57" s="54"/>
      <c r="I57" s="54"/>
    </row>
    <row r="58" spans="1:9" hidden="1">
      <c r="A58" s="54"/>
      <c r="B58" s="79"/>
      <c r="C58" s="54"/>
      <c r="D58" s="94"/>
      <c r="E58" s="54"/>
      <c r="F58" s="54"/>
      <c r="G58" s="54"/>
      <c r="H58" s="54"/>
      <c r="I58" s="54"/>
    </row>
    <row r="59" spans="1:9" hidden="1">
      <c r="A59" s="54"/>
      <c r="B59" s="79"/>
      <c r="C59" s="54"/>
      <c r="D59" s="94"/>
      <c r="E59" s="54"/>
      <c r="F59" s="54"/>
      <c r="G59" s="54"/>
      <c r="H59" s="54"/>
      <c r="I59" s="54"/>
    </row>
    <row r="60" spans="1:9" hidden="1">
      <c r="A60" s="54"/>
      <c r="B60" s="79"/>
      <c r="C60" s="54"/>
      <c r="D60" s="94"/>
      <c r="E60" s="54"/>
      <c r="F60" s="54"/>
      <c r="G60" s="54"/>
      <c r="H60" s="54"/>
      <c r="I60" s="54"/>
    </row>
    <row r="61" spans="1:9" hidden="1">
      <c r="A61" s="54"/>
      <c r="B61" s="79"/>
      <c r="C61" s="54"/>
      <c r="D61" s="94"/>
      <c r="E61" s="54"/>
      <c r="F61" s="54"/>
      <c r="G61" s="54"/>
      <c r="H61" s="54"/>
      <c r="I61" s="54"/>
    </row>
    <row r="62" spans="1:9" hidden="1">
      <c r="A62" s="54"/>
      <c r="B62" s="79"/>
      <c r="C62" s="54"/>
      <c r="D62" s="94"/>
      <c r="E62" s="54"/>
      <c r="F62" s="54"/>
      <c r="G62" s="54"/>
      <c r="H62" s="54"/>
      <c r="I62" s="54"/>
    </row>
    <row r="63" spans="1:9" hidden="1">
      <c r="A63" s="54"/>
      <c r="B63" s="79"/>
      <c r="C63" s="54"/>
      <c r="D63" s="94"/>
      <c r="E63" s="54"/>
      <c r="F63" s="54"/>
      <c r="G63" s="54"/>
      <c r="H63" s="54"/>
      <c r="I63" s="54"/>
    </row>
    <row r="64" spans="1:9" hidden="1">
      <c r="A64" s="54"/>
      <c r="B64" s="79"/>
      <c r="C64" s="54"/>
      <c r="D64" s="94"/>
      <c r="E64" s="54"/>
      <c r="F64" s="54"/>
      <c r="G64" s="54"/>
      <c r="H64" s="54"/>
      <c r="I64" s="54"/>
    </row>
    <row r="65" spans="1:9" hidden="1">
      <c r="A65" s="54"/>
      <c r="B65" s="79"/>
      <c r="C65" s="54"/>
      <c r="D65" s="94"/>
      <c r="E65" s="54"/>
      <c r="F65" s="54"/>
      <c r="G65" s="54"/>
      <c r="H65" s="54"/>
      <c r="I65" s="54"/>
    </row>
    <row r="66" spans="1:9" hidden="1">
      <c r="A66" s="54"/>
      <c r="B66" s="79"/>
      <c r="C66" s="54"/>
      <c r="D66" s="94"/>
      <c r="E66" s="54"/>
      <c r="F66" s="54"/>
      <c r="G66" s="54"/>
      <c r="H66" s="54"/>
      <c r="I66" s="54"/>
    </row>
    <row r="67" spans="1:9" hidden="1">
      <c r="A67" s="54"/>
      <c r="B67" s="79"/>
      <c r="C67" s="54"/>
      <c r="D67" s="94"/>
      <c r="E67" s="54"/>
      <c r="F67" s="54"/>
      <c r="G67" s="54"/>
      <c r="H67" s="54"/>
      <c r="I67" s="54"/>
    </row>
    <row r="68" spans="1:9" hidden="1">
      <c r="A68" s="54"/>
      <c r="B68" s="79"/>
      <c r="C68" s="54"/>
      <c r="D68" s="94"/>
      <c r="E68" s="54"/>
      <c r="F68" s="54"/>
      <c r="G68" s="54"/>
      <c r="H68" s="54"/>
      <c r="I68" s="54"/>
    </row>
    <row r="69" spans="1:9" hidden="1">
      <c r="A69" s="54"/>
      <c r="B69" s="79"/>
      <c r="C69" s="54"/>
      <c r="D69" s="94"/>
      <c r="E69" s="54"/>
      <c r="F69" s="54"/>
      <c r="G69" s="54"/>
      <c r="H69" s="54"/>
      <c r="I69" s="54"/>
    </row>
    <row r="70" spans="1:9" hidden="1">
      <c r="A70" s="54"/>
      <c r="B70" s="79"/>
      <c r="C70" s="54"/>
      <c r="D70" s="94"/>
      <c r="E70" s="54"/>
      <c r="F70" s="54"/>
      <c r="G70" s="54"/>
      <c r="H70" s="54"/>
      <c r="I70" s="54"/>
    </row>
    <row r="71" spans="1:9" hidden="1">
      <c r="A71" s="54"/>
      <c r="B71" s="79"/>
      <c r="C71" s="54"/>
      <c r="D71" s="94"/>
      <c r="E71" s="54"/>
      <c r="F71" s="54"/>
      <c r="G71" s="54"/>
      <c r="H71" s="54"/>
      <c r="I71" s="54"/>
    </row>
    <row r="72" spans="1:9" hidden="1">
      <c r="A72" s="54"/>
      <c r="B72" s="79"/>
      <c r="C72" s="54"/>
      <c r="D72" s="94"/>
      <c r="E72" s="54"/>
      <c r="F72" s="54"/>
      <c r="G72" s="54"/>
      <c r="H72" s="54"/>
      <c r="I72" s="54"/>
    </row>
    <row r="73" spans="1:9" hidden="1">
      <c r="A73" s="54"/>
      <c r="B73" s="79"/>
      <c r="C73" s="54"/>
      <c r="D73" s="94"/>
      <c r="E73" s="54"/>
      <c r="F73" s="54"/>
      <c r="G73" s="54"/>
      <c r="H73" s="54"/>
      <c r="I73" s="54"/>
    </row>
    <row r="74" spans="1:9" hidden="1">
      <c r="A74" s="54"/>
      <c r="B74" s="79"/>
      <c r="C74" s="54"/>
      <c r="D74" s="94"/>
      <c r="E74" s="54"/>
      <c r="F74" s="54"/>
      <c r="G74" s="54"/>
      <c r="H74" s="54"/>
      <c r="I74" s="54"/>
    </row>
    <row r="75" spans="1:9" hidden="1">
      <c r="A75" s="54"/>
      <c r="B75" s="79"/>
      <c r="C75" s="54"/>
      <c r="D75" s="94"/>
      <c r="E75" s="54"/>
      <c r="F75" s="54"/>
      <c r="G75" s="54"/>
      <c r="H75" s="54"/>
      <c r="I75" s="54"/>
    </row>
    <row r="76" spans="1:9" hidden="1">
      <c r="A76" s="54"/>
      <c r="B76" s="79"/>
      <c r="C76" s="54"/>
      <c r="D76" s="94"/>
      <c r="E76" s="54"/>
      <c r="F76" s="54"/>
      <c r="G76" s="54"/>
      <c r="H76" s="54"/>
      <c r="I76" s="54"/>
    </row>
    <row r="77" spans="1:9" hidden="1">
      <c r="A77" s="54"/>
      <c r="B77" s="79"/>
      <c r="C77" s="54"/>
      <c r="D77" s="94"/>
      <c r="E77" s="54"/>
      <c r="F77" s="54"/>
      <c r="G77" s="54"/>
      <c r="H77" s="54"/>
      <c r="I77" s="54"/>
    </row>
    <row r="78" spans="1:9" hidden="1">
      <c r="A78" s="54"/>
      <c r="B78" s="79"/>
      <c r="C78" s="54"/>
      <c r="D78" s="94"/>
      <c r="E78" s="54"/>
      <c r="F78" s="54"/>
      <c r="G78" s="54"/>
      <c r="H78" s="54"/>
      <c r="I78" s="54"/>
    </row>
    <row r="79" spans="1:9" hidden="1">
      <c r="A79" s="54"/>
      <c r="B79" s="79"/>
      <c r="C79" s="54"/>
      <c r="D79" s="94"/>
      <c r="E79" s="54"/>
      <c r="F79" s="54"/>
      <c r="G79" s="54"/>
      <c r="H79" s="54"/>
      <c r="I79" s="54"/>
    </row>
    <row r="80" spans="1:9" hidden="1">
      <c r="A80" s="54"/>
      <c r="B80" s="79"/>
      <c r="C80" s="54"/>
      <c r="D80" s="94"/>
      <c r="E80" s="54"/>
      <c r="F80" s="54"/>
      <c r="G80" s="54"/>
      <c r="H80" s="54"/>
      <c r="I80" s="54"/>
    </row>
    <row r="81" spans="1:9" hidden="1">
      <c r="A81" s="54"/>
      <c r="B81" s="79"/>
      <c r="C81" s="54"/>
      <c r="D81" s="94"/>
      <c r="E81" s="54"/>
      <c r="F81" s="54"/>
      <c r="G81" s="54"/>
      <c r="H81" s="54"/>
      <c r="I81" s="54"/>
    </row>
    <row r="82" spans="1:9" hidden="1">
      <c r="A82" s="54"/>
      <c r="B82" s="79"/>
      <c r="C82" s="54"/>
      <c r="D82" s="94"/>
      <c r="E82" s="54"/>
      <c r="F82" s="54"/>
      <c r="G82" s="54"/>
      <c r="H82" s="54"/>
      <c r="I82" s="54"/>
    </row>
    <row r="83" spans="1:9" hidden="1">
      <c r="A83" s="54"/>
      <c r="B83" s="79"/>
      <c r="C83" s="54"/>
      <c r="D83" s="94"/>
      <c r="E83" s="54"/>
      <c r="F83" s="54"/>
      <c r="G83" s="54"/>
      <c r="H83" s="54"/>
      <c r="I83" s="54"/>
    </row>
    <row r="84" spans="1:9" hidden="1">
      <c r="A84" s="54"/>
      <c r="B84" s="79"/>
      <c r="C84" s="54"/>
      <c r="D84" s="94"/>
      <c r="E84" s="54"/>
      <c r="F84" s="54"/>
      <c r="G84" s="54"/>
      <c r="H84" s="54"/>
      <c r="I84" s="54"/>
    </row>
    <row r="85" spans="1:9" hidden="1">
      <c r="A85" s="54"/>
      <c r="B85" s="79"/>
      <c r="C85" s="54"/>
      <c r="D85" s="94"/>
      <c r="E85" s="54"/>
      <c r="F85" s="54"/>
      <c r="G85" s="54"/>
      <c r="H85" s="54"/>
      <c r="I85" s="54"/>
    </row>
    <row r="86" spans="1:9" hidden="1">
      <c r="A86" s="54"/>
      <c r="B86" s="79"/>
      <c r="C86" s="54"/>
      <c r="D86" s="94"/>
      <c r="E86" s="54"/>
      <c r="F86" s="54"/>
      <c r="G86" s="54"/>
      <c r="H86" s="54"/>
      <c r="I86" s="54"/>
    </row>
    <row r="87" spans="1:9" hidden="1">
      <c r="A87" s="54"/>
      <c r="B87" s="79"/>
      <c r="C87" s="54"/>
      <c r="D87" s="94"/>
      <c r="E87" s="54"/>
      <c r="F87" s="54"/>
      <c r="G87" s="54"/>
      <c r="H87" s="54"/>
      <c r="I87" s="54"/>
    </row>
    <row r="88" spans="1:9" hidden="1">
      <c r="A88" s="54"/>
      <c r="B88" s="79"/>
      <c r="C88" s="54"/>
      <c r="D88" s="94"/>
      <c r="E88" s="54"/>
      <c r="F88" s="54"/>
      <c r="G88" s="54"/>
      <c r="H88" s="54"/>
      <c r="I88" s="54"/>
    </row>
    <row r="89" spans="1:9" hidden="1">
      <c r="A89" s="54"/>
      <c r="B89" s="79"/>
      <c r="C89" s="54"/>
      <c r="D89" s="94"/>
      <c r="E89" s="54"/>
      <c r="F89" s="54"/>
      <c r="G89" s="54"/>
      <c r="H89" s="54"/>
      <c r="I89" s="54"/>
    </row>
    <row r="90" spans="1:9" hidden="1">
      <c r="A90" s="54"/>
      <c r="B90" s="79"/>
      <c r="C90" s="54"/>
      <c r="D90" s="94"/>
      <c r="E90" s="54"/>
      <c r="F90" s="54"/>
      <c r="G90" s="54"/>
      <c r="H90" s="54"/>
      <c r="I90" s="54"/>
    </row>
    <row r="91" spans="1:9" hidden="1">
      <c r="A91" s="54"/>
      <c r="B91" s="79"/>
      <c r="C91" s="54"/>
      <c r="D91" s="94"/>
      <c r="E91" s="54"/>
      <c r="F91" s="54"/>
      <c r="G91" s="54"/>
      <c r="H91" s="54"/>
      <c r="I91" s="54"/>
    </row>
    <row r="92" spans="1:9" hidden="1">
      <c r="A92" s="54"/>
      <c r="B92" s="79"/>
      <c r="C92" s="54"/>
      <c r="D92" s="94"/>
      <c r="E92" s="54"/>
      <c r="F92" s="54"/>
      <c r="G92" s="54"/>
      <c r="H92" s="54"/>
      <c r="I92" s="54"/>
    </row>
    <row r="93" spans="1:9" hidden="1">
      <c r="A93" s="54"/>
      <c r="B93" s="79"/>
      <c r="C93" s="54"/>
      <c r="D93" s="94"/>
      <c r="E93" s="54"/>
      <c r="F93" s="54"/>
      <c r="G93" s="54"/>
      <c r="H93" s="54"/>
      <c r="I93" s="54"/>
    </row>
    <row r="94" spans="1:9" hidden="1">
      <c r="A94" s="54"/>
      <c r="B94" s="79"/>
      <c r="C94" s="54"/>
      <c r="D94" s="94"/>
      <c r="E94" s="54"/>
      <c r="F94" s="54"/>
      <c r="G94" s="54"/>
      <c r="H94" s="54"/>
      <c r="I94" s="54"/>
    </row>
    <row r="95" spans="1:9" hidden="1">
      <c r="A95" s="54"/>
      <c r="B95" s="79"/>
      <c r="C95" s="54"/>
      <c r="D95" s="94"/>
      <c r="E95" s="54"/>
      <c r="F95" s="54"/>
      <c r="G95" s="54"/>
      <c r="H95" s="54"/>
      <c r="I95" s="54"/>
    </row>
    <row r="96" spans="1:9" hidden="1">
      <c r="A96" s="54"/>
      <c r="B96" s="79"/>
      <c r="C96" s="54"/>
      <c r="D96" s="94"/>
      <c r="E96" s="54"/>
      <c r="F96" s="54"/>
      <c r="G96" s="54"/>
      <c r="H96" s="54"/>
      <c r="I96" s="54"/>
    </row>
    <row r="97" spans="1:9" hidden="1">
      <c r="A97" s="54"/>
      <c r="B97" s="79"/>
      <c r="C97" s="54"/>
      <c r="D97" s="94"/>
      <c r="E97" s="54"/>
      <c r="F97" s="54"/>
      <c r="G97" s="54"/>
      <c r="H97" s="54"/>
      <c r="I97" s="54"/>
    </row>
    <row r="98" spans="1:9" hidden="1">
      <c r="A98" s="54"/>
      <c r="B98" s="79"/>
      <c r="C98" s="54"/>
      <c r="D98" s="9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idden="1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hidden="1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hidden="1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hidden="1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 hidden="1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hidden="1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 hidden="1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 hidden="1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hidden="1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hidden="1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 hidden="1">
      <c r="E119" s="3"/>
      <c r="F119" s="3"/>
      <c r="G119" s="3"/>
      <c r="H119" s="3"/>
    </row>
    <row r="120" spans="1:9" hidden="1">
      <c r="E120" s="3"/>
      <c r="F120" s="3"/>
      <c r="G120" s="3"/>
      <c r="H120" s="3"/>
    </row>
    <row r="121" spans="1:9" hidden="1">
      <c r="E121" s="3"/>
      <c r="F121" s="3"/>
      <c r="G121" s="3"/>
      <c r="H121" s="3"/>
    </row>
    <row r="122" spans="1:9" hidden="1">
      <c r="E122" s="3"/>
      <c r="F122" s="3"/>
      <c r="G122" s="3"/>
      <c r="H122" s="3"/>
    </row>
    <row r="123" spans="1:9" hidden="1">
      <c r="E123" s="3"/>
      <c r="F123" s="3"/>
      <c r="G123" s="3"/>
      <c r="H123" s="3"/>
    </row>
    <row r="124" spans="1:9" hidden="1">
      <c r="E124" s="3"/>
      <c r="F124" s="3"/>
      <c r="G124" s="3"/>
      <c r="H124" s="3"/>
    </row>
    <row r="125" spans="1:9" hidden="1">
      <c r="E125" s="3"/>
      <c r="F125" s="3"/>
      <c r="G125" s="3"/>
      <c r="H125" s="3"/>
    </row>
    <row r="126" spans="1:9" hidden="1">
      <c r="E126" s="3"/>
      <c r="F126" s="3"/>
      <c r="G126" s="3"/>
      <c r="H126" s="3"/>
    </row>
    <row r="127" spans="1:9" hidden="1">
      <c r="A127" s="1"/>
      <c r="B127" s="1"/>
      <c r="E127" s="3"/>
      <c r="F127" s="3"/>
      <c r="G127" s="3"/>
      <c r="H127" s="3"/>
    </row>
    <row r="128" spans="1:9" hidden="1">
      <c r="A128" s="1"/>
      <c r="B128" s="1"/>
      <c r="E128" s="3"/>
      <c r="F128" s="3"/>
      <c r="G128" s="3"/>
      <c r="H128" s="3"/>
    </row>
    <row r="129" spans="1:8" hidden="1">
      <c r="A129" s="1"/>
      <c r="B129" s="1"/>
      <c r="E129" s="3"/>
      <c r="F129" s="3"/>
      <c r="G129" s="3"/>
      <c r="H129" s="3"/>
    </row>
    <row r="130" spans="1:8" hidden="1">
      <c r="A130" s="1"/>
      <c r="B130" s="1"/>
      <c r="E130" s="3"/>
      <c r="F130" s="3"/>
      <c r="G130" s="3"/>
      <c r="H130" s="3"/>
    </row>
    <row r="131" spans="1:8" hidden="1">
      <c r="A131" s="1"/>
      <c r="B131" s="1"/>
      <c r="E131" s="3"/>
      <c r="F131" s="3"/>
      <c r="G131" s="3"/>
      <c r="H131" s="3"/>
    </row>
    <row r="132" spans="1:8" hidden="1">
      <c r="A132" s="1"/>
      <c r="B132" s="1"/>
      <c r="E132" s="3"/>
      <c r="F132" s="3"/>
      <c r="G132" s="3"/>
      <c r="H132" s="3"/>
    </row>
    <row r="133" spans="1:8" hidden="1">
      <c r="A133" s="1"/>
      <c r="B133" s="1"/>
      <c r="E133" s="3"/>
      <c r="F133" s="3"/>
      <c r="G133" s="3"/>
      <c r="H133" s="3"/>
    </row>
    <row r="134" spans="1:8" hidden="1">
      <c r="A134" s="1"/>
      <c r="B134" s="1"/>
      <c r="E134" s="3"/>
      <c r="F134" s="3"/>
      <c r="G134" s="3"/>
      <c r="H134" s="3"/>
    </row>
    <row r="135" spans="1:8" hidden="1">
      <c r="A135" s="1"/>
      <c r="B135" s="1"/>
      <c r="E135" s="3"/>
      <c r="F135" s="3"/>
      <c r="G135" s="3"/>
      <c r="H135" s="3"/>
    </row>
    <row r="136" spans="1:8" hidden="1">
      <c r="A136" s="1"/>
      <c r="B136" s="1"/>
      <c r="E136" s="3"/>
      <c r="F136" s="3"/>
      <c r="G136" s="3"/>
      <c r="H136" s="3"/>
    </row>
    <row r="137" spans="1:8" hidden="1">
      <c r="A137" s="1"/>
      <c r="B137" s="1"/>
      <c r="E137" s="3"/>
      <c r="F137" s="3"/>
      <c r="G137" s="3"/>
      <c r="H137" s="3"/>
    </row>
    <row r="138" spans="1:8" hidden="1">
      <c r="A138" s="1"/>
      <c r="B138" s="1"/>
      <c r="E138" s="3"/>
      <c r="F138" s="3"/>
      <c r="G138" s="3"/>
      <c r="H138" s="3"/>
    </row>
    <row r="139" spans="1:8" hidden="1">
      <c r="A139" s="1"/>
      <c r="B139" s="1"/>
      <c r="E139" s="3"/>
      <c r="F139" s="3"/>
      <c r="G139" s="3"/>
      <c r="H139" s="3"/>
    </row>
    <row r="140" spans="1:8" hidden="1">
      <c r="A140" s="1"/>
      <c r="B140" s="1"/>
      <c r="E140" s="3"/>
      <c r="F140" s="3"/>
      <c r="G140" s="3"/>
      <c r="H140" s="3"/>
    </row>
    <row r="141" spans="1:8" hidden="1">
      <c r="A141" s="1"/>
      <c r="B141" s="1"/>
      <c r="E141" s="3"/>
      <c r="F141" s="3"/>
      <c r="G141" s="3"/>
      <c r="H141" s="3"/>
    </row>
    <row r="142" spans="1:8" hidden="1">
      <c r="A142" s="1"/>
      <c r="B142" s="1"/>
      <c r="E142" s="3"/>
      <c r="F142" s="3"/>
      <c r="G142" s="3"/>
      <c r="H142" s="3"/>
    </row>
    <row r="143" spans="1:8" hidden="1">
      <c r="A143" s="1"/>
      <c r="B143" s="1"/>
      <c r="E143" s="3"/>
      <c r="F143" s="3"/>
      <c r="G143" s="3"/>
      <c r="H143" s="3"/>
    </row>
    <row r="144" spans="1:8" hidden="1">
      <c r="A144" s="1"/>
      <c r="B144" s="1"/>
      <c r="E144" s="3"/>
      <c r="F144" s="3"/>
      <c r="G144" s="3"/>
      <c r="H144" s="3"/>
    </row>
    <row r="145" spans="1:8" hidden="1">
      <c r="A145" s="1"/>
      <c r="B145" s="1"/>
      <c r="E145" s="3"/>
      <c r="F145" s="3"/>
      <c r="G145" s="3"/>
      <c r="H145" s="3"/>
    </row>
    <row r="146" spans="1:8" hidden="1">
      <c r="A146" s="1"/>
      <c r="B146" s="1"/>
      <c r="E146" s="3"/>
      <c r="F146" s="3"/>
      <c r="G146" s="3"/>
      <c r="H146" s="3"/>
    </row>
    <row r="147" spans="1:8" hidden="1">
      <c r="A147" s="1"/>
      <c r="B147" s="1"/>
      <c r="E147" s="3"/>
      <c r="F147" s="3"/>
      <c r="G147" s="3"/>
      <c r="H147" s="3"/>
    </row>
    <row r="148" spans="1:8" hidden="1">
      <c r="A148" s="1"/>
      <c r="B148" s="1"/>
      <c r="E148" s="3"/>
      <c r="F148" s="3"/>
      <c r="G148" s="3"/>
      <c r="H148" s="3"/>
    </row>
    <row r="149" spans="1:8" hidden="1">
      <c r="A149" s="1"/>
      <c r="B149" s="1"/>
      <c r="E149" s="3"/>
      <c r="F149" s="3"/>
      <c r="G149" s="3"/>
      <c r="H149" s="3"/>
    </row>
    <row r="150" spans="1:8" hidden="1">
      <c r="A150" s="1"/>
      <c r="B150" s="1"/>
      <c r="E150" s="3"/>
      <c r="F150" s="3"/>
      <c r="G150" s="3"/>
      <c r="H150" s="3"/>
    </row>
    <row r="151" spans="1:8" hidden="1">
      <c r="A151" s="1"/>
      <c r="B151" s="1"/>
      <c r="E151" s="3"/>
      <c r="F151" s="3"/>
      <c r="G151" s="3"/>
      <c r="H151" s="3"/>
    </row>
    <row r="152" spans="1:8" hidden="1">
      <c r="A152" s="1"/>
      <c r="B152" s="1"/>
      <c r="E152" s="3"/>
      <c r="F152" s="3"/>
      <c r="G152" s="3"/>
      <c r="H152" s="3"/>
    </row>
    <row r="153" spans="1:8" hidden="1">
      <c r="A153" s="1"/>
      <c r="B153" s="1"/>
      <c r="E153" s="3"/>
      <c r="F153" s="3"/>
      <c r="G153" s="3"/>
      <c r="H153" s="3"/>
    </row>
    <row r="154" spans="1:8" hidden="1">
      <c r="A154" s="1"/>
      <c r="B154" s="1"/>
      <c r="E154" s="3"/>
      <c r="F154" s="3"/>
      <c r="G154" s="3"/>
      <c r="H154" s="3"/>
    </row>
    <row r="155" spans="1:8" hidden="1">
      <c r="A155" s="1"/>
      <c r="B155" s="1"/>
      <c r="E155" s="3"/>
      <c r="F155" s="3"/>
      <c r="G155" s="3"/>
      <c r="H155" s="3"/>
    </row>
    <row r="156" spans="1:8" hidden="1">
      <c r="A156" s="1"/>
      <c r="B156" s="1"/>
      <c r="E156" s="3"/>
      <c r="F156" s="3"/>
      <c r="G156" s="3"/>
      <c r="H156" s="3"/>
    </row>
    <row r="157" spans="1:8" hidden="1">
      <c r="A157" s="1"/>
      <c r="B157" s="1"/>
      <c r="E157" s="3"/>
      <c r="F157" s="3"/>
      <c r="G157" s="3"/>
      <c r="H157" s="3"/>
    </row>
    <row r="158" spans="1:8" hidden="1">
      <c r="A158" s="1"/>
      <c r="B158" s="1"/>
      <c r="E158" s="3"/>
      <c r="F158" s="3"/>
      <c r="G158" s="3"/>
      <c r="H158" s="3"/>
    </row>
    <row r="159" spans="1:8" hidden="1">
      <c r="A159" s="1"/>
      <c r="B159" s="1"/>
      <c r="E159" s="3"/>
      <c r="F159" s="3"/>
      <c r="G159" s="3"/>
      <c r="H159" s="3"/>
    </row>
    <row r="160" spans="1:8" hidden="1">
      <c r="A160" s="1"/>
      <c r="B160" s="1"/>
      <c r="E160" s="3"/>
      <c r="F160" s="3"/>
      <c r="G160" s="3"/>
      <c r="H160" s="3"/>
    </row>
    <row r="161" spans="1:8" hidden="1">
      <c r="A161" s="1"/>
      <c r="B161" s="1"/>
      <c r="E161" s="3"/>
      <c r="F161" s="3"/>
      <c r="G161" s="3"/>
      <c r="H161" s="3"/>
    </row>
    <row r="162" spans="1:8" hidden="1">
      <c r="A162" s="1"/>
      <c r="B162" s="1"/>
      <c r="E162" s="3"/>
      <c r="F162" s="3"/>
      <c r="G162" s="3"/>
      <c r="H162" s="3"/>
    </row>
    <row r="163" spans="1:8" hidden="1">
      <c r="A163" s="1"/>
      <c r="B163" s="1"/>
      <c r="E163" s="3"/>
      <c r="F163" s="3"/>
      <c r="G163" s="3"/>
      <c r="H163" s="3"/>
    </row>
    <row r="164" spans="1:8" hidden="1">
      <c r="A164" s="1"/>
      <c r="B164" s="1"/>
      <c r="E164" s="3"/>
      <c r="F164" s="3"/>
      <c r="G164" s="3"/>
      <c r="H164" s="3"/>
    </row>
    <row r="165" spans="1:8" hidden="1">
      <c r="A165" s="1"/>
      <c r="B165" s="1"/>
      <c r="E165" s="3"/>
      <c r="F165" s="3"/>
      <c r="G165" s="3"/>
      <c r="H165" s="3"/>
    </row>
    <row r="166" spans="1:8" hidden="1">
      <c r="A166" s="1"/>
      <c r="B166" s="1"/>
      <c r="E166" s="3"/>
      <c r="F166" s="3"/>
      <c r="G166" s="3"/>
      <c r="H166" s="3"/>
    </row>
    <row r="167" spans="1:8" hidden="1">
      <c r="A167" s="1"/>
      <c r="B167" s="1"/>
      <c r="E167" s="3"/>
      <c r="F167" s="3"/>
      <c r="G167" s="3"/>
      <c r="H167" s="3"/>
    </row>
    <row r="168" spans="1:8" hidden="1">
      <c r="A168" s="1"/>
      <c r="B168" s="1"/>
      <c r="E168" s="3"/>
      <c r="F168" s="3"/>
      <c r="G168" s="3"/>
      <c r="H168" s="3"/>
    </row>
    <row r="169" spans="1:8" hidden="1">
      <c r="A169" s="1"/>
      <c r="B169" s="1"/>
      <c r="E169" s="3"/>
      <c r="F169" s="3"/>
      <c r="G169" s="3"/>
      <c r="H169" s="3"/>
    </row>
    <row r="170" spans="1:8" hidden="1">
      <c r="A170" s="1"/>
      <c r="B170" s="1"/>
      <c r="E170" s="3"/>
      <c r="F170" s="3"/>
      <c r="G170" s="3"/>
      <c r="H170" s="3"/>
    </row>
    <row r="171" spans="1:8" hidden="1">
      <c r="A171" s="1"/>
      <c r="B171" s="1"/>
      <c r="E171" s="3"/>
      <c r="F171" s="3"/>
      <c r="G171" s="3"/>
      <c r="H171" s="3"/>
    </row>
    <row r="172" spans="1:8" hidden="1">
      <c r="A172" s="1"/>
      <c r="B172" s="1"/>
      <c r="E172" s="3"/>
      <c r="F172" s="3"/>
      <c r="G172" s="3"/>
      <c r="H172" s="3"/>
    </row>
    <row r="173" spans="1:8" hidden="1">
      <c r="A173" s="1"/>
      <c r="B173" s="1"/>
      <c r="E173" s="3"/>
      <c r="F173" s="3"/>
      <c r="G173" s="3"/>
      <c r="H173" s="3"/>
    </row>
    <row r="174" spans="1:8" hidden="1">
      <c r="A174" s="1"/>
      <c r="B174" s="1"/>
      <c r="E174" s="3"/>
      <c r="F174" s="3"/>
      <c r="G174" s="3"/>
      <c r="H174" s="3"/>
    </row>
    <row r="175" spans="1:8" hidden="1">
      <c r="A175" s="1"/>
      <c r="B175" s="1"/>
      <c r="E175" s="3"/>
      <c r="F175" s="3"/>
      <c r="G175" s="3"/>
      <c r="H175" s="3"/>
    </row>
    <row r="176" spans="1:8" hidden="1">
      <c r="A176" s="1"/>
      <c r="B176" s="1"/>
      <c r="E176" s="3"/>
      <c r="F176" s="3"/>
      <c r="G176" s="3"/>
      <c r="H176" s="3"/>
    </row>
    <row r="177" spans="1:8" hidden="1">
      <c r="A177" s="1"/>
      <c r="B177" s="1"/>
      <c r="E177" s="3"/>
      <c r="F177" s="3"/>
      <c r="G177" s="3"/>
      <c r="H177" s="3"/>
    </row>
    <row r="178" spans="1:8" hidden="1">
      <c r="A178" s="1"/>
      <c r="B178" s="1"/>
      <c r="E178" s="3"/>
      <c r="F178" s="3"/>
      <c r="G178" s="3"/>
      <c r="H178" s="3"/>
    </row>
    <row r="179" spans="1:8" hidden="1">
      <c r="A179" s="1"/>
      <c r="B179" s="1"/>
      <c r="E179" s="3"/>
      <c r="F179" s="3"/>
      <c r="G179" s="3"/>
      <c r="H179" s="3"/>
    </row>
    <row r="180" spans="1:8" hidden="1">
      <c r="A180" s="1"/>
      <c r="B180" s="1"/>
      <c r="E180" s="3"/>
      <c r="F180" s="3"/>
      <c r="G180" s="3"/>
      <c r="H180" s="3"/>
    </row>
    <row r="181" spans="1:8" hidden="1">
      <c r="A181" s="1"/>
      <c r="B181" s="1"/>
      <c r="E181" s="3"/>
      <c r="F181" s="3"/>
      <c r="G181" s="3"/>
      <c r="H181" s="3"/>
    </row>
    <row r="182" spans="1:8" hidden="1">
      <c r="A182" s="1"/>
      <c r="B182" s="1"/>
      <c r="E182" s="3"/>
      <c r="F182" s="3"/>
      <c r="G182" s="3"/>
      <c r="H182" s="3"/>
    </row>
    <row r="183" spans="1:8" hidden="1">
      <c r="A183" s="1"/>
      <c r="B183" s="1"/>
      <c r="E183" s="3"/>
      <c r="F183" s="3"/>
      <c r="G183" s="3"/>
      <c r="H183" s="3"/>
    </row>
    <row r="184" spans="1:8" hidden="1">
      <c r="A184" s="1"/>
      <c r="B184" s="1"/>
      <c r="E184" s="3"/>
      <c r="F184" s="3"/>
      <c r="G184" s="3"/>
      <c r="H184" s="3"/>
    </row>
    <row r="185" spans="1:8" hidden="1">
      <c r="A185" s="1"/>
      <c r="B185" s="1"/>
      <c r="E185" s="3"/>
      <c r="F185" s="3"/>
      <c r="G185" s="3"/>
      <c r="H185" s="3"/>
    </row>
    <row r="186" spans="1:8" hidden="1">
      <c r="A186" s="1"/>
      <c r="B186" s="1"/>
      <c r="E186" s="3"/>
      <c r="F186" s="3"/>
      <c r="G186" s="3"/>
      <c r="H186" s="3"/>
    </row>
    <row r="187" spans="1:8" hidden="1">
      <c r="A187" s="1"/>
      <c r="B187" s="1"/>
      <c r="E187" s="3"/>
      <c r="F187" s="3"/>
      <c r="G187" s="3"/>
      <c r="H187" s="3"/>
    </row>
    <row r="188" spans="1:8" hidden="1">
      <c r="A188" s="1"/>
      <c r="B188" s="1"/>
      <c r="E188" s="3"/>
      <c r="F188" s="3"/>
      <c r="G188" s="3"/>
      <c r="H188" s="3"/>
    </row>
    <row r="189" spans="1:8" hidden="1">
      <c r="A189" s="1"/>
      <c r="B189" s="1"/>
      <c r="E189" s="3"/>
      <c r="F189" s="3"/>
      <c r="G189" s="3"/>
      <c r="H189" s="3"/>
    </row>
    <row r="190" spans="1:8" hidden="1">
      <c r="A190" s="1"/>
      <c r="B190" s="1"/>
      <c r="E190" s="3"/>
      <c r="F190" s="3"/>
      <c r="G190" s="3"/>
      <c r="H190" s="3"/>
    </row>
    <row r="191" spans="1:8" hidden="1">
      <c r="A191" s="1"/>
      <c r="B191" s="1"/>
      <c r="E191" s="3"/>
      <c r="F191" s="3"/>
      <c r="G191" s="3"/>
      <c r="H191" s="3"/>
    </row>
    <row r="192" spans="1:8" hidden="1">
      <c r="A192" s="1"/>
      <c r="B192" s="1"/>
      <c r="E192" s="3"/>
      <c r="F192" s="3"/>
      <c r="G192" s="3"/>
      <c r="H192" s="3"/>
    </row>
    <row r="193" spans="1:8" hidden="1">
      <c r="A193" s="1"/>
      <c r="B193" s="1"/>
      <c r="E193" s="3"/>
      <c r="F193" s="3"/>
      <c r="G193" s="3"/>
      <c r="H193" s="3"/>
    </row>
    <row r="194" spans="1:8" hidden="1">
      <c r="A194" s="1"/>
      <c r="B194" s="1"/>
      <c r="E194" s="3"/>
      <c r="F194" s="3"/>
      <c r="G194" s="3"/>
      <c r="H194" s="3"/>
    </row>
    <row r="195" spans="1:8" hidden="1">
      <c r="A195" s="1"/>
      <c r="B195" s="1"/>
      <c r="E195" s="3"/>
      <c r="F195" s="3"/>
      <c r="G195" s="3"/>
      <c r="H195" s="3"/>
    </row>
    <row r="196" spans="1:8" hidden="1">
      <c r="A196" s="1"/>
      <c r="B196" s="1"/>
      <c r="E196" s="3"/>
      <c r="F196" s="3"/>
      <c r="G196" s="3"/>
      <c r="H196" s="3"/>
    </row>
    <row r="197" spans="1:8" hidden="1">
      <c r="A197" s="1"/>
      <c r="B197" s="1"/>
      <c r="E197" s="3"/>
      <c r="F197" s="3"/>
      <c r="G197" s="3"/>
      <c r="H197" s="3"/>
    </row>
    <row r="198" spans="1:8" hidden="1">
      <c r="A198" s="1"/>
      <c r="B198" s="1"/>
      <c r="E198" s="3"/>
      <c r="F198" s="3"/>
      <c r="G198" s="3"/>
      <c r="H198" s="3"/>
    </row>
    <row r="199" spans="1:8" hidden="1">
      <c r="A199" s="1"/>
      <c r="B199" s="1"/>
      <c r="E199" s="3"/>
      <c r="F199" s="3"/>
      <c r="G199" s="3"/>
      <c r="H199" s="3"/>
    </row>
    <row r="200" spans="1:8" hidden="1">
      <c r="A200" s="1"/>
      <c r="B200" s="1"/>
      <c r="E200" s="3"/>
      <c r="F200" s="3"/>
      <c r="G200" s="3"/>
      <c r="H200" s="3"/>
    </row>
    <row r="201" spans="1:8" hidden="1">
      <c r="A201" s="1"/>
      <c r="B201" s="1"/>
      <c r="E201" s="3"/>
      <c r="F201" s="3"/>
      <c r="G201" s="3"/>
      <c r="H201" s="3"/>
    </row>
    <row r="202" spans="1:8" hidden="1">
      <c r="A202" s="1"/>
      <c r="B202" s="1"/>
      <c r="E202" s="3"/>
      <c r="F202" s="3"/>
      <c r="G202" s="3"/>
      <c r="H202" s="3"/>
    </row>
    <row r="203" spans="1:8" hidden="1">
      <c r="A203" s="1"/>
      <c r="B203" s="1"/>
      <c r="E203" s="3"/>
      <c r="F203" s="3"/>
      <c r="G203" s="3"/>
      <c r="H203" s="3"/>
    </row>
    <row r="204" spans="1:8" hidden="1">
      <c r="A204" s="1"/>
      <c r="B204" s="1"/>
      <c r="E204" s="3"/>
      <c r="F204" s="3"/>
      <c r="G204" s="3"/>
      <c r="H204" s="3"/>
    </row>
    <row r="205" spans="1:8" hidden="1">
      <c r="A205" s="1"/>
      <c r="B205" s="1"/>
      <c r="E205" s="3"/>
      <c r="F205" s="3"/>
      <c r="G205" s="3"/>
      <c r="H205" s="3"/>
    </row>
    <row r="206" spans="1:8" hidden="1">
      <c r="A206" s="1"/>
      <c r="B206" s="1"/>
      <c r="E206" s="3"/>
      <c r="F206" s="3"/>
      <c r="G206" s="3"/>
      <c r="H206" s="3"/>
    </row>
    <row r="207" spans="1:8" hidden="1">
      <c r="A207" s="1"/>
      <c r="B207" s="1"/>
      <c r="E207" s="3"/>
      <c r="F207" s="3"/>
      <c r="G207" s="3"/>
      <c r="H207" s="3"/>
    </row>
    <row r="208" spans="1:8" hidden="1">
      <c r="A208" s="1"/>
      <c r="B208" s="1"/>
      <c r="E208" s="3"/>
      <c r="F208" s="3"/>
      <c r="G208" s="3"/>
      <c r="H208" s="3"/>
    </row>
    <row r="209" spans="1:8" hidden="1">
      <c r="A209" s="1"/>
      <c r="B209" s="1"/>
      <c r="E209" s="3"/>
      <c r="F209" s="3"/>
      <c r="G209" s="3"/>
      <c r="H209" s="3"/>
    </row>
    <row r="210" spans="1:8" hidden="1">
      <c r="A210" s="1"/>
      <c r="B210" s="1"/>
      <c r="E210" s="3"/>
      <c r="F210" s="3"/>
      <c r="G210" s="3"/>
      <c r="H210" s="3"/>
    </row>
    <row r="211" spans="1:8" hidden="1">
      <c r="A211" s="1"/>
      <c r="B211" s="1"/>
      <c r="E211" s="3"/>
      <c r="F211" s="3"/>
      <c r="G211" s="3"/>
      <c r="H211" s="3"/>
    </row>
    <row r="212" spans="1:8" hidden="1">
      <c r="A212" s="1"/>
      <c r="B212" s="1"/>
      <c r="E212" s="3"/>
      <c r="F212" s="3"/>
      <c r="G212" s="3"/>
      <c r="H212" s="3"/>
    </row>
    <row r="213" spans="1:8" hidden="1">
      <c r="A213" s="1"/>
      <c r="B213" s="1"/>
      <c r="E213" s="3"/>
      <c r="F213" s="3"/>
      <c r="G213" s="3"/>
      <c r="H213" s="3"/>
    </row>
    <row r="214" spans="1:8" hidden="1">
      <c r="A214" s="1"/>
      <c r="B214" s="1"/>
      <c r="E214" s="3"/>
      <c r="F214" s="3"/>
      <c r="G214" s="3"/>
      <c r="H214" s="3"/>
    </row>
    <row r="215" spans="1:8" hidden="1">
      <c r="A215" s="1"/>
      <c r="B215" s="1"/>
      <c r="E215" s="3"/>
      <c r="F215" s="3"/>
      <c r="G215" s="3"/>
      <c r="H215" s="3"/>
    </row>
    <row r="216" spans="1:8" hidden="1">
      <c r="A216" s="1"/>
      <c r="B216" s="1"/>
      <c r="E216" s="3"/>
      <c r="F216" s="3"/>
      <c r="G216" s="3"/>
      <c r="H216" s="3"/>
    </row>
    <row r="217" spans="1:8" hidden="1">
      <c r="A217" s="1"/>
      <c r="B217" s="1"/>
      <c r="E217" s="3"/>
      <c r="F217" s="3"/>
      <c r="G217" s="3"/>
      <c r="H217" s="3"/>
    </row>
    <row r="218" spans="1:8" hidden="1">
      <c r="A218" s="1"/>
      <c r="B218" s="1"/>
      <c r="E218" s="3"/>
      <c r="F218" s="3"/>
      <c r="G218" s="3"/>
      <c r="H218" s="3"/>
    </row>
    <row r="219" spans="1:8" hidden="1">
      <c r="A219" s="1"/>
      <c r="B219" s="1"/>
      <c r="E219" s="3"/>
      <c r="F219" s="3"/>
      <c r="G219" s="3"/>
      <c r="H219" s="3"/>
    </row>
    <row r="220" spans="1:8" hidden="1">
      <c r="A220" s="1"/>
      <c r="B220" s="1"/>
      <c r="E220" s="3"/>
      <c r="F220" s="3"/>
      <c r="G220" s="3"/>
      <c r="H220" s="3"/>
    </row>
    <row r="221" spans="1:8" hidden="1">
      <c r="A221" s="1"/>
      <c r="B221" s="1"/>
      <c r="E221" s="3"/>
      <c r="F221" s="3"/>
      <c r="G221" s="3"/>
      <c r="H221" s="3"/>
    </row>
    <row r="222" spans="1:8" hidden="1">
      <c r="A222" s="1"/>
      <c r="B222" s="1"/>
      <c r="E222" s="3"/>
      <c r="F222" s="3"/>
      <c r="G222" s="3"/>
      <c r="H222" s="3"/>
    </row>
    <row r="223" spans="1:8" hidden="1">
      <c r="A223" s="1"/>
      <c r="B223" s="1"/>
      <c r="E223" s="3"/>
      <c r="F223" s="3"/>
      <c r="G223" s="3"/>
      <c r="H223" s="3"/>
    </row>
    <row r="224" spans="1:8" hidden="1">
      <c r="A224" s="1"/>
      <c r="B224" s="1"/>
      <c r="E224" s="3"/>
      <c r="F224" s="3"/>
      <c r="G224" s="3"/>
      <c r="H224" s="3"/>
    </row>
    <row r="225" spans="1:8" hidden="1">
      <c r="A225" s="1"/>
      <c r="B225" s="1"/>
      <c r="E225" s="3"/>
      <c r="F225" s="3"/>
      <c r="G225" s="3"/>
      <c r="H225" s="3"/>
    </row>
    <row r="226" spans="1:8" hidden="1">
      <c r="A226" s="1"/>
      <c r="B226" s="1"/>
      <c r="E226" s="3"/>
      <c r="F226" s="3"/>
      <c r="G226" s="3"/>
      <c r="H226" s="3"/>
    </row>
    <row r="227" spans="1:8" hidden="1">
      <c r="A227" s="1"/>
      <c r="B227" s="1"/>
      <c r="E227" s="3"/>
      <c r="F227" s="3"/>
      <c r="G227" s="3"/>
      <c r="H227" s="3"/>
    </row>
    <row r="228" spans="1:8" hidden="1">
      <c r="A228" s="1"/>
      <c r="B228" s="1"/>
      <c r="E228" s="3"/>
      <c r="F228" s="3"/>
      <c r="G228" s="3"/>
      <c r="H228" s="3"/>
    </row>
    <row r="229" spans="1:8" hidden="1">
      <c r="A229" s="1"/>
      <c r="B229" s="1"/>
      <c r="E229" s="3"/>
      <c r="F229" s="3"/>
      <c r="G229" s="3"/>
      <c r="H229" s="3"/>
    </row>
    <row r="230" spans="1:8" hidden="1">
      <c r="A230" s="1"/>
      <c r="B230" s="1"/>
      <c r="E230" s="3"/>
      <c r="F230" s="3"/>
      <c r="G230" s="3"/>
      <c r="H230" s="3"/>
    </row>
    <row r="231" spans="1:8" hidden="1">
      <c r="A231" s="1"/>
      <c r="B231" s="1"/>
      <c r="E231" s="3"/>
      <c r="F231" s="3"/>
      <c r="G231" s="3"/>
      <c r="H231" s="3"/>
    </row>
    <row r="232" spans="1:8" hidden="1">
      <c r="A232" s="1"/>
      <c r="B232" s="1"/>
      <c r="E232" s="3"/>
      <c r="F232" s="3"/>
      <c r="G232" s="3"/>
      <c r="H232" s="3"/>
    </row>
    <row r="233" spans="1:8" hidden="1">
      <c r="A233" s="1"/>
      <c r="B233" s="1"/>
      <c r="E233" s="3"/>
      <c r="F233" s="3"/>
      <c r="G233" s="3"/>
      <c r="H233" s="3"/>
    </row>
    <row r="234" spans="1:8" hidden="1">
      <c r="A234" s="1"/>
      <c r="B234" s="1"/>
      <c r="E234" s="3"/>
      <c r="F234" s="3"/>
      <c r="G234" s="3"/>
      <c r="H234" s="3"/>
    </row>
    <row r="235" spans="1:8" hidden="1">
      <c r="A235" s="1"/>
      <c r="B235" s="1"/>
      <c r="E235" s="3"/>
      <c r="F235" s="3"/>
      <c r="G235" s="3"/>
      <c r="H235" s="3"/>
    </row>
    <row r="236" spans="1:8" hidden="1">
      <c r="A236" s="1"/>
      <c r="B236" s="1"/>
      <c r="E236" s="3"/>
      <c r="F236" s="3"/>
      <c r="G236" s="3"/>
      <c r="H236" s="3"/>
    </row>
    <row r="237" spans="1:8" hidden="1">
      <c r="A237" s="1"/>
      <c r="B237" s="1"/>
      <c r="E237" s="3"/>
      <c r="F237" s="3"/>
      <c r="G237" s="3"/>
      <c r="H237" s="3"/>
    </row>
    <row r="238" spans="1:8" hidden="1">
      <c r="A238" s="1"/>
      <c r="B238" s="1"/>
      <c r="E238" s="3"/>
      <c r="F238" s="3"/>
      <c r="G238" s="3"/>
      <c r="H238" s="3"/>
    </row>
    <row r="239" spans="1:8" hidden="1">
      <c r="A239" s="1"/>
      <c r="B239" s="1"/>
      <c r="E239" s="3"/>
      <c r="F239" s="3"/>
      <c r="G239" s="3"/>
      <c r="H239" s="3"/>
    </row>
    <row r="240" spans="1:8" hidden="1">
      <c r="A240" s="1"/>
      <c r="B240" s="1"/>
      <c r="E240" s="3"/>
      <c r="F240" s="3"/>
      <c r="G240" s="3"/>
      <c r="H240" s="3"/>
    </row>
    <row r="241" spans="1:8" hidden="1">
      <c r="A241" s="1"/>
      <c r="B241" s="1"/>
      <c r="E241" s="3"/>
      <c r="F241" s="3"/>
      <c r="G241" s="3"/>
      <c r="H241" s="3"/>
    </row>
    <row r="242" spans="1:8" hidden="1">
      <c r="A242" s="1"/>
      <c r="B242" s="1"/>
      <c r="E242" s="3"/>
      <c r="F242" s="3"/>
      <c r="G242" s="3"/>
      <c r="H242" s="3"/>
    </row>
    <row r="243" spans="1:8" hidden="1">
      <c r="A243" s="1"/>
      <c r="B243" s="1"/>
      <c r="E243" s="3"/>
      <c r="F243" s="3"/>
      <c r="G243" s="3"/>
      <c r="H243" s="3"/>
    </row>
    <row r="244" spans="1:8" hidden="1">
      <c r="A244" s="1"/>
      <c r="B244" s="1"/>
      <c r="E244" s="3"/>
      <c r="F244" s="3"/>
      <c r="G244" s="3"/>
      <c r="H244" s="3"/>
    </row>
    <row r="245" spans="1:8" hidden="1">
      <c r="A245" s="1"/>
      <c r="B245" s="1"/>
      <c r="E245" s="3"/>
      <c r="F245" s="3"/>
      <c r="G245" s="3"/>
      <c r="H245" s="3"/>
    </row>
    <row r="246" spans="1:8" hidden="1">
      <c r="A246" s="1"/>
      <c r="B246" s="1"/>
      <c r="E246" s="3"/>
      <c r="F246" s="3"/>
      <c r="G246" s="3"/>
      <c r="H246" s="3"/>
    </row>
    <row r="247" spans="1:8" hidden="1">
      <c r="A247" s="1"/>
      <c r="B247" s="1"/>
      <c r="E247" s="3"/>
      <c r="F247" s="3"/>
      <c r="G247" s="3"/>
      <c r="H247" s="3"/>
    </row>
    <row r="248" spans="1:8" hidden="1">
      <c r="A248" s="1"/>
      <c r="B248" s="1"/>
      <c r="E248" s="3"/>
      <c r="F248" s="3"/>
      <c r="G248" s="3"/>
      <c r="H248" s="3"/>
    </row>
    <row r="249" spans="1:8" hidden="1">
      <c r="A249" s="1"/>
      <c r="B249" s="1"/>
      <c r="E249" s="3"/>
      <c r="F249" s="3"/>
      <c r="G249" s="3"/>
      <c r="H249" s="3"/>
    </row>
    <row r="250" spans="1:8" hidden="1">
      <c r="A250" s="1"/>
      <c r="B250" s="1"/>
      <c r="E250" s="3"/>
      <c r="F250" s="3"/>
      <c r="G250" s="3"/>
      <c r="H250" s="3"/>
    </row>
    <row r="251" spans="1:8" hidden="1">
      <c r="A251" s="1"/>
      <c r="B251" s="1"/>
      <c r="E251" s="3"/>
      <c r="F251" s="3"/>
      <c r="G251" s="3"/>
      <c r="H251" s="3"/>
    </row>
    <row r="252" spans="1:8" hidden="1">
      <c r="A252" s="1"/>
      <c r="B252" s="1"/>
      <c r="E252" s="3"/>
      <c r="F252" s="3"/>
      <c r="G252" s="3"/>
      <c r="H252" s="3"/>
    </row>
    <row r="253" spans="1:8" hidden="1">
      <c r="A253" s="1"/>
      <c r="B253" s="1"/>
      <c r="E253" s="3"/>
      <c r="F253" s="3"/>
      <c r="G253" s="3"/>
      <c r="H253" s="3"/>
    </row>
    <row r="254" spans="1:8" hidden="1">
      <c r="A254" s="1"/>
      <c r="B254" s="1"/>
      <c r="E254" s="3"/>
      <c r="F254" s="3"/>
      <c r="G254" s="3"/>
      <c r="H254" s="3"/>
    </row>
    <row r="255" spans="1:8" hidden="1">
      <c r="A255" s="1"/>
      <c r="B255" s="1"/>
      <c r="E255" s="3"/>
      <c r="F255" s="3"/>
      <c r="G255" s="3"/>
      <c r="H255" s="3"/>
    </row>
    <row r="256" spans="1:8" hidden="1">
      <c r="A256" s="1"/>
      <c r="B256" s="1"/>
      <c r="E256" s="3"/>
      <c r="F256" s="3"/>
      <c r="G256" s="3"/>
      <c r="H256" s="3"/>
    </row>
    <row r="257" spans="1:8" hidden="1">
      <c r="A257" s="1"/>
      <c r="B257" s="1"/>
      <c r="E257" s="3"/>
      <c r="F257" s="3"/>
      <c r="G257" s="3"/>
      <c r="H257" s="3"/>
    </row>
    <row r="258" spans="1:8" hidden="1">
      <c r="A258" s="1"/>
      <c r="B258" s="1"/>
      <c r="E258" s="3"/>
      <c r="F258" s="3"/>
      <c r="G258" s="3"/>
      <c r="H258" s="3"/>
    </row>
    <row r="259" spans="1:8" hidden="1">
      <c r="A259" s="1"/>
      <c r="B259" s="1"/>
      <c r="E259" s="3"/>
      <c r="F259" s="3"/>
      <c r="G259" s="3"/>
      <c r="H259" s="3"/>
    </row>
    <row r="260" spans="1:8" hidden="1">
      <c r="A260" s="1"/>
      <c r="B260" s="1"/>
      <c r="E260" s="3"/>
      <c r="F260" s="3"/>
      <c r="G260" s="3"/>
      <c r="H260" s="3"/>
    </row>
    <row r="261" spans="1:8" hidden="1">
      <c r="A261" s="1"/>
      <c r="B261" s="1"/>
      <c r="E261" s="3"/>
      <c r="F261" s="3"/>
      <c r="G261" s="3"/>
      <c r="H261" s="3"/>
    </row>
    <row r="262" spans="1:8" hidden="1">
      <c r="A262" s="1"/>
      <c r="B262" s="1"/>
      <c r="E262" s="3"/>
      <c r="F262" s="3"/>
      <c r="G262" s="3"/>
      <c r="H262" s="3"/>
    </row>
    <row r="263" spans="1:8" hidden="1">
      <c r="A263" s="1"/>
      <c r="B263" s="1"/>
      <c r="E263" s="3"/>
      <c r="F263" s="3"/>
      <c r="G263" s="3"/>
      <c r="H263" s="3"/>
    </row>
    <row r="264" spans="1:8" hidden="1">
      <c r="A264" s="1"/>
      <c r="B264" s="1"/>
      <c r="E264" s="3"/>
      <c r="F264" s="3"/>
      <c r="G264" s="3"/>
      <c r="H264" s="3"/>
    </row>
    <row r="265" spans="1:8" hidden="1">
      <c r="A265" s="1"/>
      <c r="B265" s="1"/>
      <c r="E265" s="3"/>
      <c r="F265" s="3"/>
      <c r="G265" s="3"/>
      <c r="H265" s="3"/>
    </row>
    <row r="266" spans="1:8" hidden="1">
      <c r="A266" s="1"/>
      <c r="B266" s="1"/>
      <c r="E266" s="3"/>
      <c r="F266" s="3"/>
      <c r="G266" s="3"/>
      <c r="H266" s="3"/>
    </row>
    <row r="267" spans="1:8" hidden="1">
      <c r="A267" s="1"/>
      <c r="B267" s="1"/>
      <c r="E267" s="3"/>
      <c r="F267" s="3"/>
      <c r="G267" s="3"/>
      <c r="H267" s="3"/>
    </row>
    <row r="268" spans="1:8" hidden="1">
      <c r="A268" s="1"/>
      <c r="B268" s="1"/>
      <c r="E268" s="3"/>
      <c r="F268" s="3"/>
      <c r="G268" s="3"/>
      <c r="H268" s="3"/>
    </row>
    <row r="269" spans="1:8" hidden="1">
      <c r="A269" s="1"/>
      <c r="B269" s="1"/>
      <c r="E269" s="3"/>
      <c r="F269" s="3"/>
      <c r="G269" s="3"/>
      <c r="H269" s="3"/>
    </row>
    <row r="270" spans="1:8" hidden="1">
      <c r="A270" s="1"/>
      <c r="B270" s="1"/>
      <c r="E270" s="3"/>
      <c r="F270" s="3"/>
      <c r="G270" s="3"/>
      <c r="H270" s="3"/>
    </row>
    <row r="271" spans="1:8" hidden="1">
      <c r="A271" s="1"/>
      <c r="B271" s="1"/>
      <c r="E271" s="3"/>
      <c r="F271" s="3"/>
      <c r="G271" s="3"/>
      <c r="H271" s="3"/>
    </row>
    <row r="272" spans="1:8" hidden="1">
      <c r="A272" s="1"/>
      <c r="B272" s="1"/>
      <c r="E272" s="3"/>
      <c r="F272" s="3"/>
      <c r="G272" s="3"/>
      <c r="H272" s="3"/>
    </row>
    <row r="273" spans="1:8" hidden="1">
      <c r="A273" s="1"/>
      <c r="B273" s="1"/>
      <c r="E273" s="3"/>
      <c r="F273" s="3"/>
      <c r="G273" s="3"/>
      <c r="H273" s="3"/>
    </row>
    <row r="274" spans="1:8" hidden="1">
      <c r="A274" s="1"/>
      <c r="B274" s="1"/>
      <c r="E274" s="3"/>
      <c r="F274" s="3"/>
      <c r="G274" s="3"/>
      <c r="H274" s="3"/>
    </row>
    <row r="275" spans="1:8" hidden="1">
      <c r="A275" s="1"/>
      <c r="B275" s="1"/>
      <c r="E275" s="3"/>
      <c r="F275" s="3"/>
      <c r="G275" s="3"/>
      <c r="H275" s="3"/>
    </row>
    <row r="276" spans="1:8" hidden="1">
      <c r="A276" s="1"/>
      <c r="B276" s="1"/>
      <c r="E276" s="3"/>
      <c r="F276" s="3"/>
      <c r="G276" s="3"/>
      <c r="H276" s="3"/>
    </row>
    <row r="277" spans="1:8" hidden="1">
      <c r="A277" s="1"/>
      <c r="B277" s="1"/>
      <c r="E277" s="3"/>
      <c r="F277" s="3"/>
      <c r="G277" s="3"/>
      <c r="H277" s="3"/>
    </row>
    <row r="278" spans="1:8" hidden="1">
      <c r="A278" s="1"/>
      <c r="B278" s="1"/>
      <c r="E278" s="3"/>
      <c r="F278" s="3"/>
      <c r="G278" s="3"/>
      <c r="H278" s="3"/>
    </row>
    <row r="279" spans="1:8" hidden="1">
      <c r="A279" s="1"/>
      <c r="B279" s="1"/>
      <c r="E279" s="3"/>
      <c r="F279" s="3"/>
      <c r="G279" s="3"/>
      <c r="H279" s="3"/>
    </row>
    <row r="280" spans="1:8" hidden="1">
      <c r="A280" s="1"/>
      <c r="B280" s="1"/>
      <c r="E280" s="3"/>
      <c r="F280" s="3"/>
      <c r="G280" s="3"/>
      <c r="H280" s="3"/>
    </row>
    <row r="281" spans="1:8" hidden="1">
      <c r="A281" s="1"/>
      <c r="B281" s="1"/>
      <c r="E281" s="3"/>
      <c r="F281" s="3"/>
      <c r="G281" s="3"/>
      <c r="H281" s="3"/>
    </row>
    <row r="282" spans="1:8" hidden="1">
      <c r="A282" s="1"/>
      <c r="B282" s="1"/>
      <c r="E282" s="3"/>
      <c r="F282" s="3"/>
      <c r="G282" s="3"/>
      <c r="H282" s="3"/>
    </row>
    <row r="283" spans="1:8" hidden="1">
      <c r="A283" s="1"/>
      <c r="B283" s="1"/>
      <c r="E283" s="3"/>
      <c r="F283" s="3"/>
      <c r="G283" s="3"/>
      <c r="H283" s="3"/>
    </row>
    <row r="284" spans="1:8" hidden="1">
      <c r="A284" s="1"/>
      <c r="B284" s="1"/>
      <c r="E284" s="3"/>
      <c r="F284" s="3"/>
      <c r="G284" s="3"/>
      <c r="H284" s="3"/>
    </row>
    <row r="285" spans="1:8" hidden="1">
      <c r="A285" s="1"/>
      <c r="B285" s="1"/>
      <c r="E285" s="3"/>
      <c r="F285" s="3"/>
      <c r="G285" s="3"/>
      <c r="H285" s="3"/>
    </row>
    <row r="286" spans="1:8" hidden="1">
      <c r="A286" s="1"/>
      <c r="B286" s="1"/>
      <c r="E286" s="3"/>
      <c r="F286" s="3"/>
      <c r="G286" s="3"/>
      <c r="H286" s="3"/>
    </row>
    <row r="287" spans="1:8" hidden="1">
      <c r="A287" s="1"/>
      <c r="B287" s="1"/>
      <c r="E287" s="3"/>
      <c r="F287" s="3"/>
      <c r="G287" s="3"/>
      <c r="H287" s="3"/>
    </row>
    <row r="288" spans="1:8" hidden="1">
      <c r="A288" s="1"/>
      <c r="B288" s="1"/>
      <c r="E288" s="3"/>
      <c r="F288" s="3"/>
      <c r="G288" s="3"/>
      <c r="H288" s="3"/>
    </row>
    <row r="289" spans="1:8" hidden="1">
      <c r="A289" s="1"/>
      <c r="B289" s="1"/>
      <c r="E289" s="3"/>
      <c r="F289" s="3"/>
      <c r="G289" s="3"/>
      <c r="H289" s="3"/>
    </row>
    <row r="290" spans="1:8" hidden="1">
      <c r="A290" s="1"/>
      <c r="B290" s="1"/>
      <c r="E290" s="3"/>
      <c r="F290" s="3"/>
      <c r="G290" s="3"/>
      <c r="H290" s="3"/>
    </row>
    <row r="291" spans="1:8" hidden="1">
      <c r="A291" s="1"/>
      <c r="B291" s="1"/>
      <c r="E291" s="3"/>
      <c r="F291" s="3"/>
      <c r="G291" s="3"/>
      <c r="H291" s="3"/>
    </row>
    <row r="292" spans="1:8" hidden="1">
      <c r="A292" s="1"/>
      <c r="B292" s="1"/>
      <c r="E292" s="3"/>
      <c r="F292" s="3"/>
      <c r="G292" s="3"/>
      <c r="H292" s="3"/>
    </row>
    <row r="293" spans="1:8" hidden="1">
      <c r="A293" s="1"/>
      <c r="B293" s="1"/>
      <c r="E293" s="3"/>
      <c r="F293" s="3"/>
      <c r="G293" s="3"/>
      <c r="H293" s="3"/>
    </row>
    <row r="294" spans="1:8" hidden="1">
      <c r="A294" s="1"/>
      <c r="B294" s="1"/>
      <c r="E294" s="3"/>
      <c r="F294" s="3"/>
      <c r="G294" s="3"/>
      <c r="H294" s="3"/>
    </row>
    <row r="295" spans="1:8" hidden="1">
      <c r="A295" s="1"/>
      <c r="B295" s="1"/>
      <c r="E295" s="3"/>
      <c r="F295" s="3"/>
      <c r="G295" s="3"/>
      <c r="H295" s="3"/>
    </row>
    <row r="296" spans="1:8" hidden="1">
      <c r="A296" s="1"/>
      <c r="B296" s="1"/>
      <c r="E296" s="3"/>
      <c r="F296" s="3"/>
      <c r="G296" s="3"/>
      <c r="H296" s="3"/>
    </row>
    <row r="297" spans="1:8" hidden="1">
      <c r="A297" s="1"/>
      <c r="B297" s="1"/>
      <c r="E297" s="3"/>
      <c r="F297" s="3"/>
      <c r="G297" s="3"/>
      <c r="H297" s="3"/>
    </row>
    <row r="298" spans="1:8" hidden="1">
      <c r="A298" s="1"/>
      <c r="B298" s="1"/>
      <c r="E298" s="3"/>
      <c r="F298" s="3"/>
      <c r="G298" s="3"/>
      <c r="H298" s="3"/>
    </row>
    <row r="299" spans="1:8" hidden="1">
      <c r="A299" s="1"/>
      <c r="B299" s="1"/>
      <c r="E299" s="3"/>
      <c r="F299" s="3"/>
      <c r="G299" s="3"/>
      <c r="H299" s="3"/>
    </row>
    <row r="300" spans="1:8" hidden="1">
      <c r="A300" s="1"/>
      <c r="B300" s="1"/>
      <c r="E300" s="3"/>
      <c r="F300" s="3"/>
      <c r="G300" s="3"/>
      <c r="H300" s="3"/>
    </row>
    <row r="301" spans="1:8" hidden="1">
      <c r="A301" s="1"/>
      <c r="B301" s="1"/>
      <c r="E301" s="3"/>
      <c r="F301" s="3"/>
      <c r="G301" s="3"/>
      <c r="H301" s="3"/>
    </row>
    <row r="302" spans="1:8" hidden="1">
      <c r="A302" s="1"/>
      <c r="B302" s="1"/>
      <c r="E302" s="3"/>
      <c r="F302" s="3"/>
      <c r="G302" s="3"/>
      <c r="H302" s="3"/>
    </row>
    <row r="303" spans="1:8" hidden="1">
      <c r="A303" s="1"/>
      <c r="B303" s="1"/>
      <c r="E303" s="3"/>
      <c r="F303" s="3"/>
      <c r="G303" s="3"/>
      <c r="H303" s="3"/>
    </row>
    <row r="304" spans="1:8" hidden="1">
      <c r="A304" s="1"/>
      <c r="B304" s="1"/>
      <c r="E304" s="3"/>
      <c r="F304" s="3"/>
      <c r="G304" s="3"/>
      <c r="H304" s="3"/>
    </row>
    <row r="305" spans="1:8" hidden="1">
      <c r="A305" s="1"/>
      <c r="B305" s="1"/>
      <c r="E305" s="3"/>
      <c r="F305" s="3"/>
      <c r="G305" s="3"/>
      <c r="H305" s="3"/>
    </row>
    <row r="306" spans="1:8" hidden="1">
      <c r="A306" s="1"/>
      <c r="B306" s="1"/>
      <c r="E306" s="3"/>
      <c r="F306" s="3"/>
      <c r="G306" s="3"/>
      <c r="H306" s="3"/>
    </row>
    <row r="307" spans="1:8" hidden="1">
      <c r="A307" s="1"/>
      <c r="B307" s="1"/>
      <c r="E307" s="3"/>
      <c r="F307" s="3"/>
      <c r="G307" s="3"/>
      <c r="H307" s="3"/>
    </row>
    <row r="308" spans="1:8" hidden="1">
      <c r="A308" s="1"/>
      <c r="B308" s="1"/>
      <c r="E308" s="3"/>
      <c r="F308" s="3"/>
      <c r="G308" s="3"/>
      <c r="H308" s="3"/>
    </row>
    <row r="309" spans="1:8" hidden="1">
      <c r="A309" s="1"/>
      <c r="B309" s="1"/>
      <c r="E309" s="3"/>
      <c r="F309" s="3"/>
      <c r="G309" s="3"/>
      <c r="H309" s="3"/>
    </row>
    <row r="310" spans="1:8" hidden="1">
      <c r="A310" s="1"/>
      <c r="B310" s="1"/>
      <c r="E310" s="3"/>
      <c r="F310" s="3"/>
      <c r="G310" s="3"/>
      <c r="H310" s="3"/>
    </row>
    <row r="311" spans="1:8" hidden="1">
      <c r="A311" s="1"/>
      <c r="B311" s="1"/>
      <c r="E311" s="3"/>
      <c r="F311" s="3"/>
      <c r="G311" s="3"/>
      <c r="H311" s="3"/>
    </row>
    <row r="312" spans="1:8" hidden="1">
      <c r="A312" s="1"/>
      <c r="B312" s="1"/>
      <c r="E312" s="3"/>
      <c r="F312" s="3"/>
      <c r="G312" s="3"/>
      <c r="H312" s="3"/>
    </row>
    <row r="313" spans="1:8" hidden="1">
      <c r="A313" s="1"/>
      <c r="B313" s="1"/>
      <c r="E313" s="3"/>
      <c r="F313" s="3"/>
      <c r="G313" s="3"/>
      <c r="H313" s="3"/>
    </row>
    <row r="314" spans="1:8" hidden="1">
      <c r="A314" s="1"/>
      <c r="B314" s="1"/>
      <c r="E314" s="3"/>
      <c r="F314" s="3"/>
      <c r="G314" s="3"/>
      <c r="H314" s="3"/>
    </row>
    <row r="315" spans="1:8" hidden="1">
      <c r="A315" s="1"/>
      <c r="B315" s="1"/>
      <c r="E315" s="3"/>
      <c r="F315" s="3"/>
      <c r="G315" s="3"/>
      <c r="H315" s="3"/>
    </row>
    <row r="316" spans="1:8" hidden="1">
      <c r="A316" s="1"/>
      <c r="B316" s="1"/>
      <c r="E316" s="3"/>
      <c r="F316" s="3"/>
      <c r="G316" s="3"/>
      <c r="H316" s="3"/>
    </row>
    <row r="317" spans="1:8" hidden="1">
      <c r="A317" s="1"/>
      <c r="B317" s="1"/>
      <c r="E317" s="3"/>
      <c r="F317" s="3"/>
      <c r="G317" s="3"/>
      <c r="H317" s="3"/>
    </row>
    <row r="318" spans="1:8" hidden="1">
      <c r="A318" s="1"/>
      <c r="B318" s="1"/>
      <c r="E318" s="3"/>
      <c r="F318" s="3"/>
      <c r="G318" s="3"/>
      <c r="H318" s="3"/>
    </row>
    <row r="319" spans="1:8" hidden="1">
      <c r="A319" s="1"/>
      <c r="B319" s="1"/>
      <c r="E319" s="3"/>
      <c r="F319" s="3"/>
      <c r="G319" s="3"/>
      <c r="H319" s="3"/>
    </row>
    <row r="320" spans="1:8" hidden="1">
      <c r="A320" s="1"/>
      <c r="B320" s="1"/>
      <c r="E320" s="3"/>
      <c r="F320" s="3"/>
      <c r="G320" s="3"/>
      <c r="H320" s="3"/>
    </row>
    <row r="321" spans="1:8" hidden="1">
      <c r="A321" s="1"/>
      <c r="B321" s="1"/>
      <c r="E321" s="3"/>
      <c r="F321" s="3"/>
      <c r="G321" s="3"/>
      <c r="H321" s="3"/>
    </row>
    <row r="322" spans="1:8" hidden="1">
      <c r="A322" s="1"/>
      <c r="B322" s="1"/>
      <c r="E322" s="3"/>
      <c r="F322" s="3"/>
      <c r="G322" s="3"/>
      <c r="H322" s="3"/>
    </row>
    <row r="323" spans="1:8" hidden="1">
      <c r="A323" s="1"/>
      <c r="B323" s="1"/>
      <c r="E323" s="3"/>
      <c r="F323" s="3"/>
      <c r="G323" s="3"/>
      <c r="H323" s="3"/>
    </row>
    <row r="324" spans="1:8" hidden="1">
      <c r="A324" s="1"/>
      <c r="B324" s="1"/>
      <c r="E324" s="3"/>
      <c r="F324" s="3"/>
      <c r="G324" s="3"/>
      <c r="H324" s="3"/>
    </row>
    <row r="325" spans="1:8" hidden="1">
      <c r="A325" s="1"/>
      <c r="B325" s="1"/>
      <c r="E325" s="3"/>
      <c r="F325" s="3"/>
      <c r="G325" s="3"/>
      <c r="H325" s="3"/>
    </row>
    <row r="326" spans="1:8" hidden="1">
      <c r="A326" s="1"/>
      <c r="B326" s="1"/>
      <c r="E326" s="3"/>
      <c r="F326" s="3"/>
      <c r="G326" s="3"/>
      <c r="H326" s="3"/>
    </row>
    <row r="327" spans="1:8" hidden="1">
      <c r="A327" s="1"/>
      <c r="B327" s="1"/>
      <c r="E327" s="3"/>
      <c r="F327" s="3"/>
      <c r="G327" s="3"/>
      <c r="H327" s="3"/>
    </row>
    <row r="328" spans="1:8" hidden="1">
      <c r="A328" s="1"/>
      <c r="B328" s="1"/>
      <c r="E328" s="3"/>
      <c r="F328" s="3"/>
      <c r="G328" s="3"/>
      <c r="H328" s="3"/>
    </row>
    <row r="329" spans="1:8" hidden="1">
      <c r="A329" s="1"/>
      <c r="B329" s="1"/>
      <c r="E329" s="3"/>
      <c r="F329" s="3"/>
      <c r="G329" s="3"/>
      <c r="H329" s="3"/>
    </row>
    <row r="330" spans="1:8" hidden="1">
      <c r="A330" s="1"/>
      <c r="B330" s="1"/>
      <c r="E330" s="3"/>
      <c r="F330" s="3"/>
      <c r="G330" s="3"/>
      <c r="H330" s="3"/>
    </row>
    <row r="331" spans="1:8" hidden="1">
      <c r="A331" s="1"/>
      <c r="B331" s="1"/>
      <c r="E331" s="3"/>
      <c r="F331" s="3"/>
      <c r="G331" s="3"/>
      <c r="H331" s="3"/>
    </row>
    <row r="332" spans="1:8" hidden="1">
      <c r="A332" s="1"/>
      <c r="B332" s="1"/>
      <c r="E332" s="3"/>
      <c r="F332" s="3"/>
      <c r="G332" s="3"/>
      <c r="H332" s="3"/>
    </row>
    <row r="333" spans="1:8" hidden="1">
      <c r="A333" s="1"/>
      <c r="B333" s="1"/>
      <c r="E333" s="3"/>
      <c r="F333" s="3"/>
      <c r="G333" s="3"/>
      <c r="H333" s="3"/>
    </row>
    <row r="334" spans="1:8" hidden="1">
      <c r="A334" s="1"/>
      <c r="B334" s="1"/>
      <c r="E334" s="3"/>
      <c r="F334" s="3"/>
      <c r="G334" s="3"/>
      <c r="H334" s="3"/>
    </row>
    <row r="335" spans="1:8" hidden="1">
      <c r="A335" s="1"/>
      <c r="B335" s="1"/>
      <c r="E335" s="3"/>
      <c r="F335" s="3"/>
      <c r="G335" s="3"/>
      <c r="H335" s="3"/>
    </row>
    <row r="336" spans="1:8" hidden="1">
      <c r="A336" s="1"/>
      <c r="B336" s="1"/>
      <c r="E336" s="3"/>
      <c r="F336" s="3"/>
      <c r="G336" s="3"/>
      <c r="H336" s="3"/>
    </row>
    <row r="337" spans="1:8" hidden="1">
      <c r="A337" s="1"/>
      <c r="B337" s="1"/>
      <c r="E337" s="3"/>
      <c r="F337" s="3"/>
      <c r="G337" s="3"/>
      <c r="H337" s="3"/>
    </row>
    <row r="338" spans="1:8" hidden="1">
      <c r="A338" s="1"/>
      <c r="B338" s="1"/>
      <c r="E338" s="3"/>
      <c r="F338" s="3"/>
      <c r="G338" s="3"/>
      <c r="H338" s="3"/>
    </row>
    <row r="339" spans="1:8" hidden="1">
      <c r="A339" s="1"/>
      <c r="B339" s="1"/>
      <c r="E339" s="3"/>
      <c r="F339" s="3"/>
      <c r="G339" s="3"/>
      <c r="H339" s="3"/>
    </row>
    <row r="340" spans="1:8" hidden="1">
      <c r="A340" s="1"/>
      <c r="B340" s="1"/>
      <c r="E340" s="3"/>
      <c r="F340" s="3"/>
      <c r="G340" s="3"/>
      <c r="H340" s="3"/>
    </row>
    <row r="341" spans="1:8" hidden="1">
      <c r="A341" s="1"/>
      <c r="B341" s="1"/>
      <c r="E341" s="3"/>
      <c r="F341" s="3"/>
      <c r="G341" s="3"/>
      <c r="H341" s="3"/>
    </row>
    <row r="342" spans="1:8" hidden="1">
      <c r="A342" s="1"/>
      <c r="B342" s="1"/>
      <c r="E342" s="3"/>
      <c r="F342" s="3"/>
      <c r="G342" s="3"/>
      <c r="H342" s="3"/>
    </row>
    <row r="343" spans="1:8" hidden="1">
      <c r="A343" s="1"/>
      <c r="B343" s="1"/>
      <c r="E343" s="3"/>
      <c r="F343" s="3"/>
      <c r="G343" s="3"/>
      <c r="H343" s="3"/>
    </row>
    <row r="344" spans="1:8" hidden="1">
      <c r="A344" s="1"/>
      <c r="B344" s="1"/>
      <c r="E344" s="3"/>
      <c r="F344" s="3"/>
      <c r="G344" s="3"/>
      <c r="H344" s="3"/>
    </row>
    <row r="345" spans="1:8" hidden="1">
      <c r="A345" s="1"/>
      <c r="B345" s="1"/>
      <c r="E345" s="3"/>
      <c r="F345" s="3"/>
      <c r="G345" s="3"/>
      <c r="H345" s="3"/>
    </row>
    <row r="346" spans="1:8" hidden="1">
      <c r="A346" s="1"/>
      <c r="B346" s="1"/>
      <c r="E346" s="3"/>
      <c r="F346" s="3"/>
      <c r="G346" s="3"/>
      <c r="H346" s="3"/>
    </row>
    <row r="347" spans="1:8" hidden="1">
      <c r="A347" s="1"/>
      <c r="B347" s="1"/>
      <c r="E347" s="3"/>
      <c r="F347" s="3"/>
      <c r="G347" s="3"/>
      <c r="H347" s="3"/>
    </row>
    <row r="348" spans="1:8" hidden="1">
      <c r="A348" s="1"/>
      <c r="B348" s="1"/>
      <c r="E348" s="3"/>
      <c r="F348" s="3"/>
      <c r="G348" s="3"/>
      <c r="H348" s="3"/>
    </row>
    <row r="349" spans="1:8" hidden="1">
      <c r="A349" s="1"/>
      <c r="B349" s="1"/>
      <c r="E349" s="3"/>
      <c r="F349" s="3"/>
      <c r="G349" s="3"/>
      <c r="H349" s="3"/>
    </row>
    <row r="350" spans="1:8" hidden="1">
      <c r="A350" s="1"/>
      <c r="B350" s="1"/>
      <c r="E350" s="3"/>
      <c r="F350" s="3"/>
      <c r="G350" s="3"/>
      <c r="H350" s="3"/>
    </row>
    <row r="351" spans="1:8" hidden="1">
      <c r="A351" s="1"/>
      <c r="B351" s="1"/>
      <c r="E351" s="3"/>
      <c r="F351" s="3"/>
      <c r="G351" s="3"/>
      <c r="H351" s="3"/>
    </row>
    <row r="352" spans="1:8" hidden="1">
      <c r="A352" s="1"/>
      <c r="B352" s="1"/>
      <c r="E352" s="3"/>
      <c r="F352" s="3"/>
      <c r="G352" s="3"/>
      <c r="H352" s="3"/>
    </row>
    <row r="353" spans="1:8" hidden="1">
      <c r="A353" s="1"/>
      <c r="B353" s="1"/>
      <c r="E353" s="3"/>
      <c r="F353" s="3"/>
      <c r="G353" s="3"/>
      <c r="H353" s="3"/>
    </row>
    <row r="354" spans="1:8" hidden="1">
      <c r="A354" s="1"/>
      <c r="B354" s="1"/>
      <c r="E354" s="3"/>
      <c r="F354" s="3"/>
      <c r="G354" s="3"/>
      <c r="H354" s="3"/>
    </row>
    <row r="355" spans="1:8" hidden="1">
      <c r="A355" s="1"/>
      <c r="B355" s="1"/>
      <c r="E355" s="3"/>
      <c r="F355" s="3"/>
      <c r="G355" s="3"/>
      <c r="H355" s="3"/>
    </row>
    <row r="356" spans="1:8" hidden="1">
      <c r="A356" s="1"/>
      <c r="B356" s="1"/>
      <c r="E356" s="3"/>
      <c r="F356" s="3"/>
      <c r="G356" s="3"/>
      <c r="H356" s="3"/>
    </row>
    <row r="357" spans="1:8" hidden="1">
      <c r="A357" s="1"/>
      <c r="B357" s="1"/>
      <c r="E357" s="3"/>
      <c r="F357" s="3"/>
      <c r="G357" s="3"/>
      <c r="H357" s="3"/>
    </row>
    <row r="358" spans="1:8" hidden="1">
      <c r="A358" s="1"/>
      <c r="B358" s="1"/>
      <c r="E358" s="3"/>
      <c r="F358" s="3"/>
      <c r="G358" s="3"/>
      <c r="H358" s="3"/>
    </row>
    <row r="359" spans="1:8" hidden="1">
      <c r="A359" s="1"/>
      <c r="B359" s="1"/>
      <c r="E359" s="3"/>
      <c r="F359" s="3"/>
      <c r="G359" s="3"/>
      <c r="H359" s="3"/>
    </row>
    <row r="360" spans="1:8" hidden="1">
      <c r="A360" s="1"/>
      <c r="B360" s="1"/>
      <c r="E360" s="3"/>
      <c r="F360" s="3"/>
      <c r="G360" s="3"/>
      <c r="H360" s="3"/>
    </row>
    <row r="361" spans="1:8" hidden="1">
      <c r="A361" s="1"/>
      <c r="B361" s="1"/>
      <c r="E361" s="3"/>
      <c r="F361" s="3"/>
      <c r="G361" s="3"/>
      <c r="H361" s="3"/>
    </row>
    <row r="362" spans="1:8" hidden="1">
      <c r="A362" s="1"/>
      <c r="B362" s="1"/>
      <c r="E362" s="3"/>
      <c r="F362" s="3"/>
      <c r="G362" s="3"/>
      <c r="H362" s="3"/>
    </row>
    <row r="363" spans="1:8" hidden="1">
      <c r="A363" s="1"/>
      <c r="B363" s="1"/>
      <c r="E363" s="3"/>
      <c r="F363" s="3"/>
      <c r="G363" s="3"/>
      <c r="H363" s="3"/>
    </row>
    <row r="364" spans="1:8" hidden="1">
      <c r="A364" s="1"/>
      <c r="B364" s="1"/>
      <c r="E364" s="3"/>
      <c r="F364" s="3"/>
      <c r="G364" s="3"/>
      <c r="H364" s="3"/>
    </row>
    <row r="365" spans="1:8" hidden="1">
      <c r="A365" s="1"/>
      <c r="B365" s="1"/>
      <c r="E365" s="3"/>
      <c r="F365" s="3"/>
      <c r="G365" s="3"/>
      <c r="H365" s="3"/>
    </row>
    <row r="366" spans="1:8" hidden="1">
      <c r="A366" s="1"/>
      <c r="B366" s="1"/>
      <c r="E366" s="3"/>
      <c r="F366" s="3"/>
      <c r="G366" s="3"/>
      <c r="H366" s="3"/>
    </row>
    <row r="367" spans="1:8" hidden="1">
      <c r="A367" s="1"/>
      <c r="B367" s="1"/>
      <c r="E367" s="3"/>
      <c r="F367" s="3"/>
      <c r="G367" s="3"/>
      <c r="H367" s="3"/>
    </row>
    <row r="368" spans="1:8" hidden="1">
      <c r="A368" s="1"/>
      <c r="B368" s="1"/>
      <c r="E368" s="3"/>
      <c r="F368" s="3"/>
      <c r="G368" s="3"/>
      <c r="H368" s="3"/>
    </row>
    <row r="369" spans="1:8" hidden="1">
      <c r="A369" s="1"/>
      <c r="B369" s="1"/>
      <c r="E369" s="3"/>
      <c r="F369" s="3"/>
      <c r="G369" s="3"/>
      <c r="H369" s="3"/>
    </row>
    <row r="370" spans="1:8" hidden="1">
      <c r="A370" s="1"/>
      <c r="B370" s="1"/>
      <c r="E370" s="3"/>
      <c r="F370" s="3"/>
      <c r="G370" s="3"/>
      <c r="H370" s="3"/>
    </row>
    <row r="371" spans="1:8" hidden="1">
      <c r="A371" s="1"/>
      <c r="B371" s="1"/>
      <c r="E371" s="3"/>
      <c r="F371" s="3"/>
      <c r="G371" s="3"/>
      <c r="H371" s="3"/>
    </row>
    <row r="372" spans="1:8" hidden="1">
      <c r="A372" s="1"/>
      <c r="B372" s="1"/>
      <c r="E372" s="3"/>
      <c r="F372" s="3"/>
      <c r="G372" s="3"/>
      <c r="H372" s="3"/>
    </row>
    <row r="373" spans="1:8" hidden="1">
      <c r="A373" s="1"/>
      <c r="B373" s="1"/>
      <c r="E373" s="3"/>
      <c r="F373" s="3"/>
      <c r="G373" s="3"/>
      <c r="H373" s="3"/>
    </row>
    <row r="374" spans="1:8" hidden="1">
      <c r="A374" s="1"/>
      <c r="B374" s="1"/>
      <c r="E374" s="3"/>
      <c r="F374" s="3"/>
      <c r="G374" s="3"/>
      <c r="H374" s="3"/>
    </row>
    <row r="375" spans="1:8" hidden="1">
      <c r="A375" s="1"/>
      <c r="B375" s="1"/>
      <c r="E375" s="3"/>
      <c r="F375" s="3"/>
      <c r="G375" s="3"/>
      <c r="H375" s="3"/>
    </row>
    <row r="376" spans="1:8" hidden="1">
      <c r="A376" s="1"/>
      <c r="B376" s="1"/>
      <c r="E376" s="3"/>
      <c r="F376" s="3"/>
      <c r="G376" s="3"/>
      <c r="H376" s="3"/>
    </row>
    <row r="377" spans="1:8" hidden="1">
      <c r="A377" s="1"/>
      <c r="B377" s="1"/>
      <c r="E377" s="3"/>
      <c r="F377" s="3"/>
      <c r="G377" s="3"/>
      <c r="H377" s="3"/>
    </row>
    <row r="378" spans="1:8" hidden="1">
      <c r="A378" s="1"/>
      <c r="B378" s="1"/>
      <c r="E378" s="3"/>
      <c r="F378" s="3"/>
      <c r="G378" s="3"/>
      <c r="H378" s="3"/>
    </row>
    <row r="379" spans="1:8" hidden="1">
      <c r="A379" s="1"/>
      <c r="B379" s="1"/>
      <c r="E379" s="3"/>
      <c r="F379" s="3"/>
      <c r="G379" s="3"/>
      <c r="H379" s="3"/>
    </row>
    <row r="380" spans="1:8" hidden="1">
      <c r="A380" s="1"/>
      <c r="B380" s="1"/>
      <c r="E380" s="3"/>
      <c r="F380" s="3"/>
      <c r="G380" s="3"/>
      <c r="H380" s="3"/>
    </row>
    <row r="381" spans="1:8" hidden="1">
      <c r="A381" s="1"/>
      <c r="B381" s="1"/>
      <c r="E381" s="3"/>
      <c r="F381" s="3"/>
      <c r="G381" s="3"/>
      <c r="H381" s="3"/>
    </row>
    <row r="382" spans="1:8" hidden="1">
      <c r="A382" s="1"/>
      <c r="B382" s="1"/>
      <c r="E382" s="3"/>
      <c r="F382" s="3"/>
      <c r="G382" s="3"/>
      <c r="H382" s="3"/>
    </row>
    <row r="383" spans="1:8" hidden="1">
      <c r="A383" s="1"/>
      <c r="B383" s="1"/>
      <c r="E383" s="3"/>
      <c r="F383" s="3"/>
      <c r="G383" s="3"/>
      <c r="H383" s="3"/>
    </row>
    <row r="384" spans="1:8" hidden="1">
      <c r="A384" s="1"/>
      <c r="B384" s="1"/>
      <c r="E384" s="3"/>
      <c r="F384" s="3"/>
      <c r="G384" s="3"/>
      <c r="H384" s="3"/>
    </row>
    <row r="385" spans="1:8" hidden="1">
      <c r="A385" s="1"/>
      <c r="B385" s="1"/>
      <c r="E385" s="3"/>
      <c r="F385" s="3"/>
      <c r="G385" s="3"/>
      <c r="H385" s="3"/>
    </row>
    <row r="386" spans="1:8" hidden="1">
      <c r="A386" s="1"/>
      <c r="B386" s="1"/>
      <c r="E386" s="3"/>
      <c r="F386" s="3"/>
      <c r="G386" s="3"/>
      <c r="H386" s="3"/>
    </row>
    <row r="387" spans="1:8" hidden="1">
      <c r="A387" s="1"/>
      <c r="B387" s="1"/>
      <c r="E387" s="3"/>
      <c r="F387" s="3"/>
      <c r="G387" s="3"/>
      <c r="H387" s="3"/>
    </row>
    <row r="388" spans="1:8" hidden="1">
      <c r="A388" s="1"/>
      <c r="B388" s="1"/>
      <c r="E388" s="3"/>
      <c r="F388" s="3"/>
      <c r="G388" s="3"/>
      <c r="H388" s="3"/>
    </row>
    <row r="389" spans="1:8" hidden="1">
      <c r="A389" s="1"/>
      <c r="B389" s="1"/>
      <c r="E389" s="3"/>
      <c r="F389" s="3"/>
      <c r="G389" s="3"/>
      <c r="H389" s="3"/>
    </row>
    <row r="390" spans="1:8" hidden="1">
      <c r="A390" s="1"/>
      <c r="B390" s="1"/>
      <c r="E390" s="3"/>
      <c r="F390" s="3"/>
      <c r="G390" s="3"/>
      <c r="H390" s="3"/>
    </row>
    <row r="391" spans="1:8" hidden="1">
      <c r="A391" s="1"/>
      <c r="B391" s="1"/>
      <c r="E391" s="3"/>
      <c r="F391" s="3"/>
      <c r="G391" s="3"/>
      <c r="H391" s="3"/>
    </row>
    <row r="392" spans="1:8" hidden="1">
      <c r="A392" s="1"/>
      <c r="B392" s="1"/>
      <c r="E392" s="3"/>
      <c r="F392" s="3"/>
      <c r="G392" s="3"/>
      <c r="H392" s="3"/>
    </row>
    <row r="393" spans="1:8" hidden="1">
      <c r="A393" s="1"/>
      <c r="B393" s="1"/>
      <c r="E393" s="3"/>
      <c r="F393" s="3"/>
      <c r="G393" s="3"/>
      <c r="H393" s="3"/>
    </row>
    <row r="394" spans="1:8" hidden="1">
      <c r="A394" s="1"/>
      <c r="B394" s="1"/>
      <c r="E394" s="3"/>
      <c r="F394" s="3"/>
      <c r="G394" s="3"/>
      <c r="H394" s="3"/>
    </row>
    <row r="395" spans="1:8" hidden="1">
      <c r="A395" s="1"/>
      <c r="B395" s="1"/>
      <c r="E395" s="3"/>
      <c r="F395" s="3"/>
      <c r="G395" s="3"/>
      <c r="H395" s="3"/>
    </row>
    <row r="396" spans="1:8" hidden="1">
      <c r="A396" s="1"/>
      <c r="B396" s="1"/>
      <c r="E396" s="3"/>
      <c r="F396" s="3"/>
      <c r="G396" s="3"/>
      <c r="H396" s="3"/>
    </row>
    <row r="397" spans="1:8" hidden="1">
      <c r="A397" s="1"/>
      <c r="B397" s="1"/>
      <c r="E397" s="3"/>
      <c r="F397" s="3"/>
      <c r="G397" s="3"/>
      <c r="H397" s="3"/>
    </row>
    <row r="398" spans="1:8" hidden="1">
      <c r="A398" s="1"/>
      <c r="B398" s="1"/>
      <c r="E398" s="3"/>
      <c r="F398" s="3"/>
      <c r="G398" s="3"/>
      <c r="H398" s="3"/>
    </row>
    <row r="399" spans="1:8" hidden="1">
      <c r="A399" s="1"/>
      <c r="B399" s="1"/>
      <c r="E399" s="3"/>
      <c r="F399" s="3"/>
      <c r="G399" s="3"/>
      <c r="H399" s="3"/>
    </row>
    <row r="400" spans="1:8" hidden="1">
      <c r="A400" s="1"/>
      <c r="B400" s="1"/>
      <c r="E400" s="3"/>
      <c r="F400" s="3"/>
      <c r="G400" s="3"/>
      <c r="H400" s="3"/>
    </row>
    <row r="401" spans="1:8" hidden="1">
      <c r="A401" s="1"/>
      <c r="B401" s="1"/>
      <c r="E401" s="3"/>
      <c r="F401" s="3"/>
      <c r="G401" s="3"/>
      <c r="H401" s="3"/>
    </row>
    <row r="402" spans="1:8" hidden="1">
      <c r="A402" s="1"/>
      <c r="B402" s="1"/>
      <c r="E402" s="3"/>
      <c r="F402" s="3"/>
      <c r="G402" s="3"/>
      <c r="H402" s="3"/>
    </row>
    <row r="403" spans="1:8" hidden="1">
      <c r="A403" s="1"/>
      <c r="B403" s="1"/>
      <c r="E403" s="3"/>
      <c r="F403" s="3"/>
      <c r="G403" s="3"/>
      <c r="H403" s="3"/>
    </row>
    <row r="404" spans="1:8" hidden="1">
      <c r="A404" s="1"/>
      <c r="B404" s="1"/>
      <c r="E404" s="3"/>
      <c r="F404" s="3"/>
      <c r="G404" s="3"/>
      <c r="H404" s="3"/>
    </row>
    <row r="405" spans="1:8" hidden="1">
      <c r="A405" s="1"/>
      <c r="B405" s="1"/>
      <c r="E405" s="3"/>
      <c r="F405" s="3"/>
      <c r="G405" s="3"/>
      <c r="H405" s="3"/>
    </row>
    <row r="406" spans="1:8" hidden="1">
      <c r="A406" s="1"/>
      <c r="B406" s="1"/>
      <c r="E406" s="3"/>
      <c r="F406" s="3"/>
      <c r="G406" s="3"/>
      <c r="H406" s="3"/>
    </row>
    <row r="407" spans="1:8" hidden="1">
      <c r="A407" s="1"/>
      <c r="B407" s="1"/>
      <c r="E407" s="3"/>
      <c r="F407" s="3"/>
      <c r="G407" s="3"/>
      <c r="H407" s="3"/>
    </row>
    <row r="408" spans="1:8" hidden="1">
      <c r="A408" s="1"/>
      <c r="B408" s="1"/>
      <c r="E408" s="3"/>
      <c r="F408" s="3"/>
      <c r="G408" s="3"/>
      <c r="H408" s="3"/>
    </row>
    <row r="409" spans="1:8" hidden="1">
      <c r="A409" s="1"/>
      <c r="B409" s="1"/>
      <c r="E409" s="3"/>
      <c r="F409" s="3"/>
      <c r="G409" s="3"/>
      <c r="H409" s="3"/>
    </row>
    <row r="410" spans="1:8" hidden="1">
      <c r="A410" s="1"/>
      <c r="B410" s="1"/>
      <c r="E410" s="3"/>
      <c r="F410" s="3"/>
      <c r="G410" s="3"/>
      <c r="H410" s="3"/>
    </row>
    <row r="411" spans="1:8" hidden="1">
      <c r="A411" s="1"/>
      <c r="B411" s="1"/>
      <c r="E411" s="3"/>
      <c r="F411" s="3"/>
      <c r="G411" s="3"/>
      <c r="H411" s="3"/>
    </row>
    <row r="412" spans="1:8" hidden="1">
      <c r="A412" s="1"/>
      <c r="B412" s="1"/>
      <c r="E412" s="3"/>
      <c r="F412" s="3"/>
      <c r="G412" s="3"/>
      <c r="H412" s="3"/>
    </row>
    <row r="413" spans="1:8" hidden="1">
      <c r="A413" s="1"/>
      <c r="B413" s="1"/>
      <c r="E413" s="3"/>
      <c r="F413" s="3"/>
      <c r="G413" s="3"/>
      <c r="H413" s="3"/>
    </row>
    <row r="414" spans="1:8" hidden="1">
      <c r="A414" s="1"/>
      <c r="B414" s="1"/>
      <c r="E414" s="3"/>
      <c r="F414" s="3"/>
      <c r="G414" s="3"/>
      <c r="H414" s="3"/>
    </row>
    <row r="415" spans="1:8" hidden="1">
      <c r="A415" s="1"/>
      <c r="B415" s="1"/>
      <c r="E415" s="3"/>
      <c r="F415" s="3"/>
      <c r="G415" s="3"/>
      <c r="H415" s="3"/>
    </row>
    <row r="416" spans="1:8" hidden="1">
      <c r="A416" s="1"/>
      <c r="B416" s="1"/>
      <c r="E416" s="3"/>
      <c r="F416" s="3"/>
      <c r="G416" s="3"/>
      <c r="H416" s="3"/>
    </row>
    <row r="417" spans="1:8" hidden="1">
      <c r="A417" s="1"/>
      <c r="B417" s="1"/>
      <c r="E417" s="3"/>
      <c r="F417" s="3"/>
      <c r="G417" s="3"/>
      <c r="H417" s="3"/>
    </row>
    <row r="418" spans="1:8" hidden="1">
      <c r="A418" s="1"/>
      <c r="B418" s="1"/>
      <c r="E418" s="3"/>
      <c r="F418" s="3"/>
      <c r="G418" s="3"/>
      <c r="H418" s="3"/>
    </row>
    <row r="419" spans="1:8" hidden="1">
      <c r="A419" s="1"/>
      <c r="B419" s="1"/>
      <c r="E419" s="3"/>
      <c r="F419" s="3"/>
      <c r="G419" s="3"/>
      <c r="H419" s="3"/>
    </row>
    <row r="420" spans="1:8" hidden="1">
      <c r="A420" s="1"/>
      <c r="B420" s="1"/>
      <c r="E420" s="3"/>
      <c r="F420" s="3"/>
      <c r="G420" s="3"/>
      <c r="H420" s="3"/>
    </row>
    <row r="421" spans="1:8" hidden="1">
      <c r="A421" s="1"/>
      <c r="B421" s="1"/>
      <c r="E421" s="3"/>
      <c r="F421" s="3"/>
      <c r="G421" s="3"/>
      <c r="H421" s="3"/>
    </row>
    <row r="422" spans="1:8" hidden="1">
      <c r="A422" s="1"/>
      <c r="B422" s="1"/>
      <c r="E422" s="3"/>
      <c r="F422" s="3"/>
      <c r="G422" s="3"/>
      <c r="H422" s="3"/>
    </row>
    <row r="423" spans="1:8" hidden="1">
      <c r="A423" s="1"/>
      <c r="B423" s="1"/>
      <c r="E423" s="3"/>
      <c r="F423" s="3"/>
      <c r="G423" s="3"/>
      <c r="H423" s="3"/>
    </row>
    <row r="424" spans="1:8" hidden="1">
      <c r="A424" s="1"/>
      <c r="B424" s="1"/>
      <c r="E424" s="3"/>
      <c r="F424" s="3"/>
      <c r="G424" s="3"/>
      <c r="H424" s="3"/>
    </row>
    <row r="425" spans="1:8" hidden="1">
      <c r="A425" s="1"/>
      <c r="B425" s="1"/>
      <c r="E425" s="3"/>
      <c r="F425" s="3"/>
      <c r="G425" s="3"/>
      <c r="H425" s="3"/>
    </row>
    <row r="426" spans="1:8" hidden="1">
      <c r="A426" s="1"/>
      <c r="B426" s="1"/>
      <c r="E426" s="3"/>
      <c r="F426" s="3"/>
      <c r="G426" s="3"/>
      <c r="H426" s="3"/>
    </row>
    <row r="427" spans="1:8" hidden="1">
      <c r="A427" s="1"/>
      <c r="B427" s="1"/>
      <c r="E427" s="3"/>
      <c r="F427" s="3"/>
      <c r="G427" s="3"/>
      <c r="H427" s="3"/>
    </row>
    <row r="428" spans="1:8" hidden="1">
      <c r="A428" s="1"/>
      <c r="B428" s="1"/>
      <c r="E428" s="3"/>
      <c r="F428" s="3"/>
      <c r="G428" s="3"/>
      <c r="H428" s="3"/>
    </row>
    <row r="429" spans="1:8" hidden="1">
      <c r="A429" s="1"/>
      <c r="B429" s="1"/>
      <c r="E429" s="3"/>
      <c r="F429" s="3"/>
      <c r="G429" s="3"/>
      <c r="H429" s="3"/>
    </row>
    <row r="430" spans="1:8" hidden="1">
      <c r="A430" s="1"/>
      <c r="B430" s="1"/>
      <c r="E430" s="3"/>
      <c r="F430" s="3"/>
      <c r="G430" s="3"/>
      <c r="H430" s="3"/>
    </row>
    <row r="431" spans="1:8" hidden="1">
      <c r="A431" s="1"/>
      <c r="B431" s="1"/>
      <c r="E431" s="3"/>
      <c r="F431" s="3"/>
      <c r="G431" s="3"/>
      <c r="H431" s="3"/>
    </row>
    <row r="432" spans="1:8" hidden="1">
      <c r="A432" s="1"/>
      <c r="B432" s="1"/>
      <c r="E432" s="3"/>
      <c r="F432" s="3"/>
      <c r="G432" s="3"/>
      <c r="H432" s="3"/>
    </row>
    <row r="433" spans="1:8" hidden="1">
      <c r="A433" s="1"/>
      <c r="B433" s="1"/>
      <c r="E433" s="3"/>
      <c r="F433" s="3"/>
      <c r="G433" s="3"/>
      <c r="H433" s="3"/>
    </row>
    <row r="434" spans="1:8" hidden="1">
      <c r="A434" s="1"/>
      <c r="B434" s="1"/>
      <c r="E434" s="3"/>
      <c r="F434" s="3"/>
      <c r="G434" s="3"/>
      <c r="H434" s="3"/>
    </row>
    <row r="435" spans="1:8" hidden="1">
      <c r="A435" s="1"/>
      <c r="B435" s="1"/>
      <c r="E435" s="3"/>
      <c r="F435" s="3"/>
      <c r="G435" s="3"/>
      <c r="H435" s="3"/>
    </row>
    <row r="436" spans="1:8" hidden="1">
      <c r="A436" s="1"/>
      <c r="B436" s="1"/>
      <c r="E436" s="3"/>
      <c r="F436" s="3"/>
      <c r="G436" s="3"/>
      <c r="H436" s="3"/>
    </row>
    <row r="437" spans="1:8" hidden="1">
      <c r="A437" s="1"/>
      <c r="B437" s="1"/>
      <c r="E437" s="3"/>
      <c r="F437" s="3"/>
      <c r="G437" s="3"/>
      <c r="H437" s="3"/>
    </row>
    <row r="438" spans="1:8" hidden="1">
      <c r="A438" s="1"/>
      <c r="B438" s="1"/>
      <c r="E438" s="3"/>
      <c r="F438" s="3"/>
      <c r="G438" s="3"/>
      <c r="H438" s="3"/>
    </row>
    <row r="439" spans="1:8" hidden="1">
      <c r="A439" s="1"/>
      <c r="B439" s="1"/>
      <c r="E439" s="3"/>
      <c r="F439" s="3"/>
      <c r="G439" s="3"/>
      <c r="H439" s="3"/>
    </row>
    <row r="440" spans="1:8" hidden="1">
      <c r="A440" s="1"/>
      <c r="B440" s="1"/>
      <c r="E440" s="3"/>
      <c r="F440" s="3"/>
      <c r="G440" s="3"/>
      <c r="H440" s="3"/>
    </row>
    <row r="441" spans="1:8" hidden="1">
      <c r="A441" s="1"/>
      <c r="B441" s="1"/>
      <c r="E441" s="3"/>
      <c r="F441" s="3"/>
      <c r="G441" s="3"/>
      <c r="H441" s="3"/>
    </row>
    <row r="442" spans="1:8" hidden="1">
      <c r="A442" s="1"/>
      <c r="B442" s="1"/>
      <c r="E442" s="3"/>
      <c r="F442" s="3"/>
      <c r="G442" s="3"/>
      <c r="H442" s="3"/>
    </row>
    <row r="443" spans="1:8" hidden="1">
      <c r="A443" s="1"/>
      <c r="B443" s="1"/>
      <c r="E443" s="3"/>
      <c r="F443" s="3"/>
      <c r="G443" s="3"/>
      <c r="H443" s="3"/>
    </row>
    <row r="444" spans="1:8" hidden="1">
      <c r="A444" s="1"/>
      <c r="B444" s="1"/>
      <c r="E444" s="3"/>
      <c r="F444" s="3"/>
      <c r="G444" s="3"/>
      <c r="H444" s="3"/>
    </row>
    <row r="445" spans="1:8" hidden="1">
      <c r="A445" s="1"/>
      <c r="B445" s="1"/>
      <c r="E445" s="3"/>
      <c r="F445" s="3"/>
      <c r="G445" s="3"/>
      <c r="H445" s="3"/>
    </row>
    <row r="446" spans="1:8" hidden="1">
      <c r="A446" s="1"/>
      <c r="B446" s="1"/>
      <c r="E446" s="3"/>
      <c r="F446" s="3"/>
      <c r="G446" s="3"/>
      <c r="H446" s="3"/>
    </row>
    <row r="447" spans="1:8" hidden="1">
      <c r="A447" s="1"/>
      <c r="B447" s="1"/>
      <c r="E447" s="3"/>
      <c r="F447" s="3"/>
      <c r="G447" s="3"/>
      <c r="H447" s="3"/>
    </row>
    <row r="448" spans="1:8" hidden="1">
      <c r="A448" s="1"/>
      <c r="B448" s="1"/>
      <c r="E448" s="3"/>
      <c r="F448" s="3"/>
      <c r="G448" s="3"/>
      <c r="H448" s="3"/>
    </row>
    <row r="449" spans="1:8" hidden="1">
      <c r="A449" s="1"/>
      <c r="B449" s="1"/>
      <c r="E449" s="3"/>
      <c r="F449" s="3"/>
      <c r="G449" s="3"/>
      <c r="H449" s="3"/>
    </row>
    <row r="450" spans="1:8" hidden="1">
      <c r="A450" s="1"/>
      <c r="B450" s="1"/>
      <c r="E450" s="3"/>
      <c r="F450" s="3"/>
      <c r="G450" s="3"/>
      <c r="H450" s="3"/>
    </row>
    <row r="451" spans="1:8" hidden="1">
      <c r="A451" s="1"/>
      <c r="B451" s="1"/>
      <c r="E451" s="3"/>
      <c r="F451" s="3"/>
      <c r="G451" s="3"/>
      <c r="H451" s="3"/>
    </row>
    <row r="452" spans="1:8" hidden="1">
      <c r="A452" s="1"/>
      <c r="B452" s="1"/>
      <c r="E452" s="3"/>
      <c r="F452" s="3"/>
      <c r="G452" s="3"/>
      <c r="H452" s="3"/>
    </row>
    <row r="453" spans="1:8" hidden="1">
      <c r="A453" s="1"/>
      <c r="B453" s="1"/>
      <c r="E453" s="3"/>
      <c r="F453" s="3"/>
      <c r="G453" s="3"/>
      <c r="H453" s="3"/>
    </row>
    <row r="454" spans="1:8" hidden="1">
      <c r="A454" s="1"/>
      <c r="B454" s="1"/>
      <c r="E454" s="3"/>
      <c r="F454" s="3"/>
      <c r="G454" s="3"/>
      <c r="H454" s="3"/>
    </row>
    <row r="455" spans="1:8" hidden="1">
      <c r="A455" s="1"/>
      <c r="B455" s="1"/>
      <c r="E455" s="3"/>
      <c r="F455" s="3"/>
      <c r="G455" s="3"/>
      <c r="H455" s="3"/>
    </row>
    <row r="456" spans="1:8" hidden="1">
      <c r="A456" s="1"/>
      <c r="B456" s="1"/>
      <c r="E456" s="3"/>
      <c r="F456" s="3"/>
      <c r="G456" s="3"/>
      <c r="H456" s="3"/>
    </row>
    <row r="457" spans="1:8" hidden="1">
      <c r="A457" s="1"/>
      <c r="B457" s="1"/>
      <c r="E457" s="3"/>
      <c r="F457" s="3"/>
      <c r="G457" s="3"/>
      <c r="H457" s="3"/>
    </row>
    <row r="458" spans="1:8" hidden="1">
      <c r="A458" s="1"/>
      <c r="B458" s="1"/>
      <c r="E458" s="3"/>
      <c r="F458" s="3"/>
      <c r="G458" s="3"/>
      <c r="H458" s="3"/>
    </row>
    <row r="459" spans="1:8" hidden="1">
      <c r="A459" s="1"/>
      <c r="B459" s="1"/>
      <c r="E459" s="3"/>
      <c r="F459" s="3"/>
      <c r="G459" s="3"/>
      <c r="H459" s="3"/>
    </row>
    <row r="460" spans="1:8" hidden="1">
      <c r="A460" s="1"/>
      <c r="B460" s="1"/>
      <c r="E460" s="3"/>
      <c r="F460" s="3"/>
      <c r="G460" s="3"/>
      <c r="H460" s="3"/>
    </row>
    <row r="461" spans="1:8" hidden="1">
      <c r="A461" s="1"/>
      <c r="B461" s="1"/>
      <c r="E461" s="3"/>
      <c r="F461" s="3"/>
      <c r="G461" s="3"/>
      <c r="H461" s="3"/>
    </row>
    <row r="462" spans="1:8" hidden="1">
      <c r="A462" s="1"/>
      <c r="B462" s="1"/>
      <c r="E462" s="3"/>
      <c r="F462" s="3"/>
      <c r="G462" s="3"/>
      <c r="H462" s="3"/>
    </row>
    <row r="463" spans="1:8" hidden="1">
      <c r="A463" s="1"/>
      <c r="B463" s="1"/>
      <c r="E463" s="3"/>
      <c r="F463" s="3"/>
      <c r="G463" s="3"/>
      <c r="H463" s="3"/>
    </row>
    <row r="464" spans="1:8" hidden="1">
      <c r="A464" s="1"/>
      <c r="B464" s="1"/>
      <c r="E464" s="3"/>
      <c r="F464" s="3"/>
      <c r="G464" s="3"/>
      <c r="H464" s="3"/>
    </row>
    <row r="465" spans="1:8" hidden="1">
      <c r="A465" s="1"/>
      <c r="B465" s="1"/>
      <c r="E465" s="3"/>
      <c r="F465" s="3"/>
      <c r="G465" s="3"/>
      <c r="H465" s="3"/>
    </row>
    <row r="466" spans="1:8" hidden="1">
      <c r="A466" s="1"/>
      <c r="B466" s="1"/>
      <c r="E466" s="3"/>
      <c r="F466" s="3"/>
      <c r="G466" s="3"/>
      <c r="H466" s="3"/>
    </row>
    <row r="467" spans="1:8" hidden="1">
      <c r="A467" s="1"/>
      <c r="B467" s="1"/>
      <c r="E467" s="3"/>
      <c r="F467" s="3"/>
      <c r="G467" s="3"/>
      <c r="H467" s="3"/>
    </row>
    <row r="468" spans="1:8" hidden="1">
      <c r="A468" s="1"/>
      <c r="B468" s="1"/>
      <c r="E468" s="3"/>
      <c r="F468" s="3"/>
      <c r="G468" s="3"/>
      <c r="H468" s="3"/>
    </row>
    <row r="469" spans="1:8" hidden="1">
      <c r="A469" s="1"/>
      <c r="B469" s="1"/>
      <c r="E469" s="3"/>
      <c r="F469" s="3"/>
      <c r="G469" s="3"/>
      <c r="H469" s="3"/>
    </row>
    <row r="470" spans="1:8" hidden="1">
      <c r="A470" s="1"/>
      <c r="B470" s="1"/>
      <c r="E470" s="3"/>
      <c r="F470" s="3"/>
      <c r="G470" s="3"/>
      <c r="H470" s="3"/>
    </row>
    <row r="471" spans="1:8" hidden="1">
      <c r="A471" s="1"/>
      <c r="B471" s="1"/>
      <c r="E471" s="3"/>
      <c r="F471" s="3"/>
      <c r="G471" s="3"/>
      <c r="H471" s="3"/>
    </row>
    <row r="472" spans="1:8" hidden="1">
      <c r="A472" s="1"/>
      <c r="B472" s="1"/>
      <c r="E472" s="3"/>
      <c r="F472" s="3"/>
      <c r="G472" s="3"/>
      <c r="H472" s="3"/>
    </row>
    <row r="473" spans="1:8" hidden="1">
      <c r="A473" s="1"/>
      <c r="B473" s="1"/>
      <c r="E473" s="3"/>
      <c r="F473" s="3"/>
      <c r="G473" s="3"/>
      <c r="H473" s="3"/>
    </row>
    <row r="474" spans="1:8" hidden="1">
      <c r="A474" s="1"/>
      <c r="B474" s="1"/>
      <c r="E474" s="3"/>
      <c r="F474" s="3"/>
      <c r="G474" s="3"/>
      <c r="H474" s="3"/>
    </row>
    <row r="475" spans="1:8" hidden="1">
      <c r="A475" s="1"/>
      <c r="B475" s="1"/>
      <c r="E475" s="3"/>
      <c r="F475" s="3"/>
      <c r="G475" s="3"/>
      <c r="H475" s="3"/>
    </row>
    <row r="476" spans="1:8" hidden="1">
      <c r="A476" s="1"/>
      <c r="B476" s="1"/>
      <c r="E476" s="3"/>
      <c r="F476" s="3"/>
      <c r="G476" s="3"/>
      <c r="H476" s="3"/>
    </row>
    <row r="477" spans="1:8" hidden="1">
      <c r="A477" s="1"/>
      <c r="B477" s="1"/>
      <c r="E477" s="3"/>
      <c r="F477" s="3"/>
      <c r="G477" s="3"/>
      <c r="H477" s="3"/>
    </row>
    <row r="478" spans="1:8" hidden="1">
      <c r="A478" s="1"/>
      <c r="B478" s="1"/>
      <c r="E478" s="3"/>
      <c r="F478" s="3"/>
      <c r="G478" s="3"/>
      <c r="H478" s="3"/>
    </row>
    <row r="479" spans="1:8" hidden="1">
      <c r="A479" s="1"/>
      <c r="B479" s="1"/>
      <c r="E479" s="3"/>
      <c r="F479" s="3"/>
      <c r="G479" s="3"/>
      <c r="H479" s="3"/>
    </row>
    <row r="480" spans="1:8" hidden="1">
      <c r="A480" s="1"/>
      <c r="B480" s="1"/>
      <c r="E480" s="3"/>
      <c r="F480" s="3"/>
      <c r="G480" s="3"/>
      <c r="H480" s="3"/>
    </row>
    <row r="481" spans="1:8" hidden="1">
      <c r="A481" s="1"/>
      <c r="B481" s="1"/>
      <c r="E481" s="3"/>
      <c r="F481" s="3"/>
      <c r="G481" s="3"/>
      <c r="H481" s="3"/>
    </row>
    <row r="482" spans="1:8" hidden="1">
      <c r="A482" s="1"/>
      <c r="B482" s="1"/>
      <c r="E482" s="3"/>
      <c r="F482" s="3"/>
      <c r="G482" s="3"/>
      <c r="H482" s="3"/>
    </row>
    <row r="483" spans="1:8" hidden="1">
      <c r="A483" s="1"/>
      <c r="B483" s="1"/>
      <c r="E483" s="3"/>
      <c r="F483" s="3"/>
      <c r="G483" s="3"/>
      <c r="H483" s="3"/>
    </row>
    <row r="484" spans="1:8" hidden="1">
      <c r="A484" s="1"/>
      <c r="B484" s="1"/>
      <c r="E484" s="3"/>
      <c r="F484" s="3"/>
      <c r="G484" s="3"/>
      <c r="H484" s="3"/>
    </row>
    <row r="485" spans="1:8" hidden="1">
      <c r="A485" s="1"/>
      <c r="B485" s="1"/>
      <c r="E485" s="3"/>
      <c r="F485" s="3"/>
      <c r="G485" s="3"/>
      <c r="H485" s="3"/>
    </row>
    <row r="486" spans="1:8" hidden="1">
      <c r="A486" s="1"/>
      <c r="B486" s="1"/>
      <c r="E486" s="3"/>
      <c r="F486" s="3"/>
      <c r="G486" s="3"/>
      <c r="H486" s="3"/>
    </row>
    <row r="487" spans="1:8" hidden="1">
      <c r="A487" s="1"/>
      <c r="B487" s="1"/>
      <c r="E487" s="3"/>
      <c r="F487" s="3"/>
      <c r="G487" s="3"/>
      <c r="H487" s="3"/>
    </row>
    <row r="488" spans="1:8" hidden="1">
      <c r="A488" s="1"/>
      <c r="B488" s="1"/>
      <c r="E488" s="3"/>
      <c r="F488" s="3"/>
      <c r="G488" s="3"/>
      <c r="H488" s="3"/>
    </row>
    <row r="489" spans="1:8" hidden="1">
      <c r="A489" s="1"/>
      <c r="B489" s="1"/>
      <c r="E489" s="3"/>
      <c r="F489" s="3"/>
      <c r="G489" s="3"/>
      <c r="H489" s="3"/>
    </row>
    <row r="490" spans="1:8" hidden="1">
      <c r="A490" s="1"/>
      <c r="B490" s="1"/>
      <c r="E490" s="3"/>
      <c r="F490" s="3"/>
      <c r="G490" s="3"/>
      <c r="H490" s="3"/>
    </row>
    <row r="491" spans="1:8" hidden="1">
      <c r="A491" s="1"/>
      <c r="B491" s="1"/>
      <c r="E491" s="3"/>
      <c r="F491" s="3"/>
      <c r="G491" s="3"/>
      <c r="H491" s="3"/>
    </row>
    <row r="492" spans="1:8" hidden="1">
      <c r="A492" s="1"/>
      <c r="B492" s="1"/>
      <c r="E492" s="3"/>
      <c r="F492" s="3"/>
      <c r="G492" s="3"/>
      <c r="H492" s="3"/>
    </row>
    <row r="493" spans="1:8" hidden="1">
      <c r="A493" s="1"/>
      <c r="B493" s="1"/>
      <c r="E493" s="3"/>
      <c r="F493" s="3"/>
      <c r="G493" s="3"/>
      <c r="H493" s="3"/>
    </row>
    <row r="494" spans="1:8" hidden="1">
      <c r="A494" s="1"/>
      <c r="B494" s="1"/>
      <c r="E494" s="3"/>
      <c r="F494" s="3"/>
      <c r="G494" s="3"/>
      <c r="H494" s="3"/>
    </row>
    <row r="495" spans="1:8" hidden="1">
      <c r="A495" s="1"/>
      <c r="B495" s="1"/>
      <c r="E495" s="3"/>
      <c r="F495" s="3"/>
      <c r="G495" s="3"/>
      <c r="H495" s="3"/>
    </row>
    <row r="496" spans="1:8" hidden="1">
      <c r="A496" s="1"/>
      <c r="B496" s="1"/>
      <c r="E496" s="3"/>
      <c r="F496" s="3"/>
      <c r="G496" s="3"/>
      <c r="H496" s="3"/>
    </row>
    <row r="497" spans="1:8" hidden="1">
      <c r="A497" s="1"/>
      <c r="B497" s="1"/>
      <c r="E497" s="3"/>
      <c r="F497" s="3"/>
      <c r="G497" s="3"/>
      <c r="H497" s="3"/>
    </row>
    <row r="498" spans="1:8" hidden="1">
      <c r="A498" s="1"/>
      <c r="B498" s="1"/>
      <c r="E498" s="3"/>
      <c r="F498" s="3"/>
      <c r="G498" s="3"/>
      <c r="H498" s="3"/>
    </row>
    <row r="499" spans="1:8" hidden="1">
      <c r="A499" s="1"/>
      <c r="B499" s="1"/>
      <c r="E499" s="3"/>
      <c r="F499" s="3"/>
      <c r="G499" s="3"/>
      <c r="H499" s="3"/>
    </row>
    <row r="500" spans="1:8" hidden="1">
      <c r="A500" s="1"/>
      <c r="B500" s="1"/>
      <c r="E500" s="3"/>
      <c r="F500" s="3"/>
      <c r="G500" s="3"/>
      <c r="H500" s="3"/>
    </row>
    <row r="501" spans="1:8" hidden="1">
      <c r="A501" s="1"/>
      <c r="B501" s="1"/>
      <c r="E501" s="3"/>
      <c r="F501" s="3"/>
      <c r="G501" s="3"/>
      <c r="H501" s="3"/>
    </row>
    <row r="502" spans="1:8" hidden="1">
      <c r="A502" s="1"/>
      <c r="B502" s="1"/>
      <c r="E502" s="3"/>
      <c r="F502" s="3"/>
      <c r="G502" s="3"/>
      <c r="H502" s="3"/>
    </row>
    <row r="503" spans="1:8" hidden="1">
      <c r="A503" s="1"/>
      <c r="B503" s="1"/>
      <c r="E503" s="3"/>
      <c r="F503" s="3"/>
      <c r="G503" s="3"/>
      <c r="H503" s="3"/>
    </row>
    <row r="504" spans="1:8" hidden="1">
      <c r="A504" s="1"/>
      <c r="B504" s="1"/>
      <c r="E504" s="3"/>
      <c r="F504" s="3"/>
      <c r="G504" s="3"/>
      <c r="H504" s="3"/>
    </row>
    <row r="505" spans="1:8" hidden="1">
      <c r="A505" s="1"/>
      <c r="B505" s="1"/>
      <c r="E505" s="3"/>
      <c r="F505" s="3"/>
      <c r="G505" s="3"/>
      <c r="H505" s="3"/>
    </row>
    <row r="506" spans="1:8" hidden="1">
      <c r="A506" s="1"/>
      <c r="B506" s="1"/>
      <c r="E506" s="3"/>
      <c r="F506" s="3"/>
      <c r="G506" s="3"/>
      <c r="H506" s="3"/>
    </row>
    <row r="507" spans="1:8" hidden="1">
      <c r="A507" s="1"/>
      <c r="B507" s="1"/>
      <c r="E507" s="3"/>
      <c r="F507" s="3"/>
      <c r="G507" s="3"/>
      <c r="H507" s="3"/>
    </row>
    <row r="508" spans="1:8" hidden="1">
      <c r="A508" s="1"/>
      <c r="B508" s="1"/>
      <c r="E508" s="3"/>
      <c r="F508" s="3"/>
      <c r="G508" s="3"/>
      <c r="H508" s="3"/>
    </row>
    <row r="509" spans="1:8" hidden="1">
      <c r="A509" s="1"/>
      <c r="B509" s="1"/>
      <c r="E509" s="3"/>
      <c r="F509" s="3"/>
      <c r="G509" s="3"/>
      <c r="H509" s="3"/>
    </row>
    <row r="510" spans="1:8" hidden="1">
      <c r="A510" s="1"/>
      <c r="B510" s="1"/>
      <c r="E510" s="3"/>
      <c r="F510" s="3"/>
      <c r="G510" s="3"/>
      <c r="H510" s="3"/>
    </row>
    <row r="511" spans="1:8" hidden="1">
      <c r="A511" s="1"/>
      <c r="B511" s="1"/>
      <c r="E511" s="3"/>
      <c r="F511" s="3"/>
      <c r="G511" s="3"/>
      <c r="H511" s="3"/>
    </row>
    <row r="512" spans="1:8" hidden="1">
      <c r="A512" s="1"/>
      <c r="B512" s="1"/>
      <c r="E512" s="3"/>
      <c r="F512" s="3"/>
      <c r="G512" s="3"/>
      <c r="H512" s="3"/>
    </row>
    <row r="513" spans="1:8" hidden="1">
      <c r="A513" s="1"/>
      <c r="B513" s="1"/>
      <c r="E513" s="3"/>
      <c r="F513" s="3"/>
      <c r="G513" s="3"/>
      <c r="H513" s="3"/>
    </row>
    <row r="514" spans="1:8" hidden="1">
      <c r="A514" s="1"/>
      <c r="B514" s="1"/>
      <c r="E514" s="3"/>
      <c r="F514" s="3"/>
      <c r="G514" s="3"/>
      <c r="H514" s="3"/>
    </row>
    <row r="515" spans="1:8" hidden="1">
      <c r="A515" s="1"/>
      <c r="B515" s="1"/>
      <c r="E515" s="3"/>
      <c r="F515" s="3"/>
      <c r="G515" s="3"/>
      <c r="H515" s="3"/>
    </row>
    <row r="516" spans="1:8" hidden="1">
      <c r="A516" s="1"/>
      <c r="B516" s="1"/>
      <c r="E516" s="3"/>
      <c r="F516" s="3"/>
      <c r="G516" s="3"/>
      <c r="H516" s="3"/>
    </row>
    <row r="517" spans="1:8" hidden="1">
      <c r="A517" s="1"/>
      <c r="B517" s="1"/>
      <c r="E517" s="3"/>
      <c r="F517" s="3"/>
      <c r="G517" s="3"/>
      <c r="H517" s="3"/>
    </row>
    <row r="518" spans="1:8" hidden="1">
      <c r="A518" s="1"/>
      <c r="B518" s="1"/>
      <c r="E518" s="3"/>
      <c r="F518" s="3"/>
      <c r="G518" s="3"/>
      <c r="H518" s="3"/>
    </row>
    <row r="519" spans="1:8" hidden="1">
      <c r="A519" s="1"/>
      <c r="B519" s="1"/>
      <c r="E519" s="3"/>
      <c r="F519" s="3"/>
      <c r="G519" s="3"/>
      <c r="H519" s="3"/>
    </row>
    <row r="520" spans="1:8" hidden="1">
      <c r="A520" s="1"/>
      <c r="B520" s="1"/>
      <c r="E520" s="3"/>
      <c r="F520" s="3"/>
      <c r="G520" s="3"/>
      <c r="H520" s="3"/>
    </row>
    <row r="521" spans="1:8" hidden="1">
      <c r="A521" s="1"/>
      <c r="B521" s="1"/>
      <c r="E521" s="3"/>
      <c r="F521" s="3"/>
      <c r="G521" s="3"/>
      <c r="H521" s="3"/>
    </row>
    <row r="522" spans="1:8" hidden="1">
      <c r="A522" s="1"/>
      <c r="B522" s="1"/>
      <c r="E522" s="3"/>
      <c r="F522" s="3"/>
      <c r="G522" s="3"/>
      <c r="H522" s="3"/>
    </row>
    <row r="523" spans="1:8" hidden="1">
      <c r="A523" s="1"/>
      <c r="B523" s="1"/>
      <c r="E523" s="3"/>
      <c r="F523" s="3"/>
      <c r="G523" s="3"/>
      <c r="H523" s="3"/>
    </row>
    <row r="524" spans="1:8" hidden="1">
      <c r="A524" s="1"/>
      <c r="B524" s="1"/>
      <c r="E524" s="3"/>
      <c r="F524" s="3"/>
      <c r="G524" s="3"/>
      <c r="H524" s="3"/>
    </row>
    <row r="525" spans="1:8" hidden="1">
      <c r="A525" s="1"/>
      <c r="B525" s="1"/>
      <c r="E525" s="3"/>
      <c r="F525" s="3"/>
      <c r="G525" s="3"/>
      <c r="H525" s="3"/>
    </row>
    <row r="526" spans="1:8" hidden="1">
      <c r="A526" s="1"/>
      <c r="B526" s="1"/>
      <c r="E526" s="3"/>
      <c r="F526" s="3"/>
      <c r="G526" s="3"/>
      <c r="H526" s="3"/>
    </row>
    <row r="527" spans="1:8" hidden="1">
      <c r="A527" s="1"/>
      <c r="B527" s="1"/>
      <c r="E527" s="3"/>
      <c r="F527" s="3"/>
      <c r="G527" s="3"/>
      <c r="H527" s="3"/>
    </row>
    <row r="528" spans="1:8" hidden="1">
      <c r="A528" s="1"/>
      <c r="B528" s="1"/>
      <c r="E528" s="3"/>
      <c r="F528" s="3"/>
      <c r="G528" s="3"/>
      <c r="H528" s="3"/>
    </row>
    <row r="529" spans="1:8" hidden="1">
      <c r="A529" s="1"/>
      <c r="B529" s="1"/>
      <c r="E529" s="3"/>
      <c r="F529" s="3"/>
      <c r="G529" s="3"/>
      <c r="H529" s="3"/>
    </row>
    <row r="530" spans="1:8" hidden="1">
      <c r="A530" s="1"/>
      <c r="B530" s="1"/>
      <c r="E530" s="3"/>
      <c r="F530" s="3"/>
      <c r="G530" s="3"/>
      <c r="H530" s="3"/>
    </row>
    <row r="531" spans="1:8" hidden="1">
      <c r="A531" s="1"/>
      <c r="B531" s="1"/>
      <c r="E531" s="3"/>
      <c r="F531" s="3"/>
      <c r="G531" s="3"/>
      <c r="H531" s="3"/>
    </row>
    <row r="532" spans="1:8" hidden="1">
      <c r="A532" s="1"/>
      <c r="B532" s="1"/>
      <c r="E532" s="3"/>
      <c r="F532" s="3"/>
      <c r="G532" s="3"/>
      <c r="H532" s="3"/>
    </row>
    <row r="533" spans="1:8" hidden="1">
      <c r="A533" s="1"/>
      <c r="B533" s="1"/>
      <c r="E533" s="3"/>
      <c r="F533" s="3"/>
      <c r="G533" s="3"/>
      <c r="H533" s="3"/>
    </row>
    <row r="534" spans="1:8" hidden="1">
      <c r="A534" s="1"/>
      <c r="B534" s="1"/>
      <c r="E534" s="3"/>
      <c r="F534" s="3"/>
      <c r="G534" s="3"/>
      <c r="H534" s="3"/>
    </row>
    <row r="535" spans="1:8" hidden="1">
      <c r="A535" s="1"/>
      <c r="B535" s="1"/>
      <c r="E535" s="3"/>
      <c r="F535" s="3"/>
      <c r="G535" s="3"/>
      <c r="H535" s="3"/>
    </row>
    <row r="536" spans="1:8" hidden="1">
      <c r="A536" s="1"/>
      <c r="B536" s="1"/>
      <c r="E536" s="3"/>
      <c r="F536" s="3"/>
      <c r="G536" s="3"/>
      <c r="H536" s="3"/>
    </row>
    <row r="537" spans="1:8" hidden="1">
      <c r="A537" s="1"/>
      <c r="B537" s="1"/>
      <c r="E537" s="3"/>
      <c r="F537" s="3"/>
      <c r="G537" s="3"/>
      <c r="H537" s="3"/>
    </row>
    <row r="538" spans="1:8" hidden="1">
      <c r="A538" s="1"/>
      <c r="B538" s="1"/>
      <c r="E538" s="3"/>
      <c r="F538" s="3"/>
      <c r="G538" s="3"/>
      <c r="H538" s="3"/>
    </row>
    <row r="539" spans="1:8" hidden="1">
      <c r="A539" s="1"/>
      <c r="B539" s="1"/>
      <c r="E539" s="3"/>
      <c r="F539" s="3"/>
      <c r="G539" s="3"/>
      <c r="H539" s="3"/>
    </row>
    <row r="540" spans="1:8" hidden="1">
      <c r="A540" s="1"/>
      <c r="B540" s="1"/>
      <c r="E540" s="3"/>
      <c r="F540" s="3"/>
      <c r="G540" s="3"/>
      <c r="H540" s="3"/>
    </row>
    <row r="541" spans="1:8" hidden="1">
      <c r="A541" s="1"/>
      <c r="B541" s="1"/>
      <c r="E541" s="3"/>
      <c r="F541" s="3"/>
      <c r="G541" s="3"/>
      <c r="H541" s="3"/>
    </row>
    <row r="542" spans="1:8" hidden="1">
      <c r="A542" s="1"/>
      <c r="B542" s="1"/>
      <c r="E542" s="3"/>
      <c r="F542" s="3"/>
      <c r="G542" s="3"/>
      <c r="H542" s="3"/>
    </row>
    <row r="543" spans="1:8" hidden="1">
      <c r="A543" s="1"/>
      <c r="B543" s="1"/>
      <c r="E543" s="3"/>
      <c r="F543" s="3"/>
      <c r="G543" s="3"/>
      <c r="H543" s="3"/>
    </row>
    <row r="544" spans="1:8" hidden="1">
      <c r="A544" s="1"/>
      <c r="B544" s="1"/>
      <c r="E544" s="3"/>
      <c r="F544" s="3"/>
      <c r="G544" s="3"/>
      <c r="H544" s="3"/>
    </row>
    <row r="545" spans="1:8" hidden="1">
      <c r="A545" s="1"/>
      <c r="B545" s="1"/>
      <c r="E545" s="3"/>
      <c r="F545" s="3"/>
      <c r="G545" s="3"/>
      <c r="H545" s="3"/>
    </row>
    <row r="546" spans="1:8" hidden="1">
      <c r="A546" s="1"/>
      <c r="B546" s="1"/>
      <c r="E546" s="3"/>
      <c r="F546" s="3"/>
      <c r="G546" s="3"/>
      <c r="H546" s="3"/>
    </row>
    <row r="547" spans="1:8" hidden="1">
      <c r="A547" s="1"/>
      <c r="B547" s="1"/>
      <c r="E547" s="3"/>
      <c r="F547" s="3"/>
      <c r="G547" s="3"/>
      <c r="H547" s="3"/>
    </row>
    <row r="548" spans="1:8" hidden="1">
      <c r="A548" s="1"/>
      <c r="B548" s="1"/>
      <c r="E548" s="3"/>
      <c r="F548" s="3"/>
      <c r="G548" s="3"/>
      <c r="H548" s="3"/>
    </row>
    <row r="549" spans="1:8" hidden="1">
      <c r="A549" s="1"/>
      <c r="B549" s="1"/>
      <c r="E549" s="3"/>
      <c r="F549" s="3"/>
      <c r="G549" s="3"/>
      <c r="H549" s="3"/>
    </row>
    <row r="550" spans="1:8" hidden="1">
      <c r="A550" s="1"/>
      <c r="B550" s="1"/>
      <c r="E550" s="3"/>
      <c r="F550" s="3"/>
      <c r="G550" s="3"/>
      <c r="H550" s="3"/>
    </row>
    <row r="551" spans="1:8" hidden="1">
      <c r="A551" s="1"/>
      <c r="B551" s="1"/>
      <c r="E551" s="3"/>
      <c r="F551" s="3"/>
      <c r="G551" s="3"/>
      <c r="H551" s="3"/>
    </row>
    <row r="552" spans="1:8" hidden="1">
      <c r="A552" s="1"/>
      <c r="B552" s="1"/>
      <c r="E552" s="3"/>
      <c r="F552" s="3"/>
      <c r="G552" s="3"/>
      <c r="H552" s="3"/>
    </row>
    <row r="553" spans="1:8" hidden="1">
      <c r="A553" s="1"/>
      <c r="B553" s="1"/>
      <c r="E553" s="3"/>
      <c r="F553" s="3"/>
      <c r="G553" s="3"/>
      <c r="H553" s="3"/>
    </row>
    <row r="554" spans="1:8" hidden="1">
      <c r="A554" s="1"/>
      <c r="B554" s="1"/>
      <c r="E554" s="3"/>
      <c r="F554" s="3"/>
      <c r="G554" s="3"/>
      <c r="H554" s="3"/>
    </row>
    <row r="555" spans="1:8" hidden="1">
      <c r="A555" s="1"/>
      <c r="B555" s="1"/>
      <c r="E555" s="3"/>
      <c r="F555" s="3"/>
      <c r="G555" s="3"/>
      <c r="H555" s="3"/>
    </row>
    <row r="556" spans="1:8" hidden="1">
      <c r="A556" s="1"/>
      <c r="B556" s="1"/>
      <c r="E556" s="3"/>
      <c r="F556" s="3"/>
      <c r="G556" s="3"/>
      <c r="H556" s="3"/>
    </row>
    <row r="557" spans="1:8" hidden="1">
      <c r="A557" s="1"/>
      <c r="B557" s="1"/>
      <c r="E557" s="3"/>
      <c r="F557" s="3"/>
      <c r="G557" s="3"/>
      <c r="H557" s="3"/>
    </row>
    <row r="558" spans="1:8" hidden="1">
      <c r="A558" s="1"/>
      <c r="B558" s="1"/>
      <c r="E558" s="3"/>
      <c r="F558" s="3"/>
      <c r="G558" s="3"/>
      <c r="H558" s="3"/>
    </row>
    <row r="559" spans="1:8" hidden="1">
      <c r="A559" s="1"/>
      <c r="B559" s="1"/>
      <c r="E559" s="3"/>
      <c r="F559" s="3"/>
      <c r="G559" s="3"/>
      <c r="H559" s="3"/>
    </row>
    <row r="560" spans="1:8" hidden="1">
      <c r="A560" s="1"/>
      <c r="B560" s="1"/>
      <c r="E560" s="3"/>
      <c r="F560" s="3"/>
      <c r="G560" s="3"/>
      <c r="H560" s="3"/>
    </row>
    <row r="561" spans="1:8" hidden="1">
      <c r="A561" s="1"/>
      <c r="B561" s="1"/>
      <c r="E561" s="3"/>
      <c r="F561" s="3"/>
      <c r="G561" s="3"/>
      <c r="H561" s="3"/>
    </row>
    <row r="562" spans="1:8" hidden="1">
      <c r="A562" s="1"/>
      <c r="B562" s="1"/>
      <c r="E562" s="3"/>
      <c r="F562" s="3"/>
      <c r="G562" s="3"/>
      <c r="H562" s="3"/>
    </row>
    <row r="563" spans="1:8" hidden="1">
      <c r="A563" s="1"/>
      <c r="B563" s="1"/>
      <c r="E563" s="3"/>
      <c r="F563" s="3"/>
      <c r="G563" s="3"/>
      <c r="H563" s="3"/>
    </row>
    <row r="564" spans="1:8" hidden="1">
      <c r="A564" s="1"/>
      <c r="B564" s="1"/>
      <c r="E564" s="3"/>
      <c r="F564" s="3"/>
      <c r="G564" s="3"/>
      <c r="H564" s="3"/>
    </row>
    <row r="565" spans="1:8" hidden="1">
      <c r="A565" s="1"/>
      <c r="B565" s="1"/>
      <c r="E565" s="3"/>
      <c r="F565" s="3"/>
      <c r="G565" s="3"/>
      <c r="H565" s="3"/>
    </row>
    <row r="566" spans="1:8" hidden="1">
      <c r="A566" s="1"/>
      <c r="B566" s="1"/>
      <c r="E566" s="3"/>
      <c r="F566" s="3"/>
      <c r="G566" s="3"/>
      <c r="H566" s="3"/>
    </row>
    <row r="567" spans="1:8" hidden="1">
      <c r="A567" s="1"/>
      <c r="B567" s="1"/>
      <c r="E567" s="3"/>
      <c r="F567" s="3"/>
      <c r="G567" s="3"/>
      <c r="H567" s="3"/>
    </row>
    <row r="568" spans="1:8" hidden="1">
      <c r="A568" s="1"/>
      <c r="B568" s="1"/>
      <c r="E568" s="3"/>
      <c r="F568" s="3"/>
      <c r="G568" s="3"/>
      <c r="H568" s="3"/>
    </row>
    <row r="569" spans="1:8" hidden="1">
      <c r="A569" s="1"/>
      <c r="B569" s="1"/>
      <c r="E569" s="3"/>
      <c r="F569" s="3"/>
      <c r="G569" s="3"/>
      <c r="H569" s="3"/>
    </row>
    <row r="570" spans="1:8" hidden="1">
      <c r="A570" s="1"/>
      <c r="B570" s="1"/>
      <c r="E570" s="3"/>
      <c r="F570" s="3"/>
      <c r="G570" s="3"/>
      <c r="H570" s="3"/>
    </row>
    <row r="571" spans="1:8" hidden="1">
      <c r="A571" s="1"/>
      <c r="B571" s="1"/>
      <c r="E571" s="3"/>
      <c r="F571" s="3"/>
      <c r="G571" s="3"/>
      <c r="H571" s="3"/>
    </row>
    <row r="572" spans="1:8" hidden="1">
      <c r="A572" s="1"/>
      <c r="B572" s="1"/>
      <c r="E572" s="3"/>
      <c r="F572" s="3"/>
      <c r="G572" s="3"/>
      <c r="H572" s="3"/>
    </row>
    <row r="573" spans="1:8" hidden="1">
      <c r="A573" s="1"/>
      <c r="B573" s="1"/>
      <c r="E573" s="3"/>
      <c r="F573" s="3"/>
      <c r="G573" s="3"/>
      <c r="H573" s="3"/>
    </row>
    <row r="574" spans="1:8" hidden="1">
      <c r="A574" s="1"/>
      <c r="B574" s="1"/>
      <c r="E574" s="3"/>
      <c r="F574" s="3"/>
      <c r="G574" s="3"/>
      <c r="H574" s="3"/>
    </row>
    <row r="575" spans="1:8" hidden="1">
      <c r="A575" s="1"/>
      <c r="B575" s="1"/>
      <c r="E575" s="3"/>
      <c r="F575" s="3"/>
      <c r="G575" s="3"/>
      <c r="H575" s="3"/>
    </row>
    <row r="576" spans="1:8" hidden="1">
      <c r="A576" s="1"/>
      <c r="B576" s="1"/>
      <c r="E576" s="3"/>
      <c r="F576" s="3"/>
      <c r="G576" s="3"/>
      <c r="H576" s="3"/>
    </row>
    <row r="577" spans="1:8" hidden="1">
      <c r="A577" s="1"/>
      <c r="B577" s="1"/>
      <c r="E577" s="3"/>
      <c r="F577" s="3"/>
      <c r="G577" s="3"/>
      <c r="H577" s="3"/>
    </row>
    <row r="578" spans="1:8" hidden="1">
      <c r="A578" s="1"/>
      <c r="B578" s="1"/>
      <c r="E578" s="3"/>
      <c r="F578" s="3"/>
      <c r="G578" s="3"/>
      <c r="H578" s="3"/>
    </row>
    <row r="579" spans="1:8" hidden="1">
      <c r="A579" s="1"/>
      <c r="B579" s="1"/>
      <c r="E579" s="3"/>
      <c r="F579" s="3"/>
      <c r="G579" s="3"/>
      <c r="H579" s="3"/>
    </row>
    <row r="580" spans="1:8" hidden="1">
      <c r="A580" s="1"/>
      <c r="B580" s="1"/>
      <c r="E580" s="3"/>
      <c r="F580" s="3"/>
      <c r="G580" s="3"/>
      <c r="H580" s="3"/>
    </row>
    <row r="581" spans="1:8" hidden="1">
      <c r="A581" s="1"/>
      <c r="B581" s="1"/>
      <c r="E581" s="3"/>
      <c r="F581" s="3"/>
      <c r="G581" s="3"/>
      <c r="H581" s="3"/>
    </row>
    <row r="582" spans="1:8" hidden="1">
      <c r="A582" s="1"/>
      <c r="B582" s="1"/>
      <c r="E582" s="3"/>
      <c r="F582" s="3"/>
      <c r="G582" s="3"/>
      <c r="H582" s="3"/>
    </row>
    <row r="583" spans="1:8" hidden="1">
      <c r="A583" s="1"/>
      <c r="B583" s="1"/>
      <c r="E583" s="3"/>
      <c r="F583" s="3"/>
      <c r="G583" s="3"/>
      <c r="H583" s="3"/>
    </row>
    <row r="584" spans="1:8" hidden="1">
      <c r="A584" s="1"/>
      <c r="B584" s="1"/>
      <c r="E584" s="3"/>
      <c r="F584" s="3"/>
      <c r="G584" s="3"/>
      <c r="H584" s="3"/>
    </row>
    <row r="585" spans="1:8" hidden="1">
      <c r="A585" s="1"/>
      <c r="B585" s="1"/>
      <c r="E585" s="3"/>
      <c r="F585" s="3"/>
      <c r="G585" s="3"/>
      <c r="H585" s="3"/>
    </row>
    <row r="586" spans="1:8" hidden="1">
      <c r="A586" s="1"/>
      <c r="B586" s="1"/>
      <c r="E586" s="3"/>
      <c r="F586" s="3"/>
      <c r="G586" s="3"/>
      <c r="H586" s="3"/>
    </row>
    <row r="587" spans="1:8" hidden="1">
      <c r="A587" s="1"/>
      <c r="B587" s="1"/>
      <c r="E587" s="3"/>
      <c r="F587" s="3"/>
      <c r="G587" s="3"/>
      <c r="H587" s="3"/>
    </row>
    <row r="588" spans="1:8" hidden="1">
      <c r="A588" s="1"/>
      <c r="B588" s="1"/>
      <c r="E588" s="3"/>
      <c r="F588" s="3"/>
      <c r="G588" s="3"/>
      <c r="H588" s="3"/>
    </row>
    <row r="589" spans="1:8" hidden="1">
      <c r="A589" s="1"/>
      <c r="B589" s="1"/>
      <c r="E589" s="3"/>
      <c r="F589" s="3"/>
      <c r="G589" s="3"/>
      <c r="H589" s="3"/>
    </row>
    <row r="590" spans="1:8" hidden="1">
      <c r="A590" s="1"/>
      <c r="B590" s="1"/>
      <c r="E590" s="3"/>
      <c r="F590" s="3"/>
      <c r="G590" s="3"/>
      <c r="H590" s="3"/>
    </row>
    <row r="591" spans="1:8" hidden="1">
      <c r="A591" s="1"/>
      <c r="B591" s="1"/>
      <c r="E591" s="3"/>
      <c r="F591" s="3"/>
      <c r="G591" s="3"/>
      <c r="H591" s="3"/>
    </row>
    <row r="592" spans="1:8" hidden="1">
      <c r="A592" s="1"/>
      <c r="B592" s="1"/>
      <c r="E592" s="3"/>
      <c r="F592" s="3"/>
      <c r="G592" s="3"/>
      <c r="H592" s="3"/>
    </row>
    <row r="593" spans="1:8" hidden="1">
      <c r="A593" s="1"/>
      <c r="B593" s="1"/>
      <c r="E593" s="3"/>
      <c r="F593" s="3"/>
      <c r="G593" s="3"/>
      <c r="H593" s="3"/>
    </row>
    <row r="594" spans="1:8" hidden="1">
      <c r="A594" s="1"/>
      <c r="B594" s="1"/>
      <c r="E594" s="3"/>
      <c r="F594" s="3"/>
      <c r="G594" s="3"/>
      <c r="H594" s="3"/>
    </row>
    <row r="595" spans="1:8" hidden="1">
      <c r="A595" s="1"/>
      <c r="B595" s="1"/>
      <c r="E595" s="3"/>
      <c r="F595" s="3"/>
      <c r="G595" s="3"/>
      <c r="H595" s="3"/>
    </row>
    <row r="596" spans="1:8" hidden="1">
      <c r="A596" s="1"/>
      <c r="B596" s="1"/>
      <c r="E596" s="3"/>
      <c r="F596" s="3"/>
      <c r="G596" s="3"/>
      <c r="H596" s="3"/>
    </row>
    <row r="597" spans="1:8" hidden="1">
      <c r="A597" s="1"/>
      <c r="B597" s="1"/>
      <c r="E597" s="3"/>
      <c r="F597" s="3"/>
      <c r="G597" s="3"/>
      <c r="H597" s="3"/>
    </row>
    <row r="598" spans="1:8" hidden="1">
      <c r="A598" s="1"/>
      <c r="B598" s="1"/>
      <c r="E598" s="3"/>
      <c r="F598" s="3"/>
      <c r="G598" s="3"/>
      <c r="H598" s="3"/>
    </row>
    <row r="599" spans="1:8" hidden="1">
      <c r="A599" s="1"/>
      <c r="B599" s="1"/>
      <c r="E599" s="3"/>
      <c r="F599" s="3"/>
      <c r="G599" s="3"/>
      <c r="H599" s="3"/>
    </row>
    <row r="600" spans="1:8" hidden="1">
      <c r="A600" s="1"/>
      <c r="B600" s="1"/>
      <c r="E600" s="3"/>
      <c r="F600" s="3"/>
      <c r="G600" s="3"/>
      <c r="H600" s="3"/>
    </row>
    <row r="601" spans="1:8" hidden="1">
      <c r="A601" s="1"/>
      <c r="B601" s="1"/>
      <c r="E601" s="3"/>
      <c r="F601" s="3"/>
      <c r="G601" s="3"/>
      <c r="H601" s="3"/>
    </row>
    <row r="602" spans="1:8" hidden="1">
      <c r="A602" s="1"/>
      <c r="B602" s="1"/>
      <c r="E602" s="3"/>
      <c r="F602" s="3"/>
      <c r="G602" s="3"/>
      <c r="H602" s="3"/>
    </row>
    <row r="603" spans="1:8" hidden="1">
      <c r="A603" s="1"/>
      <c r="B603" s="1"/>
      <c r="E603" s="3"/>
      <c r="F603" s="3"/>
      <c r="G603" s="3"/>
      <c r="H603" s="3"/>
    </row>
    <row r="604" spans="1:8" hidden="1">
      <c r="A604" s="1"/>
      <c r="B604" s="1"/>
      <c r="E604" s="3"/>
      <c r="F604" s="3"/>
      <c r="G604" s="3"/>
      <c r="H604" s="3"/>
    </row>
    <row r="605" spans="1:8" hidden="1">
      <c r="A605" s="1"/>
      <c r="B605" s="1"/>
      <c r="E605" s="3"/>
      <c r="F605" s="3"/>
      <c r="G605" s="3"/>
      <c r="H605" s="3"/>
    </row>
    <row r="606" spans="1:8" hidden="1">
      <c r="A606" s="1"/>
      <c r="B606" s="1"/>
      <c r="E606" s="3"/>
      <c r="F606" s="3"/>
      <c r="G606" s="3"/>
      <c r="H606" s="3"/>
    </row>
    <row r="607" spans="1:8" hidden="1">
      <c r="A607" s="1"/>
      <c r="B607" s="1"/>
      <c r="E607" s="3"/>
      <c r="F607" s="3"/>
      <c r="G607" s="3"/>
      <c r="H607" s="3"/>
    </row>
    <row r="608" spans="1:8" hidden="1">
      <c r="A608" s="1"/>
      <c r="B608" s="1"/>
      <c r="E608" s="3"/>
      <c r="F608" s="3"/>
      <c r="G608" s="3"/>
      <c r="H608" s="3"/>
    </row>
    <row r="609" spans="1:8" hidden="1">
      <c r="A609" s="1"/>
      <c r="B609" s="1"/>
      <c r="E609" s="3"/>
      <c r="F609" s="3"/>
      <c r="G609" s="3"/>
      <c r="H609" s="3"/>
    </row>
    <row r="610" spans="1:8" hidden="1">
      <c r="A610" s="1"/>
      <c r="B610" s="1"/>
      <c r="E610" s="3"/>
      <c r="F610" s="3"/>
      <c r="G610" s="3"/>
      <c r="H610" s="3"/>
    </row>
    <row r="611" spans="1:8" hidden="1">
      <c r="A611" s="1"/>
      <c r="B611" s="1"/>
      <c r="E611" s="3"/>
      <c r="F611" s="3"/>
      <c r="G611" s="3"/>
      <c r="H611" s="3"/>
    </row>
    <row r="612" spans="1:8" hidden="1">
      <c r="A612" s="1"/>
      <c r="B612" s="1"/>
      <c r="E612" s="3"/>
      <c r="F612" s="3"/>
      <c r="G612" s="3"/>
      <c r="H612" s="3"/>
    </row>
    <row r="613" spans="1:8" hidden="1">
      <c r="A613" s="1"/>
      <c r="B613" s="1"/>
      <c r="E613" s="3"/>
      <c r="F613" s="3"/>
      <c r="G613" s="3"/>
      <c r="H613" s="3"/>
    </row>
    <row r="614" spans="1:8" hidden="1">
      <c r="A614" s="1"/>
      <c r="B614" s="1"/>
      <c r="E614" s="3"/>
      <c r="F614" s="3"/>
      <c r="G614" s="3"/>
      <c r="H614" s="3"/>
    </row>
    <row r="615" spans="1:8" hidden="1">
      <c r="A615" s="1"/>
      <c r="B615" s="1"/>
      <c r="E615" s="3"/>
      <c r="F615" s="3"/>
      <c r="G615" s="3"/>
      <c r="H615" s="3"/>
    </row>
    <row r="616" spans="1:8" hidden="1">
      <c r="A616" s="1"/>
      <c r="B616" s="1"/>
      <c r="E616" s="3"/>
      <c r="F616" s="3"/>
      <c r="G616" s="3"/>
      <c r="H616" s="3"/>
    </row>
    <row r="617" spans="1:8" hidden="1">
      <c r="A617" s="1"/>
      <c r="B617" s="1"/>
      <c r="E617" s="3"/>
      <c r="F617" s="3"/>
      <c r="G617" s="3"/>
      <c r="H617" s="3"/>
    </row>
    <row r="618" spans="1:8" hidden="1">
      <c r="A618" s="1"/>
      <c r="B618" s="1"/>
      <c r="E618" s="3"/>
      <c r="F618" s="3"/>
      <c r="G618" s="3"/>
      <c r="H618" s="3"/>
    </row>
    <row r="619" spans="1:8" hidden="1">
      <c r="A619" s="1"/>
      <c r="B619" s="1"/>
      <c r="E619" s="3"/>
      <c r="F619" s="3"/>
      <c r="G619" s="3"/>
      <c r="H619" s="3"/>
    </row>
    <row r="620" spans="1:8" hidden="1">
      <c r="A620" s="1"/>
      <c r="B620" s="1"/>
      <c r="E620" s="3"/>
      <c r="F620" s="3"/>
      <c r="G620" s="3"/>
      <c r="H620" s="3"/>
    </row>
    <row r="621" spans="1:8" hidden="1">
      <c r="A621" s="1"/>
      <c r="B621" s="1"/>
      <c r="E621" s="3"/>
      <c r="F621" s="3"/>
      <c r="G621" s="3"/>
      <c r="H621" s="3"/>
    </row>
    <row r="622" spans="1:8" hidden="1">
      <c r="A622" s="1"/>
      <c r="B622" s="1"/>
      <c r="E622" s="3"/>
      <c r="F622" s="3"/>
      <c r="G622" s="3"/>
      <c r="H622" s="3"/>
    </row>
    <row r="623" spans="1:8" hidden="1">
      <c r="A623" s="1"/>
      <c r="B623" s="1"/>
      <c r="E623" s="3"/>
      <c r="F623" s="3"/>
      <c r="G623" s="3"/>
      <c r="H623" s="3"/>
    </row>
    <row r="624" spans="1:8" hidden="1">
      <c r="A624" s="1"/>
      <c r="B624" s="1"/>
      <c r="E624" s="3"/>
      <c r="F624" s="3"/>
      <c r="G624" s="3"/>
      <c r="H624" s="3"/>
    </row>
    <row r="625" spans="1:8" hidden="1">
      <c r="A625" s="1"/>
      <c r="B625" s="1"/>
      <c r="E625" s="3"/>
      <c r="F625" s="3"/>
      <c r="G625" s="3"/>
      <c r="H625" s="3"/>
    </row>
    <row r="626" spans="1:8" hidden="1">
      <c r="A626" s="1"/>
      <c r="B626" s="1"/>
      <c r="E626" s="3"/>
      <c r="F626" s="3"/>
      <c r="G626" s="3"/>
      <c r="H626" s="3"/>
    </row>
    <row r="627" spans="1:8" hidden="1">
      <c r="A627" s="1"/>
      <c r="B627" s="1"/>
      <c r="E627" s="3"/>
      <c r="F627" s="3"/>
      <c r="G627" s="3"/>
      <c r="H627" s="3"/>
    </row>
    <row r="628" spans="1:8" hidden="1">
      <c r="A628" s="1"/>
      <c r="B628" s="1"/>
      <c r="E628" s="3"/>
      <c r="F628" s="3"/>
      <c r="G628" s="3"/>
      <c r="H628" s="3"/>
    </row>
    <row r="629" spans="1:8" hidden="1">
      <c r="A629" s="1"/>
      <c r="B629" s="1"/>
      <c r="E629" s="3"/>
      <c r="F629" s="3"/>
      <c r="G629" s="3"/>
      <c r="H629" s="3"/>
    </row>
    <row r="630" spans="1:8" hidden="1">
      <c r="A630" s="1"/>
      <c r="B630" s="1"/>
      <c r="E630" s="3"/>
      <c r="F630" s="3"/>
      <c r="G630" s="3"/>
      <c r="H630" s="3"/>
    </row>
    <row r="631" spans="1:8" hidden="1">
      <c r="A631" s="1"/>
      <c r="B631" s="1"/>
      <c r="E631" s="3"/>
      <c r="F631" s="3"/>
      <c r="G631" s="3"/>
      <c r="H631" s="3"/>
    </row>
    <row r="632" spans="1:8" hidden="1">
      <c r="A632" s="1"/>
      <c r="B632" s="1"/>
      <c r="E632" s="3"/>
      <c r="F632" s="3"/>
      <c r="G632" s="3"/>
      <c r="H632" s="3"/>
    </row>
    <row r="633" spans="1:8" hidden="1">
      <c r="A633" s="1"/>
      <c r="B633" s="1"/>
      <c r="E633" s="3"/>
      <c r="F633" s="3"/>
      <c r="G633" s="3"/>
      <c r="H633" s="3"/>
    </row>
    <row r="634" spans="1:8" hidden="1">
      <c r="A634" s="1"/>
      <c r="B634" s="1"/>
      <c r="E634" s="3"/>
      <c r="F634" s="3"/>
      <c r="G634" s="3"/>
      <c r="H634" s="3"/>
    </row>
    <row r="635" spans="1:8" hidden="1">
      <c r="A635" s="1"/>
      <c r="B635" s="1"/>
      <c r="E635" s="3"/>
      <c r="F635" s="3"/>
      <c r="G635" s="3"/>
      <c r="H635" s="3"/>
    </row>
    <row r="636" spans="1:8" hidden="1">
      <c r="A636" s="1"/>
      <c r="B636" s="1"/>
      <c r="E636" s="3"/>
      <c r="F636" s="3"/>
      <c r="G636" s="3"/>
      <c r="H636" s="3"/>
    </row>
    <row r="637" spans="1:8" hidden="1">
      <c r="A637" s="1"/>
      <c r="B637" s="1"/>
      <c r="E637" s="3"/>
      <c r="F637" s="3"/>
      <c r="G637" s="3"/>
      <c r="H637" s="3"/>
    </row>
    <row r="638" spans="1:8" hidden="1">
      <c r="A638" s="1"/>
      <c r="B638" s="1"/>
      <c r="E638" s="3"/>
      <c r="F638" s="3"/>
      <c r="G638" s="3"/>
      <c r="H638" s="3"/>
    </row>
    <row r="639" spans="1:8" hidden="1">
      <c r="A639" s="1"/>
      <c r="B639" s="1"/>
      <c r="E639" s="3"/>
      <c r="F639" s="3"/>
      <c r="G639" s="3"/>
      <c r="H639" s="3"/>
    </row>
    <row r="640" spans="1:8" hidden="1">
      <c r="A640" s="1"/>
      <c r="B640" s="1"/>
      <c r="E640" s="3"/>
      <c r="F640" s="3"/>
      <c r="G640" s="3"/>
      <c r="H640" s="3"/>
    </row>
    <row r="641" spans="1:8" hidden="1">
      <c r="A641" s="1"/>
      <c r="B641" s="1"/>
      <c r="E641" s="3"/>
      <c r="F641" s="3"/>
      <c r="G641" s="3"/>
      <c r="H641" s="3"/>
    </row>
    <row r="642" spans="1:8" hidden="1">
      <c r="A642" s="1"/>
      <c r="B642" s="1"/>
      <c r="E642" s="3"/>
      <c r="F642" s="3"/>
      <c r="G642" s="3"/>
      <c r="H642" s="3"/>
    </row>
    <row r="643" spans="1:8" hidden="1">
      <c r="A643" s="1"/>
      <c r="B643" s="1"/>
      <c r="E643" s="3"/>
      <c r="F643" s="3"/>
      <c r="G643" s="3"/>
      <c r="H643" s="3"/>
    </row>
    <row r="644" spans="1:8" hidden="1">
      <c r="A644" s="1"/>
      <c r="B644" s="1"/>
      <c r="E644" s="3"/>
      <c r="F644" s="3"/>
      <c r="G644" s="3"/>
      <c r="H644" s="3"/>
    </row>
    <row r="645" spans="1:8" hidden="1">
      <c r="A645" s="1"/>
      <c r="B645" s="1"/>
      <c r="E645" s="3"/>
      <c r="F645" s="3"/>
      <c r="G645" s="3"/>
      <c r="H645" s="3"/>
    </row>
    <row r="646" spans="1:8" hidden="1">
      <c r="A646" s="1"/>
      <c r="B646" s="1"/>
      <c r="E646" s="3"/>
      <c r="F646" s="3"/>
      <c r="G646" s="3"/>
      <c r="H646" s="3"/>
    </row>
    <row r="647" spans="1:8" hidden="1">
      <c r="A647" s="1"/>
      <c r="B647" s="1"/>
      <c r="E647" s="3"/>
      <c r="F647" s="3"/>
      <c r="G647" s="3"/>
      <c r="H647" s="3"/>
    </row>
    <row r="648" spans="1:8" hidden="1">
      <c r="A648" s="1"/>
      <c r="B648" s="1"/>
      <c r="E648" s="3"/>
      <c r="F648" s="3"/>
      <c r="G648" s="3"/>
      <c r="H648" s="3"/>
    </row>
    <row r="649" spans="1:8" hidden="1">
      <c r="A649" s="1"/>
      <c r="B649" s="1"/>
      <c r="E649" s="3"/>
      <c r="F649" s="3"/>
      <c r="G649" s="3"/>
      <c r="H649" s="3"/>
    </row>
    <row r="650" spans="1:8" hidden="1">
      <c r="A650" s="1"/>
      <c r="B650" s="1"/>
      <c r="E650" s="3"/>
      <c r="F650" s="3"/>
      <c r="G650" s="3"/>
      <c r="H650" s="3"/>
    </row>
    <row r="651" spans="1:8" hidden="1">
      <c r="A651" s="1"/>
      <c r="B651" s="1"/>
      <c r="E651" s="3"/>
      <c r="F651" s="3"/>
      <c r="G651" s="3"/>
      <c r="H651" s="3"/>
    </row>
    <row r="652" spans="1:8" hidden="1">
      <c r="A652" s="1"/>
      <c r="B652" s="1"/>
      <c r="E652" s="3"/>
      <c r="F652" s="3"/>
      <c r="G652" s="3"/>
      <c r="H652" s="3"/>
    </row>
    <row r="653" spans="1:8" hidden="1">
      <c r="A653" s="1"/>
      <c r="B653" s="1"/>
      <c r="E653" s="3"/>
      <c r="F653" s="3"/>
      <c r="G653" s="3"/>
      <c r="H653" s="3"/>
    </row>
    <row r="654" spans="1:8" hidden="1">
      <c r="A654" s="1"/>
      <c r="B654" s="1"/>
      <c r="E654" s="3"/>
      <c r="F654" s="3"/>
      <c r="G654" s="3"/>
      <c r="H654" s="3"/>
    </row>
    <row r="655" spans="1:8" hidden="1">
      <c r="A655" s="1"/>
      <c r="B655" s="1"/>
      <c r="E655" s="3"/>
      <c r="F655" s="3"/>
      <c r="G655" s="3"/>
      <c r="H655" s="3"/>
    </row>
    <row r="656" spans="1:8" hidden="1">
      <c r="A656" s="1"/>
      <c r="B656" s="1"/>
      <c r="E656" s="3"/>
      <c r="F656" s="3"/>
      <c r="G656" s="3"/>
      <c r="H656" s="3"/>
    </row>
    <row r="657" spans="1:8" hidden="1">
      <c r="A657" s="1"/>
      <c r="B657" s="1"/>
      <c r="E657" s="3"/>
      <c r="F657" s="3"/>
      <c r="G657" s="3"/>
      <c r="H657" s="3"/>
    </row>
    <row r="658" spans="1:8" hidden="1">
      <c r="A658" s="1"/>
      <c r="B658" s="1"/>
      <c r="E658" s="3"/>
      <c r="F658" s="3"/>
      <c r="G658" s="3"/>
      <c r="H658" s="3"/>
    </row>
    <row r="659" spans="1:8" hidden="1">
      <c r="A659" s="1"/>
      <c r="B659" s="1"/>
      <c r="E659" s="3"/>
      <c r="F659" s="3"/>
      <c r="G659" s="3"/>
      <c r="H659" s="3"/>
    </row>
    <row r="660" spans="1:8" hidden="1">
      <c r="A660" s="1"/>
      <c r="B660" s="1"/>
      <c r="E660" s="3"/>
      <c r="F660" s="3"/>
      <c r="G660" s="3"/>
      <c r="H660" s="3"/>
    </row>
    <row r="661" spans="1:8" hidden="1">
      <c r="A661" s="1"/>
      <c r="B661" s="1"/>
      <c r="E661" s="3"/>
      <c r="F661" s="3"/>
      <c r="G661" s="3"/>
      <c r="H661" s="3"/>
    </row>
    <row r="662" spans="1:8" hidden="1">
      <c r="A662" s="1"/>
      <c r="B662" s="1"/>
      <c r="E662" s="3"/>
      <c r="F662" s="3"/>
      <c r="G662" s="3"/>
      <c r="H662" s="3"/>
    </row>
    <row r="663" spans="1:8" hidden="1">
      <c r="A663" s="1"/>
      <c r="B663" s="1"/>
      <c r="E663" s="3"/>
      <c r="F663" s="3"/>
      <c r="G663" s="3"/>
      <c r="H663" s="3"/>
    </row>
    <row r="664" spans="1:8" hidden="1">
      <c r="A664" s="1"/>
      <c r="B664" s="1"/>
      <c r="E664" s="3"/>
      <c r="F664" s="3"/>
      <c r="G664" s="3"/>
      <c r="H664" s="3"/>
    </row>
    <row r="665" spans="1:8" hidden="1">
      <c r="A665" s="1"/>
      <c r="B665" s="1"/>
      <c r="E665" s="3"/>
      <c r="F665" s="3"/>
      <c r="G665" s="3"/>
      <c r="H665" s="3"/>
    </row>
    <row r="666" spans="1:8" hidden="1">
      <c r="A666" s="1"/>
      <c r="B666" s="1"/>
      <c r="E666" s="3"/>
      <c r="F666" s="3"/>
      <c r="G666" s="3"/>
      <c r="H666" s="3"/>
    </row>
    <row r="667" spans="1:8" hidden="1">
      <c r="A667" s="1"/>
      <c r="B667" s="1"/>
      <c r="E667" s="3"/>
      <c r="F667" s="3"/>
      <c r="G667" s="3"/>
      <c r="H667" s="3"/>
    </row>
    <row r="668" spans="1:8" hidden="1">
      <c r="A668" s="1"/>
      <c r="B668" s="1"/>
      <c r="E668" s="3"/>
      <c r="F668" s="3"/>
      <c r="G668" s="3"/>
      <c r="H668" s="3"/>
    </row>
    <row r="669" spans="1:8" hidden="1">
      <c r="A669" s="1"/>
      <c r="B669" s="1"/>
      <c r="E669" s="3"/>
      <c r="F669" s="3"/>
      <c r="G669" s="3"/>
      <c r="H669" s="3"/>
    </row>
    <row r="670" spans="1:8" hidden="1">
      <c r="A670" s="1"/>
      <c r="B670" s="1"/>
      <c r="E670" s="3"/>
      <c r="F670" s="3"/>
      <c r="G670" s="3"/>
      <c r="H670" s="3"/>
    </row>
    <row r="671" spans="1:8" hidden="1">
      <c r="A671" s="1"/>
      <c r="B671" s="1"/>
      <c r="E671" s="3"/>
      <c r="F671" s="3"/>
      <c r="G671" s="3"/>
      <c r="H671" s="3"/>
    </row>
    <row r="672" spans="1:8" hidden="1">
      <c r="A672" s="1"/>
      <c r="B672" s="1"/>
      <c r="E672" s="3"/>
      <c r="F672" s="3"/>
      <c r="G672" s="3"/>
      <c r="H672" s="3"/>
    </row>
    <row r="673" spans="1:8" hidden="1">
      <c r="A673" s="1"/>
      <c r="B673" s="1"/>
      <c r="E673" s="3"/>
      <c r="F673" s="3"/>
      <c r="G673" s="3"/>
      <c r="H673" s="3"/>
    </row>
    <row r="674" spans="1:8" hidden="1">
      <c r="A674" s="1"/>
      <c r="B674" s="1"/>
      <c r="E674" s="3"/>
      <c r="F674" s="3"/>
      <c r="G674" s="3"/>
      <c r="H674" s="3"/>
    </row>
    <row r="675" spans="1:8" hidden="1">
      <c r="A675" s="1"/>
      <c r="B675" s="1"/>
      <c r="E675" s="3"/>
      <c r="F675" s="3"/>
      <c r="G675" s="3"/>
      <c r="H675" s="3"/>
    </row>
    <row r="676" spans="1:8" hidden="1">
      <c r="A676" s="1"/>
      <c r="B676" s="1"/>
      <c r="E676" s="3"/>
      <c r="F676" s="3"/>
      <c r="G676" s="3"/>
      <c r="H676" s="3"/>
    </row>
    <row r="677" spans="1:8" hidden="1">
      <c r="A677" s="1"/>
      <c r="B677" s="1"/>
      <c r="E677" s="3"/>
      <c r="F677" s="3"/>
      <c r="G677" s="3"/>
      <c r="H677" s="3"/>
    </row>
    <row r="678" spans="1:8" hidden="1">
      <c r="A678" s="1"/>
      <c r="B678" s="1"/>
      <c r="E678" s="3"/>
      <c r="F678" s="3"/>
      <c r="G678" s="3"/>
      <c r="H678" s="3"/>
    </row>
    <row r="679" spans="1:8" hidden="1">
      <c r="A679" s="1"/>
      <c r="B679" s="1"/>
      <c r="E679" s="3"/>
      <c r="F679" s="3"/>
      <c r="G679" s="3"/>
      <c r="H679" s="3"/>
    </row>
    <row r="680" spans="1:8" hidden="1">
      <c r="A680" s="1"/>
      <c r="B680" s="1"/>
      <c r="E680" s="3"/>
      <c r="F680" s="3"/>
      <c r="G680" s="3"/>
      <c r="H680" s="3"/>
    </row>
    <row r="681" spans="1:8" hidden="1">
      <c r="A681" s="1"/>
      <c r="B681" s="1"/>
      <c r="E681" s="3"/>
      <c r="F681" s="3"/>
      <c r="G681" s="3"/>
      <c r="H681" s="3"/>
    </row>
    <row r="682" spans="1:8" hidden="1">
      <c r="A682" s="1"/>
      <c r="B682" s="1"/>
      <c r="E682" s="3"/>
      <c r="F682" s="3"/>
      <c r="G682" s="3"/>
      <c r="H682" s="3"/>
    </row>
    <row r="683" spans="1:8" hidden="1">
      <c r="A683" s="1"/>
      <c r="B683" s="1"/>
      <c r="E683" s="3"/>
      <c r="F683" s="3"/>
      <c r="G683" s="3"/>
      <c r="H683" s="3"/>
    </row>
    <row r="684" spans="1:8" hidden="1">
      <c r="A684" s="1"/>
      <c r="B684" s="1"/>
      <c r="E684" s="3"/>
      <c r="F684" s="3"/>
      <c r="G684" s="3"/>
      <c r="H684" s="3"/>
    </row>
    <row r="685" spans="1:8" hidden="1">
      <c r="A685" s="1"/>
      <c r="B685" s="1"/>
      <c r="E685" s="3"/>
      <c r="F685" s="3"/>
      <c r="G685" s="3"/>
      <c r="H685" s="3"/>
    </row>
    <row r="686" spans="1:8" hidden="1">
      <c r="A686" s="1"/>
      <c r="B686" s="1"/>
      <c r="E686" s="3"/>
      <c r="F686" s="3"/>
      <c r="G686" s="3"/>
      <c r="H686" s="3"/>
    </row>
    <row r="687" spans="1:8" hidden="1">
      <c r="A687" s="1"/>
      <c r="B687" s="1"/>
      <c r="E687" s="3"/>
      <c r="F687" s="3"/>
      <c r="G687" s="3"/>
      <c r="H687" s="3"/>
    </row>
    <row r="688" spans="1:8" hidden="1">
      <c r="A688" s="1"/>
      <c r="B688" s="1"/>
      <c r="E688" s="3"/>
      <c r="F688" s="3"/>
      <c r="G688" s="3"/>
      <c r="H688" s="3"/>
    </row>
    <row r="689" spans="1:8" hidden="1">
      <c r="A689" s="1"/>
      <c r="B689" s="1"/>
      <c r="E689" s="3"/>
      <c r="F689" s="3"/>
      <c r="G689" s="3"/>
      <c r="H689" s="3"/>
    </row>
    <row r="690" spans="1:8" hidden="1">
      <c r="A690" s="1"/>
      <c r="B690" s="1"/>
      <c r="E690" s="3"/>
      <c r="F690" s="3"/>
      <c r="G690" s="3"/>
      <c r="H690" s="3"/>
    </row>
    <row r="691" spans="1:8" hidden="1">
      <c r="A691" s="1"/>
      <c r="B691" s="1"/>
      <c r="E691" s="3"/>
      <c r="F691" s="3"/>
      <c r="G691" s="3"/>
      <c r="H691" s="3"/>
    </row>
    <row r="692" spans="1:8" hidden="1">
      <c r="A692" s="1"/>
      <c r="B692" s="1"/>
      <c r="E692" s="3"/>
      <c r="F692" s="3"/>
      <c r="G692" s="3"/>
      <c r="H692" s="3"/>
    </row>
    <row r="693" spans="1:8" hidden="1">
      <c r="A693" s="1"/>
      <c r="B693" s="1"/>
      <c r="E693" s="3"/>
      <c r="F693" s="3"/>
      <c r="G693" s="3"/>
      <c r="H693" s="3"/>
    </row>
    <row r="694" spans="1:8" hidden="1">
      <c r="A694" s="1"/>
      <c r="B694" s="1"/>
      <c r="E694" s="3"/>
      <c r="F694" s="3"/>
      <c r="G694" s="3"/>
      <c r="H694" s="3"/>
    </row>
    <row r="695" spans="1:8" hidden="1">
      <c r="A695" s="1"/>
      <c r="B695" s="1"/>
      <c r="E695" s="3"/>
      <c r="F695" s="3"/>
      <c r="G695" s="3"/>
      <c r="H695" s="3"/>
    </row>
    <row r="696" spans="1:8" hidden="1">
      <c r="A696" s="1"/>
      <c r="B696" s="1"/>
      <c r="E696" s="3"/>
      <c r="F696" s="3"/>
      <c r="G696" s="3"/>
      <c r="H696" s="3"/>
    </row>
    <row r="697" spans="1:8" hidden="1">
      <c r="A697" s="1"/>
      <c r="B697" s="1"/>
      <c r="E697" s="3"/>
      <c r="F697" s="3"/>
      <c r="G697" s="3"/>
      <c r="H697" s="3"/>
    </row>
    <row r="698" spans="1:8" hidden="1">
      <c r="A698" s="1"/>
      <c r="B698" s="1"/>
      <c r="E698" s="3"/>
      <c r="F698" s="3"/>
      <c r="G698" s="3"/>
      <c r="H698" s="3"/>
    </row>
    <row r="699" spans="1:8" hidden="1">
      <c r="A699" s="1"/>
      <c r="B699" s="1"/>
      <c r="E699" s="3"/>
      <c r="F699" s="3"/>
      <c r="G699" s="3"/>
      <c r="H699" s="3"/>
    </row>
    <row r="700" spans="1:8" hidden="1">
      <c r="A700" s="1"/>
      <c r="B700" s="1"/>
      <c r="E700" s="3"/>
      <c r="F700" s="3"/>
      <c r="G700" s="3"/>
      <c r="H700" s="3"/>
    </row>
    <row r="701" spans="1:8" hidden="1">
      <c r="A701" s="1"/>
      <c r="B701" s="1"/>
      <c r="E701" s="3"/>
      <c r="F701" s="3"/>
      <c r="G701" s="3"/>
      <c r="H701" s="3"/>
    </row>
    <row r="702" spans="1:8" hidden="1">
      <c r="A702" s="1"/>
      <c r="B702" s="1"/>
      <c r="E702" s="3"/>
      <c r="F702" s="3"/>
      <c r="G702" s="3"/>
      <c r="H702" s="3"/>
    </row>
    <row r="703" spans="1:8" hidden="1">
      <c r="A703" s="1"/>
      <c r="B703" s="1"/>
      <c r="E703" s="3"/>
      <c r="F703" s="3"/>
      <c r="G703" s="3"/>
      <c r="H703" s="3"/>
    </row>
    <row r="704" spans="1:8" hidden="1">
      <c r="A704" s="1"/>
      <c r="B704" s="1"/>
      <c r="E704" s="3"/>
      <c r="F704" s="3"/>
      <c r="G704" s="3"/>
      <c r="H704" s="3"/>
    </row>
    <row r="705" spans="1:8" hidden="1">
      <c r="A705" s="1"/>
      <c r="B705" s="1"/>
      <c r="E705" s="3"/>
      <c r="F705" s="3"/>
      <c r="G705" s="3"/>
      <c r="H705" s="3"/>
    </row>
    <row r="706" spans="1:8" hidden="1">
      <c r="A706" s="1"/>
      <c r="B706" s="1"/>
      <c r="E706" s="3"/>
      <c r="F706" s="3"/>
      <c r="G706" s="3"/>
      <c r="H706" s="3"/>
    </row>
    <row r="707" spans="1:8" hidden="1">
      <c r="A707" s="1"/>
      <c r="B707" s="1"/>
      <c r="E707" s="3"/>
      <c r="F707" s="3"/>
      <c r="G707" s="3"/>
      <c r="H707" s="3"/>
    </row>
    <row r="708" spans="1:8" hidden="1">
      <c r="A708" s="1"/>
      <c r="B708" s="1"/>
      <c r="E708" s="3"/>
      <c r="F708" s="3"/>
      <c r="G708" s="3"/>
      <c r="H708" s="3"/>
    </row>
    <row r="709" spans="1:8" hidden="1">
      <c r="A709" s="1"/>
      <c r="B709" s="1"/>
      <c r="E709" s="3"/>
      <c r="F709" s="3"/>
      <c r="G709" s="3"/>
      <c r="H709" s="3"/>
    </row>
    <row r="710" spans="1:8" hidden="1">
      <c r="A710" s="1"/>
      <c r="B710" s="1"/>
      <c r="E710" s="3"/>
      <c r="F710" s="3"/>
      <c r="G710" s="3"/>
      <c r="H710" s="3"/>
    </row>
    <row r="711" spans="1:8" hidden="1">
      <c r="A711" s="1"/>
      <c r="B711" s="1"/>
      <c r="E711" s="3"/>
      <c r="F711" s="3"/>
      <c r="G711" s="3"/>
      <c r="H711" s="3"/>
    </row>
    <row r="712" spans="1:8" hidden="1">
      <c r="A712" s="1"/>
      <c r="B712" s="1"/>
      <c r="E712" s="3"/>
      <c r="F712" s="3"/>
      <c r="G712" s="3"/>
      <c r="H712" s="3"/>
    </row>
    <row r="713" spans="1:8" hidden="1">
      <c r="A713" s="1"/>
      <c r="B713" s="1"/>
      <c r="E713" s="3"/>
      <c r="F713" s="3"/>
      <c r="G713" s="3"/>
      <c r="H713" s="3"/>
    </row>
    <row r="714" spans="1:8" hidden="1">
      <c r="A714" s="1"/>
      <c r="B714" s="1"/>
      <c r="E714" s="3"/>
      <c r="F714" s="3"/>
      <c r="G714" s="3"/>
      <c r="H714" s="3"/>
    </row>
    <row r="715" spans="1:8" hidden="1">
      <c r="A715" s="1"/>
      <c r="B715" s="1"/>
      <c r="E715" s="3"/>
      <c r="F715" s="3"/>
      <c r="G715" s="3"/>
      <c r="H715" s="3"/>
    </row>
    <row r="716" spans="1:8" hidden="1">
      <c r="A716" s="1"/>
      <c r="B716" s="1"/>
      <c r="E716" s="3"/>
      <c r="F716" s="3"/>
      <c r="G716" s="3"/>
      <c r="H716" s="3"/>
    </row>
    <row r="717" spans="1:8" hidden="1">
      <c r="A717" s="1"/>
      <c r="B717" s="1"/>
      <c r="E717" s="3"/>
      <c r="F717" s="3"/>
      <c r="G717" s="3"/>
      <c r="H717" s="3"/>
    </row>
    <row r="718" spans="1:8" hidden="1">
      <c r="A718" s="1"/>
      <c r="B718" s="1"/>
      <c r="E718" s="3"/>
      <c r="F718" s="3"/>
      <c r="G718" s="3"/>
      <c r="H718" s="3"/>
    </row>
    <row r="719" spans="1:8" hidden="1">
      <c r="A719" s="1"/>
      <c r="B719" s="1"/>
      <c r="E719" s="3"/>
      <c r="F719" s="3"/>
      <c r="G719" s="3"/>
      <c r="H719" s="3"/>
    </row>
    <row r="720" spans="1:8" hidden="1">
      <c r="A720" s="1"/>
      <c r="B720" s="1"/>
      <c r="E720" s="3"/>
      <c r="F720" s="3"/>
      <c r="G720" s="3"/>
      <c r="H720" s="3"/>
    </row>
    <row r="721" spans="1:8" hidden="1">
      <c r="A721" s="1"/>
      <c r="B721" s="1"/>
      <c r="E721" s="3"/>
      <c r="F721" s="3"/>
      <c r="G721" s="3"/>
      <c r="H721" s="3"/>
    </row>
    <row r="722" spans="1:8" hidden="1">
      <c r="A722" s="1"/>
      <c r="B722" s="1"/>
      <c r="E722" s="3"/>
      <c r="F722" s="3"/>
      <c r="G722" s="3"/>
      <c r="H722" s="3"/>
    </row>
    <row r="723" spans="1:8" hidden="1">
      <c r="A723" s="1"/>
      <c r="B723" s="1"/>
      <c r="E723" s="3"/>
      <c r="F723" s="3"/>
      <c r="G723" s="3"/>
      <c r="H723" s="3"/>
    </row>
    <row r="724" spans="1:8" hidden="1">
      <c r="A724" s="1"/>
      <c r="B724" s="1"/>
      <c r="E724" s="3"/>
      <c r="F724" s="3"/>
      <c r="G724" s="3"/>
      <c r="H724" s="3"/>
    </row>
    <row r="725" spans="1:8" hidden="1">
      <c r="A725" s="1"/>
      <c r="B725" s="1"/>
      <c r="E725" s="3"/>
      <c r="F725" s="3"/>
      <c r="G725" s="3"/>
      <c r="H725" s="3"/>
    </row>
    <row r="726" spans="1:8" hidden="1">
      <c r="A726" s="1"/>
      <c r="B726" s="1"/>
      <c r="E726" s="3"/>
      <c r="F726" s="3"/>
      <c r="G726" s="3"/>
      <c r="H726" s="3"/>
    </row>
    <row r="727" spans="1:8" hidden="1">
      <c r="A727" s="1"/>
      <c r="B727" s="1"/>
      <c r="E727" s="3"/>
      <c r="F727" s="3"/>
      <c r="G727" s="3"/>
      <c r="H727" s="3"/>
    </row>
    <row r="728" spans="1:8" hidden="1">
      <c r="A728" s="1"/>
      <c r="B728" s="1"/>
      <c r="E728" s="3"/>
      <c r="F728" s="3"/>
      <c r="G728" s="3"/>
      <c r="H728" s="3"/>
    </row>
    <row r="729" spans="1:8" hidden="1">
      <c r="A729" s="1"/>
      <c r="B729" s="1"/>
      <c r="E729" s="3"/>
      <c r="F729" s="3"/>
      <c r="G729" s="3"/>
      <c r="H729" s="3"/>
    </row>
    <row r="730" spans="1:8" hidden="1">
      <c r="A730" s="1"/>
      <c r="B730" s="1"/>
      <c r="E730" s="3"/>
      <c r="F730" s="3"/>
      <c r="G730" s="3"/>
      <c r="H730" s="3"/>
    </row>
    <row r="731" spans="1:8" hidden="1">
      <c r="A731" s="1"/>
      <c r="B731" s="1"/>
      <c r="E731" s="3"/>
      <c r="F731" s="3"/>
      <c r="G731" s="3"/>
      <c r="H731" s="3"/>
    </row>
    <row r="732" spans="1:8" hidden="1">
      <c r="A732" s="1"/>
      <c r="B732" s="1"/>
      <c r="E732" s="3"/>
      <c r="F732" s="3"/>
      <c r="G732" s="3"/>
      <c r="H732" s="3"/>
    </row>
    <row r="733" spans="1:8" hidden="1">
      <c r="A733" s="1"/>
      <c r="B733" s="1"/>
      <c r="E733" s="3"/>
      <c r="F733" s="3"/>
      <c r="G733" s="3"/>
      <c r="H733" s="3"/>
    </row>
    <row r="734" spans="1:8" hidden="1">
      <c r="A734" s="1"/>
      <c r="B734" s="1"/>
      <c r="E734" s="3"/>
      <c r="F734" s="3"/>
      <c r="G734" s="3"/>
      <c r="H734" s="3"/>
    </row>
    <row r="735" spans="1:8" hidden="1">
      <c r="A735" s="1"/>
      <c r="B735" s="1"/>
      <c r="E735" s="3"/>
      <c r="F735" s="3"/>
      <c r="G735" s="3"/>
      <c r="H735" s="3"/>
    </row>
    <row r="736" spans="1:8" hidden="1">
      <c r="A736" s="1"/>
      <c r="B736" s="1"/>
      <c r="E736" s="3"/>
      <c r="F736" s="3"/>
      <c r="G736" s="3"/>
      <c r="H736" s="3"/>
    </row>
    <row r="737" spans="1:8" hidden="1">
      <c r="A737" s="1"/>
      <c r="B737" s="1"/>
      <c r="E737" s="3"/>
      <c r="F737" s="3"/>
      <c r="G737" s="3"/>
      <c r="H737" s="3"/>
    </row>
    <row r="738" spans="1:8" hidden="1">
      <c r="A738" s="1"/>
      <c r="B738" s="1"/>
      <c r="E738" s="3"/>
      <c r="F738" s="3"/>
      <c r="G738" s="3"/>
      <c r="H738" s="3"/>
    </row>
    <row r="739" spans="1:8" hidden="1">
      <c r="A739" s="1"/>
      <c r="B739" s="1"/>
      <c r="E739" s="3"/>
      <c r="F739" s="3"/>
      <c r="G739" s="3"/>
      <c r="H739" s="3"/>
    </row>
    <row r="740" spans="1:8" hidden="1">
      <c r="A740" s="1"/>
      <c r="B740" s="1"/>
      <c r="E740" s="3"/>
      <c r="F740" s="3"/>
      <c r="G740" s="3"/>
      <c r="H740" s="3"/>
    </row>
    <row r="741" spans="1:8" hidden="1">
      <c r="A741" s="1"/>
      <c r="B741" s="1"/>
      <c r="E741" s="3"/>
      <c r="F741" s="3"/>
      <c r="G741" s="3"/>
      <c r="H741" s="3"/>
    </row>
    <row r="742" spans="1:8" hidden="1">
      <c r="A742" s="1"/>
      <c r="B742" s="1"/>
      <c r="E742" s="3"/>
      <c r="F742" s="3"/>
      <c r="G742" s="3"/>
      <c r="H742" s="3"/>
    </row>
    <row r="743" spans="1:8" hidden="1">
      <c r="A743" s="1"/>
      <c r="B743" s="1"/>
      <c r="E743" s="3"/>
      <c r="F743" s="3"/>
      <c r="G743" s="3"/>
      <c r="H743" s="3"/>
    </row>
    <row r="744" spans="1:8" hidden="1">
      <c r="A744" s="1"/>
      <c r="B744" s="1"/>
      <c r="E744" s="3"/>
      <c r="F744" s="3"/>
      <c r="G744" s="3"/>
      <c r="H744" s="3"/>
    </row>
    <row r="745" spans="1:8" hidden="1">
      <c r="A745" s="1"/>
      <c r="B745" s="1"/>
      <c r="E745" s="3"/>
      <c r="F745" s="3"/>
      <c r="G745" s="3"/>
      <c r="H745" s="3"/>
    </row>
    <row r="746" spans="1:8" hidden="1">
      <c r="A746" s="1"/>
      <c r="B746" s="1"/>
      <c r="E746" s="3"/>
      <c r="F746" s="3"/>
      <c r="G746" s="3"/>
      <c r="H746" s="3"/>
    </row>
    <row r="747" spans="1:8" hidden="1">
      <c r="A747" s="1"/>
      <c r="B747" s="1"/>
      <c r="E747" s="3"/>
      <c r="F747" s="3"/>
      <c r="G747" s="3"/>
      <c r="H747" s="3"/>
    </row>
    <row r="748" spans="1:8" hidden="1">
      <c r="A748" s="1"/>
      <c r="B748" s="1"/>
      <c r="E748" s="3"/>
      <c r="F748" s="3"/>
      <c r="G748" s="3"/>
      <c r="H748" s="3"/>
    </row>
    <row r="749" spans="1:8" hidden="1">
      <c r="A749" s="1"/>
      <c r="B749" s="1"/>
      <c r="E749" s="3"/>
      <c r="F749" s="3"/>
      <c r="G749" s="3"/>
      <c r="H749" s="3"/>
    </row>
    <row r="750" spans="1:8" hidden="1">
      <c r="A750" s="1"/>
      <c r="B750" s="1"/>
      <c r="E750" s="3"/>
      <c r="F750" s="3"/>
      <c r="G750" s="3"/>
      <c r="H750" s="3"/>
    </row>
    <row r="751" spans="1:8" hidden="1">
      <c r="A751" s="1"/>
      <c r="B751" s="1"/>
      <c r="E751" s="3"/>
      <c r="F751" s="3"/>
      <c r="G751" s="3"/>
      <c r="H751" s="3"/>
    </row>
    <row r="752" spans="1:8" hidden="1">
      <c r="A752" s="1"/>
      <c r="B752" s="1"/>
      <c r="E752" s="3"/>
      <c r="F752" s="3"/>
      <c r="G752" s="3"/>
      <c r="H752" s="3"/>
    </row>
    <row r="753" spans="1:8" hidden="1">
      <c r="A753" s="1"/>
      <c r="B753" s="1"/>
      <c r="E753" s="3"/>
      <c r="F753" s="3"/>
      <c r="G753" s="3"/>
      <c r="H753" s="3"/>
    </row>
    <row r="754" spans="1:8" hidden="1">
      <c r="A754" s="1"/>
      <c r="B754" s="1"/>
      <c r="E754" s="3"/>
      <c r="F754" s="3"/>
      <c r="G754" s="3"/>
      <c r="H754" s="3"/>
    </row>
    <row r="755" spans="1:8" hidden="1">
      <c r="A755" s="1"/>
      <c r="B755" s="1"/>
      <c r="E755" s="3"/>
      <c r="F755" s="3"/>
      <c r="G755" s="3"/>
      <c r="H755" s="3"/>
    </row>
    <row r="756" spans="1:8" hidden="1">
      <c r="A756" s="1"/>
      <c r="B756" s="1"/>
      <c r="E756" s="3"/>
      <c r="F756" s="3"/>
      <c r="G756" s="3"/>
      <c r="H756" s="3"/>
    </row>
    <row r="757" spans="1:8" hidden="1">
      <c r="A757" s="1"/>
      <c r="B757" s="1"/>
      <c r="E757" s="3"/>
      <c r="F757" s="3"/>
      <c r="G757" s="3"/>
      <c r="H757" s="3"/>
    </row>
    <row r="758" spans="1:8" hidden="1">
      <c r="A758" s="1"/>
      <c r="B758" s="1"/>
      <c r="E758" s="3"/>
      <c r="F758" s="3"/>
      <c r="G758" s="3"/>
      <c r="H758" s="3"/>
    </row>
    <row r="759" spans="1:8" hidden="1">
      <c r="A759" s="1"/>
      <c r="B759" s="1"/>
      <c r="E759" s="3"/>
      <c r="F759" s="3"/>
      <c r="G759" s="3"/>
      <c r="H759" s="3"/>
    </row>
    <row r="760" spans="1:8" hidden="1">
      <c r="A760" s="1"/>
      <c r="B760" s="1"/>
      <c r="E760" s="3"/>
      <c r="F760" s="3"/>
      <c r="G760" s="3"/>
      <c r="H760" s="3"/>
    </row>
    <row r="761" spans="1:8" hidden="1">
      <c r="A761" s="1"/>
      <c r="B761" s="1"/>
      <c r="E761" s="3"/>
      <c r="F761" s="3"/>
      <c r="G761" s="3"/>
      <c r="H761" s="3"/>
    </row>
    <row r="762" spans="1:8" hidden="1">
      <c r="A762" s="1"/>
      <c r="B762" s="1"/>
      <c r="E762" s="3"/>
      <c r="F762" s="3"/>
      <c r="G762" s="3"/>
      <c r="H762" s="3"/>
    </row>
    <row r="763" spans="1:8" hidden="1">
      <c r="A763" s="1"/>
      <c r="B763" s="1"/>
      <c r="E763" s="3"/>
      <c r="F763" s="3"/>
      <c r="G763" s="3"/>
      <c r="H763" s="3"/>
    </row>
    <row r="764" spans="1:8" hidden="1">
      <c r="A764" s="1"/>
      <c r="B764" s="1"/>
      <c r="E764" s="3"/>
      <c r="F764" s="3"/>
      <c r="G764" s="3"/>
      <c r="H764" s="3"/>
    </row>
    <row r="765" spans="1:8" hidden="1">
      <c r="A765" s="1"/>
      <c r="B765" s="1"/>
      <c r="E765" s="3"/>
      <c r="F765" s="3"/>
      <c r="G765" s="3"/>
      <c r="H765" s="3"/>
    </row>
    <row r="766" spans="1:8" hidden="1">
      <c r="A766" s="1"/>
      <c r="B766" s="1"/>
      <c r="E766" s="3"/>
      <c r="F766" s="3"/>
      <c r="G766" s="3"/>
      <c r="H766" s="3"/>
    </row>
    <row r="767" spans="1:8" hidden="1">
      <c r="A767" s="1"/>
      <c r="B767" s="1"/>
      <c r="E767" s="3"/>
      <c r="F767" s="3"/>
      <c r="G767" s="3"/>
      <c r="H767" s="3"/>
    </row>
    <row r="768" spans="1:8" hidden="1">
      <c r="A768" s="1"/>
      <c r="B768" s="1"/>
      <c r="E768" s="3"/>
      <c r="F768" s="3"/>
      <c r="G768" s="3"/>
      <c r="H768" s="3"/>
    </row>
    <row r="769" spans="1:8" hidden="1">
      <c r="A769" s="1"/>
      <c r="B769" s="1"/>
      <c r="E769" s="3"/>
      <c r="F769" s="3"/>
      <c r="G769" s="3"/>
      <c r="H769" s="3"/>
    </row>
    <row r="770" spans="1:8" hidden="1">
      <c r="A770" s="1"/>
      <c r="B770" s="1"/>
      <c r="E770" s="3"/>
      <c r="F770" s="3"/>
      <c r="G770" s="3"/>
      <c r="H770" s="3"/>
    </row>
    <row r="771" spans="1:8" hidden="1">
      <c r="A771" s="1"/>
      <c r="B771" s="1"/>
      <c r="E771" s="3"/>
      <c r="F771" s="3"/>
      <c r="G771" s="3"/>
      <c r="H771" s="3"/>
    </row>
    <row r="772" spans="1:8" hidden="1">
      <c r="A772" s="1"/>
      <c r="B772" s="1"/>
      <c r="E772" s="3"/>
      <c r="F772" s="3"/>
      <c r="G772" s="3"/>
      <c r="H772" s="3"/>
    </row>
    <row r="773" spans="1:8" hidden="1">
      <c r="A773" s="1"/>
      <c r="B773" s="1"/>
      <c r="E773" s="3"/>
      <c r="F773" s="3"/>
      <c r="G773" s="3"/>
      <c r="H773" s="3"/>
    </row>
    <row r="774" spans="1:8" hidden="1">
      <c r="A774" s="1"/>
      <c r="B774" s="1"/>
      <c r="E774" s="3"/>
      <c r="F774" s="3"/>
      <c r="G774" s="3"/>
      <c r="H774" s="3"/>
    </row>
    <row r="775" spans="1:8" hidden="1">
      <c r="A775" s="1"/>
      <c r="B775" s="1"/>
      <c r="E775" s="3"/>
      <c r="F775" s="3"/>
      <c r="G775" s="3"/>
      <c r="H775" s="3"/>
    </row>
    <row r="776" spans="1:8" hidden="1">
      <c r="A776" s="1"/>
      <c r="B776" s="1"/>
      <c r="E776" s="3"/>
      <c r="F776" s="3"/>
      <c r="G776" s="3"/>
      <c r="H776" s="3"/>
    </row>
    <row r="777" spans="1:8" hidden="1">
      <c r="A777" s="1"/>
      <c r="B777" s="1"/>
      <c r="E777" s="3"/>
      <c r="F777" s="3"/>
      <c r="G777" s="3"/>
      <c r="H777" s="3"/>
    </row>
    <row r="778" spans="1:8" hidden="1">
      <c r="A778" s="1"/>
      <c r="B778" s="1"/>
      <c r="E778" s="3"/>
      <c r="F778" s="3"/>
      <c r="G778" s="3"/>
      <c r="H778" s="3"/>
    </row>
    <row r="779" spans="1:8" hidden="1">
      <c r="A779" s="1"/>
      <c r="B779" s="1"/>
      <c r="E779" s="3"/>
      <c r="F779" s="3"/>
      <c r="G779" s="3"/>
      <c r="H779" s="3"/>
    </row>
    <row r="780" spans="1:8" hidden="1">
      <c r="A780" s="1"/>
      <c r="B780" s="1"/>
      <c r="E780" s="3"/>
      <c r="F780" s="3"/>
      <c r="G780" s="3"/>
      <c r="H780" s="3"/>
    </row>
    <row r="781" spans="1:8" hidden="1">
      <c r="A781" s="1"/>
      <c r="B781" s="1"/>
      <c r="E781" s="3"/>
      <c r="F781" s="3"/>
      <c r="G781" s="3"/>
      <c r="H781" s="3"/>
    </row>
    <row r="782" spans="1:8" hidden="1">
      <c r="A782" s="1"/>
      <c r="B782" s="1"/>
      <c r="E782" s="3"/>
      <c r="F782" s="3"/>
      <c r="G782" s="3"/>
      <c r="H782" s="3"/>
    </row>
    <row r="783" spans="1:8" hidden="1">
      <c r="A783" s="1"/>
      <c r="B783" s="1"/>
      <c r="E783" s="3"/>
      <c r="F783" s="3"/>
      <c r="G783" s="3"/>
      <c r="H783" s="3"/>
    </row>
    <row r="784" spans="1:8" hidden="1">
      <c r="A784" s="1"/>
      <c r="B784" s="1"/>
      <c r="E784" s="3"/>
      <c r="F784" s="3"/>
      <c r="G784" s="3"/>
      <c r="H784" s="3"/>
    </row>
    <row r="785" spans="1:8" hidden="1">
      <c r="A785" s="1"/>
      <c r="B785" s="1"/>
      <c r="E785" s="3"/>
      <c r="F785" s="3"/>
      <c r="G785" s="3"/>
      <c r="H785" s="3"/>
    </row>
    <row r="786" spans="1:8" hidden="1">
      <c r="A786" s="1"/>
      <c r="B786" s="1"/>
      <c r="E786" s="3"/>
      <c r="F786" s="3"/>
      <c r="G786" s="3"/>
      <c r="H786" s="3"/>
    </row>
    <row r="787" spans="1:8" hidden="1">
      <c r="A787" s="1"/>
      <c r="B787" s="1"/>
      <c r="E787" s="3"/>
      <c r="F787" s="3"/>
      <c r="G787" s="3"/>
      <c r="H787" s="3"/>
    </row>
    <row r="788" spans="1:8" hidden="1">
      <c r="A788" s="1"/>
      <c r="B788" s="1"/>
      <c r="E788" s="3"/>
      <c r="F788" s="3"/>
      <c r="G788" s="3"/>
      <c r="H788" s="3"/>
    </row>
    <row r="789" spans="1:8" hidden="1">
      <c r="A789" s="1"/>
      <c r="B789" s="1"/>
      <c r="E789" s="3"/>
      <c r="F789" s="3"/>
      <c r="G789" s="3"/>
      <c r="H789" s="3"/>
    </row>
    <row r="790" spans="1:8" hidden="1">
      <c r="A790" s="1"/>
      <c r="B790" s="1"/>
      <c r="E790" s="3"/>
      <c r="F790" s="3"/>
      <c r="G790" s="3"/>
      <c r="H790" s="3"/>
    </row>
    <row r="791" spans="1:8" hidden="1">
      <c r="A791" s="1"/>
      <c r="B791" s="1"/>
      <c r="E791" s="3"/>
      <c r="F791" s="3"/>
      <c r="G791" s="3"/>
      <c r="H791" s="3"/>
    </row>
    <row r="792" spans="1:8" hidden="1">
      <c r="A792" s="1"/>
      <c r="B792" s="1"/>
      <c r="E792" s="3"/>
      <c r="F792" s="3"/>
      <c r="G792" s="3"/>
      <c r="H792" s="3"/>
    </row>
    <row r="793" spans="1:8" hidden="1">
      <c r="A793" s="1"/>
      <c r="B793" s="1"/>
      <c r="E793" s="3"/>
      <c r="F793" s="3"/>
      <c r="G793" s="3"/>
      <c r="H793" s="3"/>
    </row>
    <row r="794" spans="1:8" hidden="1">
      <c r="A794" s="1"/>
      <c r="B794" s="1"/>
      <c r="E794" s="3"/>
      <c r="F794" s="3"/>
      <c r="G794" s="3"/>
      <c r="H794" s="3"/>
    </row>
    <row r="795" spans="1:8" hidden="1">
      <c r="A795" s="1"/>
      <c r="B795" s="1"/>
      <c r="E795" s="3"/>
      <c r="F795" s="3"/>
      <c r="G795" s="3"/>
      <c r="H795" s="3"/>
    </row>
    <row r="796" spans="1:8" hidden="1">
      <c r="A796" s="1"/>
      <c r="B796" s="1"/>
      <c r="E796" s="3"/>
      <c r="F796" s="3"/>
      <c r="G796" s="3"/>
      <c r="H796" s="3"/>
    </row>
    <row r="797" spans="1:8" hidden="1">
      <c r="A797" s="1"/>
      <c r="B797" s="1"/>
      <c r="E797" s="3"/>
      <c r="F797" s="3"/>
      <c r="G797" s="3"/>
      <c r="H797" s="3"/>
    </row>
    <row r="798" spans="1:8" hidden="1">
      <c r="A798" s="1"/>
      <c r="B798" s="1"/>
      <c r="E798" s="3"/>
      <c r="F798" s="3"/>
      <c r="G798" s="3"/>
      <c r="H798" s="3"/>
    </row>
    <row r="799" spans="1:8" hidden="1">
      <c r="A799" s="1"/>
      <c r="B799" s="1"/>
      <c r="E799" s="3"/>
      <c r="F799" s="3"/>
      <c r="G799" s="3"/>
      <c r="H799" s="3"/>
    </row>
    <row r="800" spans="1:8" hidden="1">
      <c r="A800" s="1"/>
      <c r="B800" s="1"/>
      <c r="E800" s="3"/>
      <c r="F800" s="3"/>
      <c r="G800" s="3"/>
      <c r="H800" s="3"/>
    </row>
    <row r="801" spans="1:8" hidden="1">
      <c r="A801" s="1"/>
      <c r="B801" s="1"/>
      <c r="E801" s="3"/>
      <c r="F801" s="3"/>
      <c r="G801" s="3"/>
      <c r="H801" s="3"/>
    </row>
    <row r="802" spans="1:8" hidden="1">
      <c r="A802" s="1"/>
      <c r="B802" s="1"/>
      <c r="E802" s="3"/>
      <c r="F802" s="3"/>
      <c r="G802" s="3"/>
      <c r="H802" s="3"/>
    </row>
    <row r="803" spans="1:8" hidden="1">
      <c r="A803" s="1"/>
      <c r="B803" s="1"/>
      <c r="E803" s="3"/>
      <c r="F803" s="3"/>
      <c r="G803" s="3"/>
      <c r="H803" s="3"/>
    </row>
    <row r="804" spans="1:8" hidden="1">
      <c r="A804" s="1"/>
      <c r="B804" s="1"/>
      <c r="E804" s="3"/>
      <c r="F804" s="3"/>
      <c r="G804" s="3"/>
      <c r="H804" s="3"/>
    </row>
    <row r="805" spans="1:8" hidden="1">
      <c r="A805" s="1"/>
      <c r="B805" s="1"/>
      <c r="E805" s="3"/>
      <c r="F805" s="3"/>
      <c r="G805" s="3"/>
      <c r="H805" s="3"/>
    </row>
    <row r="806" spans="1:8" hidden="1">
      <c r="A806" s="1"/>
      <c r="B806" s="1"/>
      <c r="E806" s="3"/>
      <c r="F806" s="3"/>
      <c r="G806" s="3"/>
      <c r="H806" s="3"/>
    </row>
    <row r="807" spans="1:8" hidden="1">
      <c r="A807" s="1"/>
      <c r="B807" s="1"/>
      <c r="E807" s="3"/>
      <c r="F807" s="3"/>
      <c r="G807" s="3"/>
      <c r="H807" s="3"/>
    </row>
    <row r="808" spans="1:8" hidden="1">
      <c r="A808" s="1"/>
      <c r="B808" s="1"/>
      <c r="E808" s="3"/>
      <c r="F808" s="3"/>
      <c r="G808" s="3"/>
      <c r="H808" s="3"/>
    </row>
    <row r="809" spans="1:8" hidden="1">
      <c r="A809" s="1"/>
      <c r="B809" s="1"/>
      <c r="E809" s="3"/>
      <c r="F809" s="3"/>
      <c r="G809" s="3"/>
      <c r="H809" s="3"/>
    </row>
    <row r="810" spans="1:8" hidden="1">
      <c r="A810" s="1"/>
      <c r="B810" s="1"/>
      <c r="E810" s="3"/>
      <c r="F810" s="3"/>
      <c r="G810" s="3"/>
      <c r="H810" s="3"/>
    </row>
    <row r="811" spans="1:8" hidden="1">
      <c r="A811" s="1"/>
      <c r="B811" s="1"/>
      <c r="E811" s="3"/>
      <c r="F811" s="3"/>
      <c r="G811" s="3"/>
      <c r="H811" s="3"/>
    </row>
    <row r="812" spans="1:8" hidden="1">
      <c r="A812" s="1"/>
      <c r="B812" s="1"/>
      <c r="E812" s="3"/>
      <c r="F812" s="3"/>
      <c r="G812" s="3"/>
      <c r="H812" s="3"/>
    </row>
    <row r="813" spans="1:8" hidden="1">
      <c r="A813" s="1"/>
      <c r="B813" s="1"/>
      <c r="E813" s="3"/>
      <c r="F813" s="3"/>
      <c r="G813" s="3"/>
      <c r="H813" s="3"/>
    </row>
    <row r="814" spans="1:8" hidden="1">
      <c r="A814" s="1"/>
      <c r="B814" s="1"/>
      <c r="E814" s="3"/>
      <c r="F814" s="3"/>
      <c r="G814" s="3"/>
      <c r="H814" s="3"/>
    </row>
    <row r="815" spans="1:8" hidden="1">
      <c r="A815" s="1"/>
      <c r="B815" s="1"/>
      <c r="E815" s="3"/>
      <c r="F815" s="3"/>
      <c r="G815" s="3"/>
      <c r="H815" s="3"/>
    </row>
    <row r="816" spans="1:8" hidden="1">
      <c r="A816" s="1"/>
      <c r="B816" s="1"/>
      <c r="E816" s="3"/>
      <c r="F816" s="3"/>
      <c r="G816" s="3"/>
      <c r="H816" s="3"/>
    </row>
    <row r="817" spans="1:8" hidden="1">
      <c r="A817" s="1"/>
      <c r="B817" s="1"/>
      <c r="E817" s="3"/>
      <c r="F817" s="3"/>
      <c r="G817" s="3"/>
      <c r="H817" s="3"/>
    </row>
    <row r="818" spans="1:8" hidden="1">
      <c r="A818" s="1"/>
      <c r="B818" s="1"/>
      <c r="E818" s="3"/>
      <c r="F818" s="3"/>
      <c r="G818" s="3"/>
      <c r="H818" s="3"/>
    </row>
    <row r="819" spans="1:8" hidden="1">
      <c r="A819" s="1"/>
      <c r="B819" s="1"/>
      <c r="E819" s="3"/>
      <c r="F819" s="3"/>
      <c r="G819" s="3"/>
      <c r="H819" s="3"/>
    </row>
    <row r="820" spans="1:8" hidden="1">
      <c r="A820" s="1"/>
      <c r="B820" s="1"/>
      <c r="E820" s="3"/>
      <c r="F820" s="3"/>
      <c r="G820" s="3"/>
      <c r="H820" s="3"/>
    </row>
    <row r="821" spans="1:8" hidden="1">
      <c r="A821" s="1"/>
      <c r="B821" s="1"/>
      <c r="E821" s="3"/>
      <c r="F821" s="3"/>
      <c r="G821" s="3"/>
      <c r="H821" s="3"/>
    </row>
    <row r="822" spans="1:8" hidden="1">
      <c r="A822" s="1"/>
      <c r="B822" s="1"/>
      <c r="E822" s="3"/>
      <c r="F822" s="3"/>
      <c r="G822" s="3"/>
      <c r="H822" s="3"/>
    </row>
    <row r="823" spans="1:8" hidden="1">
      <c r="A823" s="1"/>
      <c r="B823" s="1"/>
      <c r="E823" s="3"/>
      <c r="F823" s="3"/>
      <c r="G823" s="3"/>
      <c r="H823" s="3"/>
    </row>
    <row r="824" spans="1:8" hidden="1">
      <c r="A824" s="1"/>
      <c r="B824" s="1"/>
      <c r="E824" s="3"/>
      <c r="F824" s="3"/>
      <c r="G824" s="3"/>
      <c r="H824" s="3"/>
    </row>
    <row r="825" spans="1:8" hidden="1">
      <c r="A825" s="1"/>
      <c r="B825" s="1"/>
      <c r="E825" s="3"/>
      <c r="F825" s="3"/>
      <c r="G825" s="3"/>
      <c r="H825" s="3"/>
    </row>
    <row r="826" spans="1:8" hidden="1">
      <c r="A826" s="1"/>
      <c r="B826" s="1"/>
      <c r="E826" s="3"/>
      <c r="F826" s="3"/>
      <c r="G826" s="3"/>
      <c r="H826" s="3"/>
    </row>
    <row r="827" spans="1:8" hidden="1">
      <c r="A827" s="1"/>
      <c r="B827" s="1"/>
      <c r="E827" s="3"/>
      <c r="F827" s="3"/>
      <c r="G827" s="3"/>
      <c r="H827" s="3"/>
    </row>
    <row r="828" spans="1:8" hidden="1">
      <c r="A828" s="1"/>
      <c r="B828" s="1"/>
      <c r="E828" s="3"/>
      <c r="F828" s="3"/>
      <c r="G828" s="3"/>
      <c r="H828" s="3"/>
    </row>
    <row r="829" spans="1:8" hidden="1">
      <c r="A829" s="1"/>
      <c r="B829" s="1"/>
      <c r="E829" s="3"/>
      <c r="F829" s="3"/>
      <c r="G829" s="3"/>
      <c r="H829" s="3"/>
    </row>
    <row r="830" spans="1:8" hidden="1">
      <c r="A830" s="1"/>
      <c r="B830" s="1"/>
      <c r="E830" s="3"/>
      <c r="F830" s="3"/>
      <c r="G830" s="3"/>
      <c r="H830" s="3"/>
    </row>
    <row r="831" spans="1:8" hidden="1">
      <c r="A831" s="1"/>
      <c r="B831" s="1"/>
      <c r="E831" s="3"/>
      <c r="F831" s="3"/>
      <c r="G831" s="3"/>
      <c r="H831" s="3"/>
    </row>
    <row r="832" spans="1:8" hidden="1">
      <c r="A832" s="1"/>
      <c r="B832" s="1"/>
      <c r="E832" s="3"/>
      <c r="F832" s="3"/>
      <c r="G832" s="3"/>
      <c r="H832" s="3"/>
    </row>
    <row r="833" spans="1:8" hidden="1">
      <c r="A833" s="1"/>
      <c r="B833" s="1"/>
      <c r="E833" s="3"/>
      <c r="F833" s="3"/>
      <c r="G833" s="3"/>
      <c r="H833" s="3"/>
    </row>
    <row r="834" spans="1:8" hidden="1">
      <c r="A834" s="1"/>
      <c r="B834" s="1"/>
      <c r="E834" s="3"/>
      <c r="F834" s="3"/>
      <c r="G834" s="3"/>
      <c r="H834" s="3"/>
    </row>
    <row r="835" spans="1:8" hidden="1">
      <c r="A835" s="1"/>
      <c r="B835" s="1"/>
      <c r="E835" s="3"/>
      <c r="F835" s="3"/>
      <c r="G835" s="3"/>
      <c r="H835" s="3"/>
    </row>
    <row r="836" spans="1:8" hidden="1">
      <c r="A836" s="1"/>
      <c r="B836" s="1"/>
      <c r="E836" s="3"/>
      <c r="F836" s="3"/>
      <c r="G836" s="3"/>
      <c r="H836" s="3"/>
    </row>
    <row r="837" spans="1:8" hidden="1">
      <c r="A837" s="1"/>
      <c r="B837" s="1"/>
      <c r="E837" s="3"/>
      <c r="F837" s="3"/>
      <c r="G837" s="3"/>
      <c r="H837" s="3"/>
    </row>
    <row r="838" spans="1:8" hidden="1">
      <c r="A838" s="1"/>
      <c r="B838" s="1"/>
      <c r="E838" s="3"/>
      <c r="F838" s="3"/>
      <c r="G838" s="3"/>
      <c r="H838" s="3"/>
    </row>
    <row r="839" spans="1:8" hidden="1">
      <c r="A839" s="1"/>
      <c r="B839" s="1"/>
      <c r="E839" s="3"/>
      <c r="F839" s="3"/>
      <c r="G839" s="3"/>
      <c r="H839" s="3"/>
    </row>
    <row r="840" spans="1:8" hidden="1">
      <c r="A840" s="1"/>
      <c r="B840" s="1"/>
      <c r="E840" s="3"/>
      <c r="F840" s="3"/>
      <c r="G840" s="3"/>
      <c r="H840" s="3"/>
    </row>
    <row r="841" spans="1:8" hidden="1">
      <c r="A841" s="1"/>
      <c r="B841" s="1"/>
      <c r="E841" s="3"/>
      <c r="F841" s="3"/>
      <c r="G841" s="3"/>
      <c r="H841" s="3"/>
    </row>
    <row r="842" spans="1:8" hidden="1">
      <c r="A842" s="1"/>
      <c r="B842" s="1"/>
      <c r="E842" s="3"/>
      <c r="F842" s="3"/>
      <c r="G842" s="3"/>
      <c r="H842" s="3"/>
    </row>
    <row r="843" spans="1:8" hidden="1">
      <c r="A843" s="1"/>
      <c r="B843" s="1"/>
      <c r="E843" s="3"/>
      <c r="F843" s="3"/>
      <c r="G843" s="3"/>
      <c r="H843" s="3"/>
    </row>
    <row r="844" spans="1:8" hidden="1">
      <c r="A844" s="1"/>
      <c r="B844" s="1"/>
      <c r="E844" s="3"/>
      <c r="F844" s="3"/>
      <c r="G844" s="3"/>
      <c r="H844" s="3"/>
    </row>
    <row r="845" spans="1:8" hidden="1">
      <c r="A845" s="1"/>
      <c r="B845" s="1"/>
      <c r="E845" s="3"/>
      <c r="F845" s="3"/>
      <c r="G845" s="3"/>
      <c r="H845" s="3"/>
    </row>
    <row r="846" spans="1:8" hidden="1">
      <c r="A846" s="1"/>
      <c r="B846" s="1"/>
      <c r="E846" s="3"/>
      <c r="F846" s="3"/>
      <c r="G846" s="3"/>
      <c r="H846" s="3"/>
    </row>
    <row r="847" spans="1:8" hidden="1">
      <c r="A847" s="1"/>
      <c r="B847" s="1"/>
      <c r="E847" s="3"/>
      <c r="F847" s="3"/>
      <c r="G847" s="3"/>
      <c r="H847" s="3"/>
    </row>
    <row r="848" spans="1:8" hidden="1">
      <c r="A848" s="1"/>
      <c r="B848" s="1"/>
      <c r="E848" s="3"/>
      <c r="F848" s="3"/>
      <c r="G848" s="3"/>
      <c r="H848" s="3"/>
    </row>
    <row r="849" spans="1:8" hidden="1">
      <c r="A849" s="1"/>
      <c r="B849" s="1"/>
      <c r="E849" s="3"/>
      <c r="F849" s="3"/>
      <c r="G849" s="3"/>
      <c r="H849" s="3"/>
    </row>
    <row r="850" spans="1:8" hidden="1">
      <c r="A850" s="1"/>
      <c r="B850" s="1"/>
      <c r="E850" s="3"/>
      <c r="F850" s="3"/>
      <c r="G850" s="3"/>
      <c r="H850" s="3"/>
    </row>
    <row r="851" spans="1:8" hidden="1">
      <c r="A851" s="1"/>
      <c r="B851" s="1"/>
      <c r="E851" s="3"/>
      <c r="F851" s="3"/>
      <c r="G851" s="3"/>
      <c r="H851" s="3"/>
    </row>
    <row r="852" spans="1:8" hidden="1">
      <c r="A852" s="1"/>
      <c r="B852" s="1"/>
      <c r="E852" s="3"/>
      <c r="F852" s="3"/>
      <c r="G852" s="3"/>
      <c r="H852" s="3"/>
    </row>
    <row r="853" spans="1:8" hidden="1">
      <c r="A853" s="1"/>
      <c r="B853" s="1"/>
      <c r="E853" s="3"/>
      <c r="F853" s="3"/>
      <c r="G853" s="3"/>
      <c r="H853" s="3"/>
    </row>
    <row r="854" spans="1:8" hidden="1">
      <c r="A854" s="1"/>
      <c r="B854" s="1"/>
      <c r="E854" s="3"/>
      <c r="F854" s="3"/>
      <c r="G854" s="3"/>
      <c r="H854" s="3"/>
    </row>
    <row r="855" spans="1:8" hidden="1">
      <c r="A855" s="1"/>
      <c r="B855" s="1"/>
      <c r="E855" s="3"/>
      <c r="F855" s="3"/>
      <c r="G855" s="3"/>
      <c r="H855" s="3"/>
    </row>
    <row r="856" spans="1:8" hidden="1">
      <c r="A856" s="1"/>
      <c r="B856" s="1"/>
      <c r="E856" s="3"/>
      <c r="F856" s="3"/>
      <c r="G856" s="3"/>
      <c r="H856" s="3"/>
    </row>
    <row r="857" spans="1:8" hidden="1">
      <c r="A857" s="1"/>
      <c r="B857" s="1"/>
      <c r="E857" s="3"/>
      <c r="F857" s="3"/>
      <c r="G857" s="3"/>
      <c r="H857" s="3"/>
    </row>
    <row r="858" spans="1:8" hidden="1">
      <c r="A858" s="1"/>
      <c r="B858" s="1"/>
      <c r="E858" s="3"/>
      <c r="F858" s="3"/>
      <c r="G858" s="3"/>
      <c r="H858" s="3"/>
    </row>
    <row r="859" spans="1:8" hidden="1">
      <c r="A859" s="1"/>
      <c r="B859" s="1"/>
      <c r="E859" s="3"/>
      <c r="F859" s="3"/>
      <c r="G859" s="3"/>
      <c r="H859" s="3"/>
    </row>
    <row r="860" spans="1:8" hidden="1">
      <c r="A860" s="1"/>
      <c r="B860" s="1"/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A22:A23 A1:A4 C1:I4 A5:I7 A119:I1048576 J1:AY1048576 BA1:XFD1048576 AZ1:AZ9999 AZ10001:AZ1048576" xr:uid="{00000000-0002-0000-17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710937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148</v>
      </c>
      <c r="B1" s="36" t="s" vm="1">
        <v>220</v>
      </c>
    </row>
    <row r="2" spans="1:10">
      <c r="A2" s="36" t="s">
        <v>147</v>
      </c>
      <c r="B2" s="36" t="s">
        <v>221</v>
      </c>
    </row>
    <row r="3" spans="1:10">
      <c r="A3" s="36" t="s">
        <v>149</v>
      </c>
      <c r="B3" s="36" t="s">
        <v>222</v>
      </c>
    </row>
    <row r="4" spans="1:10">
      <c r="A4" s="36" t="s">
        <v>150</v>
      </c>
      <c r="B4" s="36">
        <v>12152</v>
      </c>
    </row>
    <row r="5" spans="1:10" s="3" customFormat="1">
      <c r="A5" s="37" t="s">
        <v>119</v>
      </c>
      <c r="B5" s="39" t="s">
        <v>120</v>
      </c>
      <c r="C5" s="39" t="s">
        <v>14</v>
      </c>
      <c r="D5" s="39" t="s">
        <v>15</v>
      </c>
      <c r="E5" s="39" t="s">
        <v>62</v>
      </c>
      <c r="F5" s="39" t="s">
        <v>106</v>
      </c>
      <c r="G5" s="39" t="s">
        <v>58</v>
      </c>
      <c r="H5" s="39" t="s">
        <v>114</v>
      </c>
      <c r="I5" s="39" t="s">
        <v>151</v>
      </c>
      <c r="J5" s="51" t="s">
        <v>152</v>
      </c>
    </row>
    <row r="6" spans="1:10" s="3" customFormat="1">
      <c r="A6" s="112" t="s">
        <v>3305</v>
      </c>
      <c r="B6" s="135" t="s">
        <v>3305</v>
      </c>
      <c r="C6" s="113" t="s">
        <v>3305</v>
      </c>
      <c r="D6" s="113" t="s">
        <v>3305</v>
      </c>
      <c r="E6" s="12" t="s">
        <v>19</v>
      </c>
      <c r="F6" s="113" t="s">
        <v>3305</v>
      </c>
      <c r="G6" s="12" t="s">
        <v>19</v>
      </c>
      <c r="H6" s="12" t="s">
        <v>200</v>
      </c>
      <c r="I6" s="26" t="s">
        <v>19</v>
      </c>
      <c r="J6" s="13" t="s">
        <v>19</v>
      </c>
    </row>
    <row r="7" spans="1:10" s="4" customFormat="1" ht="20.25">
      <c r="A7" s="114" t="s">
        <v>3305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6" t="s">
        <v>3079</v>
      </c>
      <c r="B8" s="117" t="s">
        <v>3305</v>
      </c>
      <c r="C8" s="117" t="s">
        <v>3305</v>
      </c>
      <c r="D8" s="117" t="s">
        <v>3305</v>
      </c>
      <c r="E8" s="117" t="s">
        <v>3305</v>
      </c>
      <c r="F8" s="117" t="s">
        <v>3305</v>
      </c>
      <c r="G8" s="117" t="s">
        <v>3305</v>
      </c>
      <c r="H8" s="87">
        <v>0</v>
      </c>
      <c r="I8" s="88">
        <v>0</v>
      </c>
      <c r="J8" s="88">
        <v>0</v>
      </c>
    </row>
    <row r="9" spans="1:10" hidden="1">
      <c r="A9" s="97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7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A111" s="1"/>
      <c r="B111" s="1"/>
      <c r="C111" s="3"/>
      <c r="D111" s="3"/>
      <c r="E111" s="3"/>
      <c r="F111" s="3"/>
      <c r="G111" s="3"/>
    </row>
    <row r="112" spans="1:10" hidden="1">
      <c r="A112" s="1"/>
      <c r="B112" s="1"/>
      <c r="C112" s="3"/>
      <c r="D112" s="3"/>
      <c r="E112" s="3"/>
      <c r="F112" s="3"/>
      <c r="G112" s="3"/>
    </row>
    <row r="113" spans="1:7" hidden="1">
      <c r="A113" s="1"/>
      <c r="B113" s="1"/>
      <c r="C113" s="3"/>
      <c r="D113" s="3"/>
      <c r="E113" s="3"/>
      <c r="F113" s="3"/>
      <c r="G113" s="3"/>
    </row>
    <row r="114" spans="1:7" hidden="1">
      <c r="A114" s="1"/>
      <c r="B114" s="1"/>
      <c r="C114" s="3"/>
      <c r="D114" s="3"/>
      <c r="E114" s="3"/>
      <c r="F114" s="3"/>
      <c r="G114" s="3"/>
    </row>
    <row r="115" spans="1:7" hidden="1">
      <c r="A115" s="1"/>
      <c r="B115" s="1"/>
      <c r="C115" s="3"/>
      <c r="D115" s="3"/>
      <c r="E115" s="3"/>
      <c r="F115" s="3"/>
      <c r="G115" s="3"/>
    </row>
    <row r="116" spans="1:7" hidden="1">
      <c r="A116" s="1"/>
      <c r="B116" s="1"/>
      <c r="C116" s="3"/>
      <c r="D116" s="3"/>
      <c r="E116" s="3"/>
      <c r="F116" s="3"/>
      <c r="G116" s="3"/>
    </row>
    <row r="117" spans="1:7" hidden="1">
      <c r="A117" s="1"/>
      <c r="B117" s="1"/>
      <c r="C117" s="3"/>
      <c r="D117" s="3"/>
      <c r="E117" s="3"/>
      <c r="F117" s="3"/>
      <c r="G117" s="3"/>
    </row>
    <row r="118" spans="1:7" hidden="1">
      <c r="A118" s="1"/>
      <c r="B118" s="1"/>
      <c r="C118" s="3"/>
      <c r="D118" s="3"/>
      <c r="E118" s="3"/>
      <c r="F118" s="3"/>
      <c r="G118" s="3"/>
    </row>
    <row r="119" spans="1:7" hidden="1">
      <c r="A119" s="1"/>
      <c r="B119" s="1"/>
      <c r="C119" s="3"/>
      <c r="D119" s="3"/>
      <c r="E119" s="3"/>
      <c r="F119" s="3"/>
      <c r="G119" s="3"/>
    </row>
    <row r="120" spans="1:7" hidden="1">
      <c r="A120" s="1"/>
      <c r="B120" s="1"/>
      <c r="C120" s="3"/>
      <c r="D120" s="3"/>
      <c r="E120" s="3"/>
      <c r="F120" s="3"/>
      <c r="G120" s="3"/>
    </row>
    <row r="121" spans="1:7" hidden="1">
      <c r="A121" s="1"/>
      <c r="B121" s="1"/>
      <c r="C121" s="3"/>
      <c r="D121" s="3"/>
      <c r="E121" s="3"/>
      <c r="F121" s="3"/>
      <c r="G121" s="3"/>
    </row>
    <row r="122" spans="1:7" hidden="1">
      <c r="A122" s="1"/>
      <c r="B122" s="1"/>
      <c r="C122" s="3"/>
      <c r="D122" s="3"/>
      <c r="E122" s="3"/>
      <c r="F122" s="3"/>
      <c r="G122" s="3"/>
    </row>
    <row r="123" spans="1:7" hidden="1">
      <c r="A123" s="1"/>
      <c r="B123" s="1"/>
      <c r="C123" s="3"/>
      <c r="D123" s="3"/>
      <c r="E123" s="3"/>
      <c r="F123" s="3"/>
      <c r="G123" s="3"/>
    </row>
    <row r="124" spans="1:7" hidden="1">
      <c r="A124" s="1"/>
      <c r="B124" s="1"/>
      <c r="C124" s="3"/>
      <c r="D124" s="3"/>
      <c r="E124" s="3"/>
      <c r="F124" s="3"/>
      <c r="G124" s="3"/>
    </row>
    <row r="125" spans="1:7" hidden="1">
      <c r="A125" s="1"/>
      <c r="B125" s="1"/>
      <c r="C125" s="3"/>
      <c r="D125" s="3"/>
      <c r="E125" s="3"/>
      <c r="F125" s="3"/>
      <c r="G125" s="3"/>
    </row>
    <row r="126" spans="1:7" hidden="1">
      <c r="A126" s="1"/>
      <c r="B126" s="1"/>
      <c r="C126" s="3"/>
      <c r="D126" s="3"/>
      <c r="E126" s="3"/>
      <c r="F126" s="3"/>
      <c r="G126" s="3"/>
    </row>
    <row r="127" spans="1:7" hidden="1">
      <c r="A127" s="1"/>
      <c r="B127" s="1"/>
      <c r="C127" s="3"/>
      <c r="D127" s="3"/>
      <c r="E127" s="3"/>
      <c r="F127" s="3"/>
      <c r="G127" s="3"/>
    </row>
    <row r="128" spans="1:7" hidden="1">
      <c r="A128" s="1"/>
      <c r="B128" s="1"/>
      <c r="C128" s="3"/>
      <c r="D128" s="3"/>
      <c r="E128" s="3"/>
      <c r="F128" s="3"/>
      <c r="G128" s="3"/>
    </row>
    <row r="129" spans="1:7" hidden="1">
      <c r="A129" s="1"/>
      <c r="B129" s="1"/>
      <c r="C129" s="3"/>
      <c r="D129" s="3"/>
      <c r="E129" s="3"/>
      <c r="F129" s="3"/>
      <c r="G129" s="3"/>
    </row>
    <row r="130" spans="1:7" hidden="1">
      <c r="A130" s="1"/>
      <c r="B130" s="1"/>
      <c r="C130" s="3"/>
      <c r="D130" s="3"/>
      <c r="E130" s="3"/>
      <c r="F130" s="3"/>
      <c r="G130" s="3"/>
    </row>
    <row r="131" spans="1:7" hidden="1">
      <c r="A131" s="1"/>
      <c r="B131" s="1"/>
      <c r="C131" s="3"/>
      <c r="D131" s="3"/>
      <c r="E131" s="3"/>
      <c r="F131" s="3"/>
      <c r="G131" s="3"/>
    </row>
    <row r="132" spans="1:7" hidden="1">
      <c r="A132" s="1"/>
      <c r="B132" s="1"/>
      <c r="C132" s="3"/>
      <c r="D132" s="3"/>
      <c r="E132" s="3"/>
      <c r="F132" s="3"/>
      <c r="G132" s="3"/>
    </row>
    <row r="133" spans="1:7" hidden="1">
      <c r="A133" s="1"/>
      <c r="B133" s="1"/>
      <c r="C133" s="3"/>
      <c r="D133" s="3"/>
      <c r="E133" s="3"/>
      <c r="F133" s="3"/>
      <c r="G133" s="3"/>
    </row>
    <row r="134" spans="1:7" hidden="1">
      <c r="A134" s="1"/>
      <c r="B134" s="1"/>
      <c r="C134" s="3"/>
      <c r="D134" s="3"/>
      <c r="E134" s="3"/>
      <c r="F134" s="3"/>
      <c r="G134" s="3"/>
    </row>
    <row r="135" spans="1:7" hidden="1">
      <c r="A135" s="1"/>
      <c r="B135" s="1"/>
      <c r="C135" s="3"/>
      <c r="D135" s="3"/>
      <c r="E135" s="3"/>
      <c r="F135" s="3"/>
      <c r="G135" s="3"/>
    </row>
    <row r="136" spans="1:7" hidden="1">
      <c r="A136" s="1"/>
      <c r="B136" s="1"/>
      <c r="C136" s="3"/>
      <c r="D136" s="3"/>
      <c r="E136" s="3"/>
      <c r="F136" s="3"/>
      <c r="G136" s="3"/>
    </row>
    <row r="137" spans="1:7" hidden="1">
      <c r="A137" s="1"/>
      <c r="B137" s="1"/>
      <c r="C137" s="3"/>
      <c r="D137" s="3"/>
      <c r="E137" s="3"/>
      <c r="F137" s="3"/>
      <c r="G137" s="3"/>
    </row>
    <row r="138" spans="1:7" hidden="1">
      <c r="A138" s="1"/>
      <c r="B138" s="1"/>
      <c r="C138" s="3"/>
      <c r="D138" s="3"/>
      <c r="E138" s="3"/>
      <c r="F138" s="3"/>
      <c r="G138" s="3"/>
    </row>
    <row r="139" spans="1:7" hidden="1">
      <c r="A139" s="1"/>
      <c r="B139" s="1"/>
      <c r="C139" s="3"/>
      <c r="D139" s="3"/>
      <c r="E139" s="3"/>
      <c r="F139" s="3"/>
      <c r="G139" s="3"/>
    </row>
    <row r="140" spans="1:7" hidden="1">
      <c r="A140" s="1"/>
      <c r="B140" s="1"/>
      <c r="C140" s="3"/>
      <c r="D140" s="3"/>
      <c r="E140" s="3"/>
      <c r="F140" s="3"/>
      <c r="G140" s="3"/>
    </row>
    <row r="141" spans="1:7" hidden="1">
      <c r="A141" s="1"/>
      <c r="B141" s="1"/>
      <c r="C141" s="3"/>
      <c r="D141" s="3"/>
      <c r="E141" s="3"/>
      <c r="F141" s="3"/>
      <c r="G141" s="3"/>
    </row>
    <row r="142" spans="1:7" hidden="1">
      <c r="A142" s="1"/>
      <c r="B142" s="1"/>
      <c r="C142" s="3"/>
      <c r="D142" s="3"/>
      <c r="E142" s="3"/>
      <c r="F142" s="3"/>
      <c r="G142" s="3"/>
    </row>
    <row r="143" spans="1:7" hidden="1">
      <c r="A143" s="1"/>
      <c r="B143" s="1"/>
      <c r="C143" s="3"/>
      <c r="D143" s="3"/>
      <c r="E143" s="3"/>
      <c r="F143" s="3"/>
      <c r="G143" s="3"/>
    </row>
    <row r="144" spans="1:7" hidden="1">
      <c r="A144" s="1"/>
      <c r="B144" s="1"/>
      <c r="C144" s="3"/>
      <c r="D144" s="3"/>
      <c r="E144" s="3"/>
      <c r="F144" s="3"/>
      <c r="G144" s="3"/>
    </row>
    <row r="145" spans="1:7" hidden="1">
      <c r="A145" s="1"/>
      <c r="B145" s="1"/>
      <c r="C145" s="3"/>
      <c r="D145" s="3"/>
      <c r="E145" s="3"/>
      <c r="F145" s="3"/>
      <c r="G145" s="3"/>
    </row>
    <row r="146" spans="1:7" hidden="1">
      <c r="A146" s="1"/>
      <c r="B146" s="1"/>
      <c r="C146" s="3"/>
      <c r="D146" s="3"/>
      <c r="E146" s="3"/>
      <c r="F146" s="3"/>
      <c r="G146" s="3"/>
    </row>
    <row r="147" spans="1:7" hidden="1">
      <c r="A147" s="1"/>
      <c r="B147" s="1"/>
      <c r="C147" s="3"/>
      <c r="D147" s="3"/>
      <c r="E147" s="3"/>
      <c r="F147" s="3"/>
      <c r="G147" s="3"/>
    </row>
    <row r="148" spans="1:7" hidden="1">
      <c r="A148" s="1"/>
      <c r="B148" s="1"/>
      <c r="C148" s="3"/>
      <c r="D148" s="3"/>
      <c r="E148" s="3"/>
      <c r="F148" s="3"/>
      <c r="G148" s="3"/>
    </row>
    <row r="149" spans="1:7" hidden="1">
      <c r="A149" s="1"/>
      <c r="B149" s="1"/>
      <c r="C149" s="3"/>
      <c r="D149" s="3"/>
      <c r="E149" s="3"/>
      <c r="F149" s="3"/>
      <c r="G149" s="3"/>
    </row>
    <row r="150" spans="1:7" hidden="1">
      <c r="A150" s="1"/>
      <c r="B150" s="1"/>
      <c r="C150" s="3"/>
      <c r="D150" s="3"/>
      <c r="E150" s="3"/>
      <c r="F150" s="3"/>
      <c r="G150" s="3"/>
    </row>
    <row r="151" spans="1:7" hidden="1">
      <c r="A151" s="1"/>
      <c r="B151" s="1"/>
      <c r="C151" s="3"/>
      <c r="D151" s="3"/>
      <c r="E151" s="3"/>
      <c r="F151" s="3"/>
      <c r="G151" s="3"/>
    </row>
    <row r="152" spans="1:7" hidden="1">
      <c r="A152" s="1"/>
      <c r="B152" s="1"/>
      <c r="C152" s="3"/>
      <c r="D152" s="3"/>
      <c r="E152" s="3"/>
      <c r="F152" s="3"/>
      <c r="G152" s="3"/>
    </row>
    <row r="153" spans="1:7" hidden="1">
      <c r="A153" s="1"/>
      <c r="B153" s="1"/>
      <c r="C153" s="3"/>
      <c r="D153" s="3"/>
      <c r="E153" s="3"/>
      <c r="F153" s="3"/>
      <c r="G153" s="3"/>
    </row>
    <row r="154" spans="1:7" hidden="1">
      <c r="A154" s="1"/>
      <c r="B154" s="1"/>
      <c r="C154" s="3"/>
      <c r="D154" s="3"/>
      <c r="E154" s="3"/>
      <c r="F154" s="3"/>
      <c r="G154" s="3"/>
    </row>
    <row r="155" spans="1:7" hidden="1">
      <c r="A155" s="1"/>
      <c r="B155" s="1"/>
      <c r="C155" s="3"/>
      <c r="D155" s="3"/>
      <c r="E155" s="3"/>
      <c r="F155" s="3"/>
      <c r="G155" s="3"/>
    </row>
    <row r="156" spans="1:7" hidden="1">
      <c r="A156" s="1"/>
      <c r="B156" s="1"/>
      <c r="C156" s="3"/>
      <c r="D156" s="3"/>
      <c r="E156" s="3"/>
      <c r="F156" s="3"/>
      <c r="G156" s="3"/>
    </row>
    <row r="157" spans="1:7" hidden="1">
      <c r="A157" s="1"/>
      <c r="B157" s="1"/>
      <c r="C157" s="3"/>
      <c r="D157" s="3"/>
      <c r="E157" s="3"/>
      <c r="F157" s="3"/>
      <c r="G157" s="3"/>
    </row>
    <row r="158" spans="1:7" hidden="1">
      <c r="A158" s="1"/>
      <c r="B158" s="1"/>
      <c r="C158" s="3"/>
      <c r="D158" s="3"/>
      <c r="E158" s="3"/>
      <c r="F158" s="3"/>
      <c r="G158" s="3"/>
    </row>
    <row r="159" spans="1:7" hidden="1">
      <c r="A159" s="1"/>
      <c r="B159" s="1"/>
      <c r="C159" s="3"/>
      <c r="D159" s="3"/>
      <c r="E159" s="3"/>
      <c r="F159" s="3"/>
      <c r="G159" s="3"/>
    </row>
    <row r="160" spans="1:7" hidden="1">
      <c r="A160" s="1"/>
      <c r="B160" s="1"/>
      <c r="C160" s="3"/>
      <c r="D160" s="3"/>
      <c r="E160" s="3"/>
      <c r="F160" s="3"/>
      <c r="G160" s="3"/>
    </row>
    <row r="161" spans="1:7" hidden="1">
      <c r="A161" s="1"/>
      <c r="B161" s="1"/>
      <c r="C161" s="3"/>
      <c r="D161" s="3"/>
      <c r="E161" s="3"/>
      <c r="F161" s="3"/>
      <c r="G161" s="3"/>
    </row>
    <row r="162" spans="1:7" hidden="1">
      <c r="A162" s="1"/>
      <c r="B162" s="1"/>
      <c r="C162" s="3"/>
      <c r="D162" s="3"/>
      <c r="E162" s="3"/>
      <c r="F162" s="3"/>
      <c r="G162" s="3"/>
    </row>
    <row r="163" spans="1:7" hidden="1">
      <c r="A163" s="1"/>
      <c r="B163" s="1"/>
      <c r="C163" s="3"/>
      <c r="D163" s="3"/>
      <c r="E163" s="3"/>
      <c r="F163" s="3"/>
      <c r="G163" s="3"/>
    </row>
    <row r="164" spans="1:7" hidden="1">
      <c r="A164" s="1"/>
      <c r="B164" s="1"/>
      <c r="C164" s="3"/>
      <c r="D164" s="3"/>
      <c r="E164" s="3"/>
      <c r="F164" s="3"/>
      <c r="G164" s="3"/>
    </row>
    <row r="165" spans="1:7" hidden="1">
      <c r="A165" s="1"/>
      <c r="B165" s="1"/>
      <c r="C165" s="3"/>
      <c r="D165" s="3"/>
      <c r="E165" s="3"/>
      <c r="F165" s="3"/>
      <c r="G165" s="3"/>
    </row>
    <row r="166" spans="1:7" hidden="1">
      <c r="A166" s="1"/>
      <c r="B166" s="1"/>
      <c r="C166" s="3"/>
      <c r="D166" s="3"/>
      <c r="E166" s="3"/>
      <c r="F166" s="3"/>
      <c r="G166" s="3"/>
    </row>
    <row r="167" spans="1:7" hidden="1">
      <c r="A167" s="1"/>
      <c r="B167" s="1"/>
      <c r="C167" s="3"/>
      <c r="D167" s="3"/>
      <c r="E167" s="3"/>
      <c r="F167" s="3"/>
      <c r="G167" s="3"/>
    </row>
    <row r="168" spans="1:7" hidden="1">
      <c r="A168" s="1"/>
      <c r="B168" s="1"/>
      <c r="C168" s="3"/>
      <c r="D168" s="3"/>
      <c r="E168" s="3"/>
      <c r="F168" s="3"/>
      <c r="G168" s="3"/>
    </row>
    <row r="169" spans="1:7" hidden="1">
      <c r="A169" s="1"/>
      <c r="B169" s="1"/>
      <c r="C169" s="3"/>
      <c r="D169" s="3"/>
      <c r="E169" s="3"/>
      <c r="F169" s="3"/>
      <c r="G169" s="3"/>
    </row>
    <row r="170" spans="1:7" hidden="1">
      <c r="A170" s="1"/>
      <c r="B170" s="1"/>
      <c r="C170" s="3"/>
      <c r="D170" s="3"/>
      <c r="E170" s="3"/>
      <c r="F170" s="3"/>
      <c r="G170" s="3"/>
    </row>
    <row r="171" spans="1:7" hidden="1">
      <c r="A171" s="1"/>
      <c r="B171" s="1"/>
      <c r="C171" s="3"/>
      <c r="D171" s="3"/>
      <c r="E171" s="3"/>
      <c r="F171" s="3"/>
      <c r="G171" s="3"/>
    </row>
    <row r="172" spans="1:7" hidden="1">
      <c r="A172" s="1"/>
      <c r="B172" s="1"/>
      <c r="C172" s="3"/>
      <c r="D172" s="3"/>
      <c r="E172" s="3"/>
      <c r="F172" s="3"/>
      <c r="G172" s="3"/>
    </row>
    <row r="173" spans="1:7" hidden="1">
      <c r="A173" s="1"/>
      <c r="B173" s="1"/>
      <c r="C173" s="3"/>
      <c r="D173" s="3"/>
      <c r="E173" s="3"/>
      <c r="F173" s="3"/>
      <c r="G173" s="3"/>
    </row>
    <row r="174" spans="1:7" hidden="1">
      <c r="A174" s="1"/>
      <c r="B174" s="1"/>
      <c r="C174" s="3"/>
      <c r="D174" s="3"/>
      <c r="E174" s="3"/>
      <c r="F174" s="3"/>
      <c r="G174" s="3"/>
    </row>
    <row r="175" spans="1:7" hidden="1">
      <c r="A175" s="1"/>
      <c r="B175" s="1"/>
      <c r="C175" s="3"/>
      <c r="D175" s="3"/>
      <c r="E175" s="3"/>
      <c r="F175" s="3"/>
      <c r="G175" s="3"/>
    </row>
    <row r="176" spans="1:7" hidden="1">
      <c r="A176" s="1"/>
      <c r="B176" s="1"/>
      <c r="C176" s="3"/>
      <c r="D176" s="3"/>
      <c r="E176" s="3"/>
      <c r="F176" s="3"/>
      <c r="G176" s="3"/>
    </row>
    <row r="177" spans="1:7" hidden="1">
      <c r="A177" s="1"/>
      <c r="B177" s="1"/>
      <c r="C177" s="3"/>
      <c r="D177" s="3"/>
      <c r="E177" s="3"/>
      <c r="F177" s="3"/>
      <c r="G177" s="3"/>
    </row>
    <row r="178" spans="1:7" hidden="1">
      <c r="A178" s="1"/>
      <c r="B178" s="1"/>
      <c r="C178" s="3"/>
      <c r="D178" s="3"/>
      <c r="E178" s="3"/>
      <c r="F178" s="3"/>
      <c r="G178" s="3"/>
    </row>
    <row r="179" spans="1:7" hidden="1">
      <c r="A179" s="1"/>
      <c r="B179" s="1"/>
      <c r="C179" s="3"/>
      <c r="D179" s="3"/>
      <c r="E179" s="3"/>
      <c r="F179" s="3"/>
      <c r="G179" s="3"/>
    </row>
    <row r="180" spans="1:7" hidden="1">
      <c r="A180" s="1"/>
      <c r="B180" s="1"/>
      <c r="C180" s="3"/>
      <c r="D180" s="3"/>
      <c r="E180" s="3"/>
      <c r="F180" s="3"/>
      <c r="G180" s="3"/>
    </row>
    <row r="181" spans="1:7" hidden="1">
      <c r="A181" s="1"/>
      <c r="B181" s="1"/>
      <c r="C181" s="3"/>
      <c r="D181" s="3"/>
      <c r="E181" s="3"/>
      <c r="F181" s="3"/>
      <c r="G181" s="3"/>
    </row>
    <row r="182" spans="1:7" hidden="1">
      <c r="A182" s="1"/>
      <c r="B182" s="1"/>
      <c r="C182" s="3"/>
      <c r="D182" s="3"/>
      <c r="E182" s="3"/>
      <c r="F182" s="3"/>
      <c r="G182" s="3"/>
    </row>
    <row r="183" spans="1:7" hidden="1">
      <c r="A183" s="1"/>
      <c r="B183" s="1"/>
      <c r="C183" s="3"/>
      <c r="D183" s="3"/>
      <c r="E183" s="3"/>
      <c r="F183" s="3"/>
      <c r="G183" s="3"/>
    </row>
    <row r="184" spans="1:7" hidden="1">
      <c r="A184" s="1"/>
      <c r="B184" s="1"/>
      <c r="C184" s="3"/>
      <c r="D184" s="3"/>
      <c r="E184" s="3"/>
      <c r="F184" s="3"/>
      <c r="G184" s="3"/>
    </row>
    <row r="185" spans="1:7" hidden="1">
      <c r="A185" s="1"/>
      <c r="B185" s="1"/>
      <c r="C185" s="3"/>
      <c r="D185" s="3"/>
      <c r="E185" s="3"/>
      <c r="F185" s="3"/>
      <c r="G185" s="3"/>
    </row>
    <row r="186" spans="1:7" hidden="1">
      <c r="A186" s="1"/>
      <c r="B186" s="1"/>
      <c r="C186" s="3"/>
      <c r="D186" s="3"/>
      <c r="E186" s="3"/>
      <c r="F186" s="3"/>
      <c r="G186" s="3"/>
    </row>
    <row r="187" spans="1:7" hidden="1">
      <c r="A187" s="1"/>
      <c r="B187" s="1"/>
      <c r="C187" s="3"/>
      <c r="D187" s="3"/>
      <c r="E187" s="3"/>
      <c r="F187" s="3"/>
      <c r="G187" s="3"/>
    </row>
    <row r="188" spans="1:7" hidden="1">
      <c r="A188" s="1"/>
      <c r="B188" s="1"/>
      <c r="C188" s="3"/>
      <c r="D188" s="3"/>
      <c r="E188" s="3"/>
      <c r="F188" s="3"/>
      <c r="G188" s="3"/>
    </row>
    <row r="189" spans="1:7" hidden="1">
      <c r="A189" s="1"/>
      <c r="B189" s="1"/>
      <c r="C189" s="3"/>
      <c r="D189" s="3"/>
      <c r="E189" s="3"/>
      <c r="F189" s="3"/>
      <c r="G189" s="3"/>
    </row>
    <row r="190" spans="1:7" hidden="1">
      <c r="A190" s="1"/>
      <c r="B190" s="1"/>
      <c r="C190" s="3"/>
      <c r="D190" s="3"/>
      <c r="E190" s="3"/>
      <c r="F190" s="3"/>
      <c r="G190" s="3"/>
    </row>
    <row r="191" spans="1:7" hidden="1">
      <c r="A191" s="1"/>
      <c r="B191" s="1"/>
      <c r="C191" s="3"/>
      <c r="D191" s="3"/>
      <c r="E191" s="3"/>
      <c r="F191" s="3"/>
      <c r="G191" s="3"/>
    </row>
    <row r="192" spans="1:7" hidden="1">
      <c r="A192" s="1"/>
      <c r="B192" s="1"/>
      <c r="C192" s="3"/>
      <c r="D192" s="3"/>
      <c r="E192" s="3"/>
      <c r="F192" s="3"/>
      <c r="G192" s="3"/>
    </row>
    <row r="193" spans="1:7" hidden="1">
      <c r="A193" s="1"/>
      <c r="B193" s="1"/>
      <c r="C193" s="3"/>
      <c r="D193" s="3"/>
      <c r="E193" s="3"/>
      <c r="F193" s="3"/>
      <c r="G193" s="3"/>
    </row>
    <row r="194" spans="1:7" hidden="1">
      <c r="A194" s="1"/>
      <c r="B194" s="1"/>
      <c r="C194" s="3"/>
      <c r="D194" s="3"/>
      <c r="E194" s="3"/>
      <c r="F194" s="3"/>
      <c r="G194" s="3"/>
    </row>
    <row r="195" spans="1:7" hidden="1">
      <c r="A195" s="1"/>
      <c r="B195" s="1"/>
      <c r="C195" s="3"/>
      <c r="D195" s="3"/>
      <c r="E195" s="3"/>
      <c r="F195" s="3"/>
      <c r="G195" s="3"/>
    </row>
    <row r="196" spans="1:7" hidden="1">
      <c r="A196" s="1"/>
      <c r="B196" s="1"/>
      <c r="C196" s="3"/>
      <c r="D196" s="3"/>
      <c r="E196" s="3"/>
      <c r="F196" s="3"/>
      <c r="G196" s="3"/>
    </row>
    <row r="197" spans="1:7" hidden="1">
      <c r="A197" s="1"/>
      <c r="B197" s="1"/>
      <c r="C197" s="3"/>
      <c r="D197" s="3"/>
      <c r="E197" s="3"/>
      <c r="F197" s="3"/>
      <c r="G197" s="3"/>
    </row>
    <row r="198" spans="1:7" hidden="1">
      <c r="A198" s="1"/>
      <c r="B198" s="1"/>
      <c r="C198" s="3"/>
      <c r="D198" s="3"/>
      <c r="E198" s="3"/>
      <c r="F198" s="3"/>
      <c r="G198" s="3"/>
    </row>
    <row r="199" spans="1:7" hidden="1">
      <c r="A199" s="1"/>
      <c r="B199" s="1"/>
      <c r="C199" s="3"/>
      <c r="D199" s="3"/>
      <c r="E199" s="3"/>
      <c r="F199" s="3"/>
      <c r="G199" s="3"/>
    </row>
    <row r="200" spans="1:7" hidden="1">
      <c r="A200" s="1"/>
      <c r="B200" s="1"/>
      <c r="C200" s="3"/>
      <c r="D200" s="3"/>
      <c r="E200" s="3"/>
      <c r="F200" s="3"/>
      <c r="G200" s="3"/>
    </row>
    <row r="201" spans="1:7" hidden="1">
      <c r="A201" s="1"/>
      <c r="B201" s="1"/>
      <c r="C201" s="3"/>
      <c r="D201" s="3"/>
      <c r="E201" s="3"/>
      <c r="F201" s="3"/>
      <c r="G201" s="3"/>
    </row>
    <row r="202" spans="1:7" hidden="1">
      <c r="A202" s="1"/>
      <c r="B202" s="1"/>
      <c r="C202" s="3"/>
      <c r="D202" s="3"/>
      <c r="E202" s="3"/>
      <c r="F202" s="3"/>
      <c r="G202" s="3"/>
    </row>
    <row r="203" spans="1:7" hidden="1">
      <c r="A203" s="1"/>
      <c r="B203" s="1"/>
      <c r="C203" s="3"/>
      <c r="D203" s="3"/>
      <c r="E203" s="3"/>
      <c r="F203" s="3"/>
      <c r="G203" s="3"/>
    </row>
    <row r="204" spans="1:7" hidden="1">
      <c r="A204" s="1"/>
      <c r="B204" s="1"/>
      <c r="C204" s="3"/>
      <c r="D204" s="3"/>
      <c r="E204" s="3"/>
      <c r="F204" s="3"/>
      <c r="G204" s="3"/>
    </row>
    <row r="205" spans="1:7" hidden="1">
      <c r="A205" s="1"/>
      <c r="B205" s="1"/>
      <c r="C205" s="3"/>
      <c r="D205" s="3"/>
      <c r="E205" s="3"/>
      <c r="F205" s="3"/>
      <c r="G205" s="3"/>
    </row>
    <row r="206" spans="1:7" hidden="1">
      <c r="A206" s="1"/>
      <c r="B206" s="1"/>
      <c r="C206" s="3"/>
      <c r="D206" s="3"/>
      <c r="E206" s="3"/>
      <c r="F206" s="3"/>
      <c r="G206" s="3"/>
    </row>
    <row r="207" spans="1:7" hidden="1">
      <c r="A207" s="1"/>
      <c r="B207" s="1"/>
      <c r="C207" s="3"/>
      <c r="D207" s="3"/>
      <c r="E207" s="3"/>
      <c r="F207" s="3"/>
      <c r="G207" s="3"/>
    </row>
    <row r="208" spans="1:7" hidden="1">
      <c r="A208" s="1"/>
      <c r="B208" s="1"/>
      <c r="C208" s="3"/>
      <c r="D208" s="3"/>
      <c r="E208" s="3"/>
      <c r="F208" s="3"/>
      <c r="G208" s="3"/>
    </row>
    <row r="209" spans="1:7" hidden="1">
      <c r="A209" s="1"/>
      <c r="B209" s="1"/>
      <c r="C209" s="3"/>
      <c r="D209" s="3"/>
      <c r="E209" s="3"/>
      <c r="F209" s="3"/>
      <c r="G209" s="3"/>
    </row>
    <row r="210" spans="1:7" hidden="1">
      <c r="A210" s="1"/>
      <c r="B210" s="1"/>
      <c r="C210" s="3"/>
      <c r="D210" s="3"/>
      <c r="E210" s="3"/>
      <c r="F210" s="3"/>
      <c r="G210" s="3"/>
    </row>
    <row r="211" spans="1:7" hidden="1">
      <c r="A211" s="1"/>
      <c r="B211" s="1"/>
      <c r="C211" s="3"/>
      <c r="D211" s="3"/>
      <c r="E211" s="3"/>
      <c r="F211" s="3"/>
      <c r="G211" s="3"/>
    </row>
    <row r="212" spans="1:7" hidden="1">
      <c r="A212" s="1"/>
      <c r="B212" s="1"/>
      <c r="C212" s="3"/>
      <c r="D212" s="3"/>
      <c r="E212" s="3"/>
      <c r="F212" s="3"/>
      <c r="G212" s="3"/>
    </row>
    <row r="213" spans="1:7" hidden="1">
      <c r="A213" s="1"/>
      <c r="B213" s="1"/>
      <c r="C213" s="3"/>
      <c r="D213" s="3"/>
      <c r="E213" s="3"/>
      <c r="F213" s="3"/>
      <c r="G213" s="3"/>
    </row>
    <row r="214" spans="1:7" hidden="1">
      <c r="A214" s="1"/>
      <c r="B214" s="1"/>
      <c r="C214" s="3"/>
      <c r="D214" s="3"/>
      <c r="E214" s="3"/>
      <c r="F214" s="3"/>
      <c r="G214" s="3"/>
    </row>
    <row r="215" spans="1:7" hidden="1">
      <c r="A215" s="1"/>
      <c r="B215" s="1"/>
      <c r="C215" s="3"/>
      <c r="D215" s="3"/>
      <c r="E215" s="3"/>
      <c r="F215" s="3"/>
      <c r="G215" s="3"/>
    </row>
    <row r="216" spans="1:7" hidden="1">
      <c r="A216" s="1"/>
      <c r="B216" s="1"/>
      <c r="C216" s="3"/>
      <c r="D216" s="3"/>
      <c r="E216" s="3"/>
      <c r="F216" s="3"/>
      <c r="G216" s="3"/>
    </row>
    <row r="217" spans="1:7" hidden="1">
      <c r="A217" s="1"/>
      <c r="B217" s="1"/>
      <c r="C217" s="3"/>
      <c r="D217" s="3"/>
      <c r="E217" s="3"/>
      <c r="F217" s="3"/>
      <c r="G217" s="3"/>
    </row>
    <row r="218" spans="1:7" hidden="1">
      <c r="A218" s="1"/>
      <c r="B218" s="1"/>
      <c r="C218" s="3"/>
      <c r="D218" s="3"/>
      <c r="E218" s="3"/>
      <c r="F218" s="3"/>
      <c r="G218" s="3"/>
    </row>
    <row r="219" spans="1:7" hidden="1">
      <c r="A219" s="1"/>
      <c r="B219" s="1"/>
      <c r="C219" s="3"/>
      <c r="D219" s="3"/>
      <c r="E219" s="3"/>
      <c r="F219" s="3"/>
      <c r="G219" s="3"/>
    </row>
    <row r="220" spans="1:7" hidden="1">
      <c r="A220" s="1"/>
      <c r="B220" s="1"/>
      <c r="C220" s="3"/>
      <c r="D220" s="3"/>
      <c r="E220" s="3"/>
      <c r="F220" s="3"/>
      <c r="G220" s="3"/>
    </row>
    <row r="221" spans="1:7" hidden="1">
      <c r="A221" s="1"/>
      <c r="B221" s="1"/>
      <c r="C221" s="3"/>
      <c r="D221" s="3"/>
      <c r="E221" s="3"/>
      <c r="F221" s="3"/>
      <c r="G221" s="3"/>
    </row>
    <row r="222" spans="1:7" hidden="1">
      <c r="A222" s="1"/>
      <c r="B222" s="1"/>
      <c r="C222" s="3"/>
      <c r="D222" s="3"/>
      <c r="E222" s="3"/>
      <c r="F222" s="3"/>
      <c r="G222" s="3"/>
    </row>
    <row r="223" spans="1:7" hidden="1">
      <c r="A223" s="1"/>
      <c r="B223" s="1"/>
      <c r="C223" s="3"/>
      <c r="D223" s="3"/>
      <c r="E223" s="3"/>
      <c r="F223" s="3"/>
      <c r="G223" s="3"/>
    </row>
    <row r="224" spans="1:7" hidden="1">
      <c r="A224" s="1"/>
      <c r="B224" s="1"/>
      <c r="C224" s="3"/>
      <c r="D224" s="3"/>
      <c r="E224" s="3"/>
      <c r="F224" s="3"/>
      <c r="G224" s="3"/>
    </row>
    <row r="225" spans="1:7" hidden="1">
      <c r="A225" s="1"/>
      <c r="B225" s="1"/>
      <c r="C225" s="3"/>
      <c r="D225" s="3"/>
      <c r="E225" s="3"/>
      <c r="F225" s="3"/>
      <c r="G225" s="3"/>
    </row>
    <row r="226" spans="1:7" hidden="1">
      <c r="A226" s="1"/>
      <c r="B226" s="1"/>
      <c r="C226" s="3"/>
      <c r="D226" s="3"/>
      <c r="E226" s="3"/>
      <c r="F226" s="3"/>
      <c r="G226" s="3"/>
    </row>
    <row r="227" spans="1:7" hidden="1">
      <c r="A227" s="1"/>
      <c r="B227" s="1"/>
      <c r="C227" s="3"/>
      <c r="D227" s="3"/>
      <c r="E227" s="3"/>
      <c r="F227" s="3"/>
      <c r="G227" s="3"/>
    </row>
    <row r="228" spans="1:7" hidden="1">
      <c r="A228" s="1"/>
      <c r="B228" s="1"/>
      <c r="C228" s="3"/>
      <c r="D228" s="3"/>
      <c r="E228" s="3"/>
      <c r="F228" s="3"/>
      <c r="G228" s="3"/>
    </row>
    <row r="229" spans="1:7" hidden="1">
      <c r="A229" s="1"/>
      <c r="B229" s="1"/>
      <c r="C229" s="3"/>
      <c r="D229" s="3"/>
      <c r="E229" s="3"/>
      <c r="F229" s="3"/>
      <c r="G229" s="3"/>
    </row>
    <row r="230" spans="1:7" hidden="1">
      <c r="A230" s="1"/>
      <c r="B230" s="1"/>
      <c r="C230" s="3"/>
      <c r="D230" s="3"/>
      <c r="E230" s="3"/>
      <c r="F230" s="3"/>
      <c r="G230" s="3"/>
    </row>
    <row r="231" spans="1:7" hidden="1">
      <c r="A231" s="1"/>
      <c r="B231" s="1"/>
      <c r="C231" s="3"/>
      <c r="D231" s="3"/>
      <c r="E231" s="3"/>
      <c r="F231" s="3"/>
      <c r="G231" s="3"/>
    </row>
    <row r="232" spans="1:7" hidden="1">
      <c r="A232" s="1"/>
      <c r="B232" s="1"/>
      <c r="C232" s="3"/>
      <c r="D232" s="3"/>
      <c r="E232" s="3"/>
      <c r="F232" s="3"/>
      <c r="G232" s="3"/>
    </row>
    <row r="233" spans="1:7" hidden="1">
      <c r="A233" s="1"/>
      <c r="B233" s="1"/>
      <c r="C233" s="3"/>
      <c r="D233" s="3"/>
      <c r="E233" s="3"/>
      <c r="F233" s="3"/>
      <c r="G233" s="3"/>
    </row>
    <row r="234" spans="1:7" hidden="1">
      <c r="A234" s="1"/>
      <c r="B234" s="1"/>
      <c r="C234" s="3"/>
      <c r="D234" s="3"/>
      <c r="E234" s="3"/>
      <c r="F234" s="3"/>
      <c r="G234" s="3"/>
    </row>
    <row r="235" spans="1:7" hidden="1">
      <c r="A235" s="1"/>
      <c r="B235" s="1"/>
      <c r="C235" s="3"/>
      <c r="D235" s="3"/>
      <c r="E235" s="3"/>
      <c r="F235" s="3"/>
      <c r="G235" s="3"/>
    </row>
    <row r="236" spans="1:7" hidden="1">
      <c r="A236" s="1"/>
      <c r="B236" s="1"/>
      <c r="C236" s="3"/>
      <c r="D236" s="3"/>
      <c r="E236" s="3"/>
      <c r="F236" s="3"/>
      <c r="G236" s="3"/>
    </row>
    <row r="237" spans="1:7" hidden="1">
      <c r="A237" s="1"/>
      <c r="B237" s="1"/>
      <c r="C237" s="3"/>
      <c r="D237" s="3"/>
      <c r="E237" s="3"/>
      <c r="F237" s="3"/>
      <c r="G237" s="3"/>
    </row>
    <row r="238" spans="1:7" hidden="1">
      <c r="A238" s="1"/>
      <c r="B238" s="1"/>
      <c r="C238" s="3"/>
      <c r="D238" s="3"/>
      <c r="E238" s="3"/>
      <c r="F238" s="3"/>
      <c r="G238" s="3"/>
    </row>
    <row r="239" spans="1:7" hidden="1">
      <c r="A239" s="1"/>
      <c r="B239" s="1"/>
      <c r="C239" s="3"/>
      <c r="D239" s="3"/>
      <c r="E239" s="3"/>
      <c r="F239" s="3"/>
      <c r="G239" s="3"/>
    </row>
    <row r="240" spans="1:7" hidden="1">
      <c r="A240" s="1"/>
      <c r="B240" s="1"/>
      <c r="C240" s="3"/>
      <c r="D240" s="3"/>
      <c r="E240" s="3"/>
      <c r="F240" s="3"/>
      <c r="G240" s="3"/>
    </row>
    <row r="241" spans="1:7" hidden="1">
      <c r="A241" s="1"/>
      <c r="B241" s="1"/>
      <c r="C241" s="3"/>
      <c r="D241" s="3"/>
      <c r="E241" s="3"/>
      <c r="F241" s="3"/>
      <c r="G241" s="3"/>
    </row>
    <row r="242" spans="1:7" hidden="1">
      <c r="A242" s="1"/>
      <c r="B242" s="1"/>
      <c r="C242" s="3"/>
      <c r="D242" s="3"/>
      <c r="E242" s="3"/>
      <c r="F242" s="3"/>
      <c r="G242" s="3"/>
    </row>
    <row r="243" spans="1:7" hidden="1">
      <c r="A243" s="1"/>
      <c r="B243" s="1"/>
      <c r="C243" s="3"/>
      <c r="D243" s="3"/>
      <c r="E243" s="3"/>
      <c r="F243" s="3"/>
      <c r="G243" s="3"/>
    </row>
    <row r="244" spans="1:7" hidden="1">
      <c r="A244" s="1"/>
      <c r="B244" s="1"/>
      <c r="C244" s="3"/>
      <c r="D244" s="3"/>
      <c r="E244" s="3"/>
      <c r="F244" s="3"/>
      <c r="G244" s="3"/>
    </row>
    <row r="245" spans="1:7" hidden="1">
      <c r="A245" s="1"/>
      <c r="B245" s="1"/>
      <c r="C245" s="3"/>
      <c r="D245" s="3"/>
      <c r="E245" s="3"/>
      <c r="F245" s="3"/>
      <c r="G245" s="3"/>
    </row>
    <row r="246" spans="1:7" hidden="1">
      <c r="A246" s="1"/>
      <c r="B246" s="1"/>
      <c r="C246" s="3"/>
      <c r="D246" s="3"/>
      <c r="E246" s="3"/>
      <c r="F246" s="3"/>
      <c r="G246" s="3"/>
    </row>
    <row r="247" spans="1:7" hidden="1">
      <c r="A247" s="1"/>
      <c r="B247" s="1"/>
      <c r="C247" s="3"/>
      <c r="D247" s="3"/>
      <c r="E247" s="3"/>
      <c r="F247" s="3"/>
      <c r="G247" s="3"/>
    </row>
    <row r="248" spans="1:7" hidden="1">
      <c r="A248" s="1"/>
      <c r="B248" s="1"/>
      <c r="C248" s="3"/>
      <c r="D248" s="3"/>
      <c r="E248" s="3"/>
      <c r="F248" s="3"/>
      <c r="G248" s="3"/>
    </row>
    <row r="249" spans="1:7" hidden="1">
      <c r="A249" s="1"/>
      <c r="B249" s="1"/>
      <c r="C249" s="3"/>
      <c r="D249" s="3"/>
      <c r="E249" s="3"/>
      <c r="F249" s="3"/>
      <c r="G249" s="3"/>
    </row>
    <row r="250" spans="1:7" hidden="1">
      <c r="A250" s="1"/>
      <c r="B250" s="1"/>
      <c r="C250" s="3"/>
      <c r="D250" s="3"/>
      <c r="E250" s="3"/>
      <c r="F250" s="3"/>
      <c r="G250" s="3"/>
    </row>
    <row r="251" spans="1:7" hidden="1">
      <c r="A251" s="1"/>
      <c r="B251" s="1"/>
      <c r="C251" s="3"/>
      <c r="D251" s="3"/>
      <c r="E251" s="3"/>
      <c r="F251" s="3"/>
      <c r="G251" s="3"/>
    </row>
    <row r="252" spans="1:7" hidden="1">
      <c r="A252" s="1"/>
      <c r="B252" s="1"/>
      <c r="C252" s="3"/>
      <c r="D252" s="3"/>
      <c r="E252" s="3"/>
      <c r="F252" s="3"/>
      <c r="G252" s="3"/>
    </row>
    <row r="253" spans="1:7" hidden="1">
      <c r="A253" s="1"/>
      <c r="B253" s="1"/>
      <c r="C253" s="3"/>
      <c r="D253" s="3"/>
      <c r="E253" s="3"/>
      <c r="F253" s="3"/>
      <c r="G253" s="3"/>
    </row>
    <row r="254" spans="1:7" hidden="1">
      <c r="A254" s="1"/>
      <c r="B254" s="1"/>
      <c r="C254" s="3"/>
      <c r="D254" s="3"/>
      <c r="E254" s="3"/>
      <c r="F254" s="3"/>
      <c r="G254" s="3"/>
    </row>
    <row r="255" spans="1:7" hidden="1">
      <c r="A255" s="1"/>
      <c r="B255" s="1"/>
      <c r="C255" s="3"/>
      <c r="D255" s="3"/>
      <c r="E255" s="3"/>
      <c r="F255" s="3"/>
      <c r="G255" s="3"/>
    </row>
    <row r="256" spans="1:7" hidden="1">
      <c r="A256" s="1"/>
      <c r="B256" s="1"/>
      <c r="C256" s="3"/>
      <c r="D256" s="3"/>
      <c r="E256" s="3"/>
      <c r="F256" s="3"/>
      <c r="G256" s="3"/>
    </row>
    <row r="257" spans="1:7" hidden="1">
      <c r="A257" s="1"/>
      <c r="B257" s="1"/>
      <c r="C257" s="3"/>
      <c r="D257" s="3"/>
      <c r="E257" s="3"/>
      <c r="F257" s="3"/>
      <c r="G257" s="3"/>
    </row>
    <row r="258" spans="1:7" hidden="1">
      <c r="A258" s="1"/>
      <c r="B258" s="1"/>
      <c r="C258" s="3"/>
      <c r="D258" s="3"/>
      <c r="E258" s="3"/>
      <c r="F258" s="3"/>
      <c r="G258" s="3"/>
    </row>
    <row r="259" spans="1:7" hidden="1">
      <c r="A259" s="1"/>
      <c r="B259" s="1"/>
      <c r="C259" s="3"/>
      <c r="D259" s="3"/>
      <c r="E259" s="3"/>
      <c r="F259" s="3"/>
      <c r="G259" s="3"/>
    </row>
    <row r="260" spans="1:7" hidden="1">
      <c r="A260" s="1"/>
      <c r="B260" s="1"/>
      <c r="C260" s="3"/>
      <c r="D260" s="3"/>
      <c r="E260" s="3"/>
      <c r="F260" s="3"/>
      <c r="G260" s="3"/>
    </row>
    <row r="261" spans="1:7" hidden="1">
      <c r="A261" s="1"/>
      <c r="B261" s="1"/>
      <c r="C261" s="3"/>
      <c r="D261" s="3"/>
      <c r="E261" s="3"/>
      <c r="F261" s="3"/>
      <c r="G261" s="3"/>
    </row>
    <row r="262" spans="1:7" hidden="1">
      <c r="A262" s="1"/>
      <c r="B262" s="1"/>
      <c r="C262" s="3"/>
      <c r="D262" s="3"/>
      <c r="E262" s="3"/>
      <c r="F262" s="3"/>
      <c r="G262" s="3"/>
    </row>
    <row r="263" spans="1:7" hidden="1">
      <c r="A263" s="1"/>
      <c r="B263" s="1"/>
      <c r="C263" s="3"/>
      <c r="D263" s="3"/>
      <c r="E263" s="3"/>
      <c r="F263" s="3"/>
      <c r="G263" s="3"/>
    </row>
    <row r="264" spans="1:7" hidden="1">
      <c r="A264" s="1"/>
      <c r="B264" s="1"/>
      <c r="C264" s="3"/>
      <c r="D264" s="3"/>
      <c r="E264" s="3"/>
      <c r="F264" s="3"/>
      <c r="G264" s="3"/>
    </row>
    <row r="265" spans="1:7" hidden="1">
      <c r="A265" s="1"/>
      <c r="B265" s="1"/>
      <c r="C265" s="3"/>
      <c r="D265" s="3"/>
      <c r="E265" s="3"/>
      <c r="F265" s="3"/>
      <c r="G265" s="3"/>
    </row>
    <row r="266" spans="1:7" hidden="1">
      <c r="A266" s="1"/>
      <c r="B266" s="1"/>
      <c r="C266" s="3"/>
      <c r="D266" s="3"/>
      <c r="E266" s="3"/>
      <c r="F266" s="3"/>
      <c r="G266" s="3"/>
    </row>
    <row r="267" spans="1:7" hidden="1">
      <c r="A267" s="1"/>
      <c r="B267" s="1"/>
      <c r="C267" s="3"/>
      <c r="D267" s="3"/>
      <c r="E267" s="3"/>
      <c r="F267" s="3"/>
      <c r="G267" s="3"/>
    </row>
    <row r="268" spans="1:7" hidden="1">
      <c r="A268" s="1"/>
      <c r="B268" s="1"/>
      <c r="C268" s="3"/>
      <c r="D268" s="3"/>
      <c r="E268" s="3"/>
      <c r="F268" s="3"/>
      <c r="G268" s="3"/>
    </row>
    <row r="269" spans="1:7" hidden="1">
      <c r="A269" s="1"/>
      <c r="B269" s="1"/>
      <c r="C269" s="3"/>
      <c r="D269" s="3"/>
      <c r="E269" s="3"/>
      <c r="F269" s="3"/>
      <c r="G269" s="3"/>
    </row>
    <row r="270" spans="1:7" hidden="1">
      <c r="A270" s="1"/>
      <c r="B270" s="1"/>
      <c r="C270" s="3"/>
      <c r="D270" s="3"/>
      <c r="E270" s="3"/>
      <c r="F270" s="3"/>
      <c r="G270" s="3"/>
    </row>
    <row r="271" spans="1:7" hidden="1">
      <c r="A271" s="1"/>
      <c r="B271" s="1"/>
      <c r="C271" s="3"/>
      <c r="D271" s="3"/>
      <c r="E271" s="3"/>
      <c r="F271" s="3"/>
      <c r="G271" s="3"/>
    </row>
    <row r="272" spans="1:7" hidden="1">
      <c r="A272" s="1"/>
      <c r="B272" s="1"/>
      <c r="C272" s="3"/>
      <c r="D272" s="3"/>
      <c r="E272" s="3"/>
      <c r="F272" s="3"/>
      <c r="G272" s="3"/>
    </row>
    <row r="273" spans="1:7" hidden="1">
      <c r="A273" s="1"/>
      <c r="B273" s="1"/>
      <c r="C273" s="3"/>
      <c r="D273" s="3"/>
      <c r="E273" s="3"/>
      <c r="F273" s="3"/>
      <c r="G273" s="3"/>
    </row>
    <row r="274" spans="1:7" hidden="1">
      <c r="A274" s="1"/>
      <c r="B274" s="1"/>
      <c r="C274" s="3"/>
      <c r="D274" s="3"/>
      <c r="E274" s="3"/>
      <c r="F274" s="3"/>
      <c r="G274" s="3"/>
    </row>
    <row r="275" spans="1:7" hidden="1">
      <c r="A275" s="1"/>
      <c r="B275" s="1"/>
      <c r="C275" s="3"/>
      <c r="D275" s="3"/>
      <c r="E275" s="3"/>
      <c r="F275" s="3"/>
      <c r="G275" s="3"/>
    </row>
    <row r="276" spans="1:7" hidden="1">
      <c r="A276" s="1"/>
      <c r="B276" s="1"/>
      <c r="C276" s="3"/>
      <c r="D276" s="3"/>
      <c r="E276" s="3"/>
      <c r="F276" s="3"/>
      <c r="G276" s="3"/>
    </row>
    <row r="277" spans="1:7" hidden="1">
      <c r="A277" s="1"/>
      <c r="B277" s="1"/>
      <c r="C277" s="3"/>
      <c r="D277" s="3"/>
      <c r="E277" s="3"/>
      <c r="F277" s="3"/>
      <c r="G277" s="3"/>
    </row>
    <row r="278" spans="1:7" hidden="1">
      <c r="A278" s="1"/>
      <c r="B278" s="1"/>
      <c r="C278" s="3"/>
      <c r="D278" s="3"/>
      <c r="E278" s="3"/>
      <c r="F278" s="3"/>
      <c r="G278" s="3"/>
    </row>
    <row r="279" spans="1:7" hidden="1">
      <c r="A279" s="1"/>
      <c r="B279" s="1"/>
      <c r="C279" s="3"/>
      <c r="D279" s="3"/>
      <c r="E279" s="3"/>
      <c r="F279" s="3"/>
      <c r="G279" s="3"/>
    </row>
    <row r="280" spans="1:7" hidden="1">
      <c r="A280" s="1"/>
      <c r="B280" s="1"/>
      <c r="C280" s="3"/>
      <c r="D280" s="3"/>
      <c r="E280" s="3"/>
      <c r="F280" s="3"/>
      <c r="G280" s="3"/>
    </row>
    <row r="281" spans="1:7" hidden="1">
      <c r="A281" s="1"/>
      <c r="B281" s="1"/>
      <c r="C281" s="3"/>
      <c r="D281" s="3"/>
      <c r="E281" s="3"/>
      <c r="F281" s="3"/>
      <c r="G281" s="3"/>
    </row>
    <row r="282" spans="1:7" hidden="1">
      <c r="A282" s="1"/>
      <c r="B282" s="1"/>
      <c r="C282" s="3"/>
      <c r="D282" s="3"/>
      <c r="E282" s="3"/>
      <c r="F282" s="3"/>
      <c r="G282" s="3"/>
    </row>
    <row r="283" spans="1:7" hidden="1">
      <c r="A283" s="1"/>
      <c r="B283" s="1"/>
      <c r="C283" s="3"/>
      <c r="D283" s="3"/>
      <c r="E283" s="3"/>
      <c r="F283" s="3"/>
      <c r="G283" s="3"/>
    </row>
    <row r="284" spans="1:7" hidden="1">
      <c r="A284" s="1"/>
      <c r="B284" s="1"/>
      <c r="C284" s="3"/>
      <c r="D284" s="3"/>
      <c r="E284" s="3"/>
      <c r="F284" s="3"/>
      <c r="G284" s="3"/>
    </row>
    <row r="285" spans="1:7" hidden="1">
      <c r="A285" s="1"/>
      <c r="B285" s="1"/>
      <c r="C285" s="3"/>
      <c r="D285" s="3"/>
      <c r="E285" s="3"/>
      <c r="F285" s="3"/>
      <c r="G285" s="3"/>
    </row>
    <row r="286" spans="1:7" hidden="1">
      <c r="A286" s="1"/>
      <c r="B286" s="1"/>
      <c r="C286" s="3"/>
      <c r="D286" s="3"/>
      <c r="E286" s="3"/>
      <c r="F286" s="3"/>
      <c r="G286" s="3"/>
    </row>
    <row r="287" spans="1:7" hidden="1">
      <c r="A287" s="1"/>
      <c r="B287" s="1"/>
      <c r="C287" s="3"/>
      <c r="D287" s="3"/>
      <c r="E287" s="3"/>
      <c r="F287" s="3"/>
      <c r="G287" s="3"/>
    </row>
    <row r="288" spans="1:7" hidden="1">
      <c r="A288" s="1"/>
      <c r="B288" s="1"/>
      <c r="C288" s="3"/>
      <c r="D288" s="3"/>
      <c r="E288" s="3"/>
      <c r="F288" s="3"/>
      <c r="G288" s="3"/>
    </row>
    <row r="289" spans="1:7" hidden="1">
      <c r="A289" s="1"/>
      <c r="B289" s="1"/>
      <c r="C289" s="3"/>
      <c r="D289" s="3"/>
      <c r="E289" s="3"/>
      <c r="F289" s="3"/>
      <c r="G289" s="3"/>
    </row>
    <row r="290" spans="1:7" hidden="1">
      <c r="A290" s="1"/>
      <c r="B290" s="1"/>
      <c r="C290" s="3"/>
      <c r="D290" s="3"/>
      <c r="E290" s="3"/>
      <c r="F290" s="3"/>
      <c r="G290" s="3"/>
    </row>
    <row r="291" spans="1:7" hidden="1">
      <c r="A291" s="1"/>
      <c r="B291" s="1"/>
      <c r="C291" s="3"/>
      <c r="D291" s="3"/>
      <c r="E291" s="3"/>
      <c r="F291" s="3"/>
      <c r="G291" s="3"/>
    </row>
    <row r="292" spans="1:7" hidden="1">
      <c r="A292" s="1"/>
      <c r="B292" s="1"/>
      <c r="C292" s="3"/>
      <c r="D292" s="3"/>
      <c r="E292" s="3"/>
      <c r="F292" s="3"/>
      <c r="G292" s="3"/>
    </row>
    <row r="293" spans="1:7" hidden="1">
      <c r="A293" s="1"/>
      <c r="B293" s="1"/>
      <c r="C293" s="3"/>
      <c r="D293" s="3"/>
      <c r="E293" s="3"/>
      <c r="F293" s="3"/>
      <c r="G293" s="3"/>
    </row>
    <row r="294" spans="1:7" hidden="1">
      <c r="A294" s="1"/>
      <c r="B294" s="1"/>
      <c r="C294" s="3"/>
      <c r="D294" s="3"/>
      <c r="E294" s="3"/>
      <c r="F294" s="3"/>
      <c r="G294" s="3"/>
    </row>
    <row r="295" spans="1:7" hidden="1">
      <c r="A295" s="1"/>
      <c r="B295" s="1"/>
      <c r="C295" s="3"/>
      <c r="D295" s="3"/>
      <c r="E295" s="3"/>
      <c r="F295" s="3"/>
      <c r="G295" s="3"/>
    </row>
    <row r="296" spans="1:7" hidden="1">
      <c r="A296" s="1"/>
      <c r="B296" s="1"/>
      <c r="C296" s="3"/>
      <c r="D296" s="3"/>
      <c r="E296" s="3"/>
      <c r="F296" s="3"/>
      <c r="G296" s="3"/>
    </row>
    <row r="297" spans="1:7" hidden="1">
      <c r="A297" s="1"/>
      <c r="B297" s="1"/>
      <c r="C297" s="3"/>
      <c r="D297" s="3"/>
      <c r="E297" s="3"/>
      <c r="F297" s="3"/>
      <c r="G297" s="3"/>
    </row>
    <row r="298" spans="1:7" hidden="1">
      <c r="A298" s="1"/>
      <c r="B298" s="1"/>
      <c r="C298" s="3"/>
      <c r="D298" s="3"/>
      <c r="E298" s="3"/>
      <c r="F298" s="3"/>
      <c r="G298" s="3"/>
    </row>
    <row r="299" spans="1:7" hidden="1">
      <c r="A299" s="1"/>
      <c r="B299" s="1"/>
      <c r="C299" s="3"/>
      <c r="D299" s="3"/>
      <c r="E299" s="3"/>
      <c r="F299" s="3"/>
      <c r="G299" s="3"/>
    </row>
    <row r="300" spans="1:7" hidden="1">
      <c r="A300" s="1"/>
      <c r="B300" s="1"/>
      <c r="C300" s="3"/>
      <c r="D300" s="3"/>
      <c r="E300" s="3"/>
      <c r="F300" s="3"/>
      <c r="G300" s="3"/>
    </row>
    <row r="301" spans="1:7" hidden="1">
      <c r="A301" s="1"/>
      <c r="B301" s="1"/>
      <c r="C301" s="3"/>
      <c r="D301" s="3"/>
      <c r="E301" s="3"/>
      <c r="F301" s="3"/>
      <c r="G301" s="3"/>
    </row>
    <row r="302" spans="1:7" hidden="1">
      <c r="A302" s="1"/>
      <c r="B302" s="1"/>
      <c r="C302" s="3"/>
      <c r="D302" s="3"/>
      <c r="E302" s="3"/>
      <c r="F302" s="3"/>
      <c r="G302" s="3"/>
    </row>
    <row r="303" spans="1:7" hidden="1">
      <c r="A303" s="1"/>
      <c r="B303" s="1"/>
      <c r="C303" s="3"/>
      <c r="D303" s="3"/>
      <c r="E303" s="3"/>
      <c r="F303" s="3"/>
      <c r="G303" s="3"/>
    </row>
    <row r="304" spans="1:7" hidden="1">
      <c r="A304" s="1"/>
      <c r="B304" s="1"/>
      <c r="C304" s="3"/>
      <c r="D304" s="3"/>
      <c r="E304" s="3"/>
      <c r="F304" s="3"/>
      <c r="G304" s="3"/>
    </row>
    <row r="305" spans="1:7" hidden="1">
      <c r="A305" s="1"/>
      <c r="B305" s="1"/>
      <c r="C305" s="3"/>
      <c r="D305" s="3"/>
      <c r="E305" s="3"/>
      <c r="F305" s="3"/>
      <c r="G305" s="3"/>
    </row>
    <row r="306" spans="1:7" hidden="1">
      <c r="A306" s="1"/>
      <c r="B306" s="1"/>
      <c r="C306" s="3"/>
      <c r="D306" s="3"/>
      <c r="E306" s="3"/>
      <c r="F306" s="3"/>
      <c r="G306" s="3"/>
    </row>
    <row r="307" spans="1:7" hidden="1">
      <c r="A307" s="1"/>
      <c r="B307" s="1"/>
      <c r="C307" s="3"/>
      <c r="D307" s="3"/>
      <c r="E307" s="3"/>
      <c r="F307" s="3"/>
      <c r="G307" s="3"/>
    </row>
    <row r="308" spans="1:7" hidden="1">
      <c r="A308" s="1"/>
      <c r="B308" s="1"/>
      <c r="C308" s="3"/>
      <c r="D308" s="3"/>
      <c r="E308" s="3"/>
      <c r="F308" s="3"/>
      <c r="G308" s="3"/>
    </row>
    <row r="309" spans="1:7" hidden="1">
      <c r="A309" s="1"/>
      <c r="B309" s="1"/>
      <c r="C309" s="3"/>
      <c r="D309" s="3"/>
      <c r="E309" s="3"/>
      <c r="F309" s="3"/>
      <c r="G309" s="3"/>
    </row>
    <row r="310" spans="1:7" hidden="1">
      <c r="A310" s="1"/>
      <c r="B310" s="1"/>
      <c r="C310" s="3"/>
      <c r="D310" s="3"/>
      <c r="E310" s="3"/>
      <c r="F310" s="3"/>
      <c r="G310" s="3"/>
    </row>
    <row r="311" spans="1:7" hidden="1">
      <c r="A311" s="1"/>
      <c r="B311" s="1"/>
      <c r="C311" s="3"/>
      <c r="D311" s="3"/>
      <c r="E311" s="3"/>
      <c r="F311" s="3"/>
      <c r="G311" s="3"/>
    </row>
    <row r="312" spans="1:7" hidden="1">
      <c r="A312" s="1"/>
      <c r="B312" s="1"/>
      <c r="C312" s="3"/>
      <c r="D312" s="3"/>
      <c r="E312" s="3"/>
      <c r="F312" s="3"/>
      <c r="G312" s="3"/>
    </row>
    <row r="313" spans="1:7" hidden="1">
      <c r="A313" s="1"/>
      <c r="B313" s="1"/>
      <c r="C313" s="3"/>
      <c r="D313" s="3"/>
      <c r="E313" s="3"/>
      <c r="F313" s="3"/>
      <c r="G313" s="3"/>
    </row>
    <row r="314" spans="1:7" hidden="1">
      <c r="A314" s="1"/>
      <c r="B314" s="1"/>
      <c r="C314" s="3"/>
      <c r="D314" s="3"/>
      <c r="E314" s="3"/>
      <c r="F314" s="3"/>
      <c r="G314" s="3"/>
    </row>
    <row r="315" spans="1:7" hidden="1">
      <c r="A315" s="1"/>
      <c r="B315" s="1"/>
      <c r="C315" s="3"/>
      <c r="D315" s="3"/>
      <c r="E315" s="3"/>
      <c r="F315" s="3"/>
      <c r="G315" s="3"/>
    </row>
    <row r="316" spans="1:7" hidden="1">
      <c r="A316" s="1"/>
      <c r="B316" s="1"/>
      <c r="C316" s="3"/>
      <c r="D316" s="3"/>
      <c r="E316" s="3"/>
      <c r="F316" s="3"/>
      <c r="G316" s="3"/>
    </row>
    <row r="317" spans="1:7" hidden="1">
      <c r="A317" s="1"/>
      <c r="B317" s="1"/>
      <c r="C317" s="3"/>
      <c r="D317" s="3"/>
      <c r="E317" s="3"/>
      <c r="F317" s="3"/>
      <c r="G317" s="3"/>
    </row>
    <row r="318" spans="1:7" hidden="1">
      <c r="A318" s="1"/>
      <c r="B318" s="1"/>
      <c r="C318" s="3"/>
      <c r="D318" s="3"/>
      <c r="E318" s="3"/>
      <c r="F318" s="3"/>
      <c r="G318" s="3"/>
    </row>
    <row r="319" spans="1:7" hidden="1">
      <c r="A319" s="1"/>
      <c r="B319" s="1"/>
      <c r="C319" s="3"/>
      <c r="D319" s="3"/>
      <c r="E319" s="3"/>
      <c r="F319" s="3"/>
      <c r="G319" s="3"/>
    </row>
    <row r="320" spans="1:7" hidden="1">
      <c r="A320" s="1"/>
      <c r="B320" s="1"/>
      <c r="C320" s="3"/>
      <c r="D320" s="3"/>
      <c r="E320" s="3"/>
      <c r="F320" s="3"/>
      <c r="G320" s="3"/>
    </row>
    <row r="321" spans="1:7" hidden="1">
      <c r="A321" s="1"/>
      <c r="B321" s="1"/>
      <c r="C321" s="3"/>
      <c r="D321" s="3"/>
      <c r="E321" s="3"/>
      <c r="F321" s="3"/>
      <c r="G321" s="3"/>
    </row>
    <row r="322" spans="1:7" hidden="1">
      <c r="A322" s="1"/>
      <c r="B322" s="1"/>
      <c r="C322" s="3"/>
      <c r="D322" s="3"/>
      <c r="E322" s="3"/>
      <c r="F322" s="3"/>
      <c r="G322" s="3"/>
    </row>
    <row r="323" spans="1:7" hidden="1">
      <c r="A323" s="1"/>
      <c r="B323" s="1"/>
      <c r="C323" s="3"/>
      <c r="D323" s="3"/>
      <c r="E323" s="3"/>
      <c r="F323" s="3"/>
      <c r="G323" s="3"/>
    </row>
    <row r="324" spans="1:7" hidden="1">
      <c r="A324" s="1"/>
      <c r="B324" s="1"/>
      <c r="C324" s="3"/>
      <c r="D324" s="3"/>
      <c r="E324" s="3"/>
      <c r="F324" s="3"/>
      <c r="G324" s="3"/>
    </row>
    <row r="325" spans="1:7" hidden="1">
      <c r="A325" s="1"/>
      <c r="B325" s="1"/>
      <c r="C325" s="3"/>
      <c r="D325" s="3"/>
      <c r="E325" s="3"/>
      <c r="F325" s="3"/>
      <c r="G325" s="3"/>
    </row>
    <row r="326" spans="1:7" hidden="1">
      <c r="A326" s="1"/>
      <c r="B326" s="1"/>
      <c r="C326" s="3"/>
      <c r="D326" s="3"/>
      <c r="E326" s="3"/>
      <c r="F326" s="3"/>
      <c r="G326" s="3"/>
    </row>
    <row r="327" spans="1:7" hidden="1">
      <c r="A327" s="1"/>
      <c r="B327" s="1"/>
      <c r="C327" s="3"/>
      <c r="D327" s="3"/>
      <c r="E327" s="3"/>
      <c r="F327" s="3"/>
      <c r="G327" s="3"/>
    </row>
    <row r="328" spans="1:7" hidden="1">
      <c r="A328" s="1"/>
      <c r="B328" s="1"/>
      <c r="C328" s="3"/>
      <c r="D328" s="3"/>
      <c r="E328" s="3"/>
      <c r="F328" s="3"/>
      <c r="G328" s="3"/>
    </row>
    <row r="329" spans="1:7" hidden="1">
      <c r="A329" s="1"/>
      <c r="B329" s="1"/>
      <c r="C329" s="3"/>
      <c r="D329" s="3"/>
      <c r="E329" s="3"/>
      <c r="F329" s="3"/>
      <c r="G329" s="3"/>
    </row>
    <row r="330" spans="1:7" hidden="1">
      <c r="A330" s="1"/>
      <c r="B330" s="1"/>
      <c r="C330" s="3"/>
      <c r="D330" s="3"/>
      <c r="E330" s="3"/>
      <c r="F330" s="3"/>
      <c r="G330" s="3"/>
    </row>
    <row r="331" spans="1:7" hidden="1">
      <c r="A331" s="1"/>
      <c r="B331" s="1"/>
      <c r="C331" s="3"/>
      <c r="D331" s="3"/>
      <c r="E331" s="3"/>
      <c r="F331" s="3"/>
      <c r="G331" s="3"/>
    </row>
    <row r="332" spans="1:7" hidden="1">
      <c r="A332" s="1"/>
      <c r="B332" s="1"/>
      <c r="C332" s="3"/>
      <c r="D332" s="3"/>
      <c r="E332" s="3"/>
      <c r="F332" s="3"/>
      <c r="G332" s="3"/>
    </row>
    <row r="333" spans="1:7" hidden="1">
      <c r="A333" s="1"/>
      <c r="B333" s="1"/>
      <c r="C333" s="3"/>
      <c r="D333" s="3"/>
      <c r="E333" s="3"/>
      <c r="F333" s="3"/>
      <c r="G333" s="3"/>
    </row>
    <row r="334" spans="1:7" hidden="1">
      <c r="A334" s="1"/>
      <c r="B334" s="1"/>
      <c r="C334" s="3"/>
      <c r="D334" s="3"/>
      <c r="E334" s="3"/>
      <c r="F334" s="3"/>
      <c r="G334" s="3"/>
    </row>
    <row r="335" spans="1:7" hidden="1">
      <c r="A335" s="1"/>
      <c r="B335" s="1"/>
      <c r="C335" s="3"/>
      <c r="D335" s="3"/>
      <c r="E335" s="3"/>
      <c r="F335" s="3"/>
      <c r="G335" s="3"/>
    </row>
    <row r="336" spans="1:7" hidden="1">
      <c r="A336" s="1"/>
      <c r="B336" s="1"/>
      <c r="C336" s="3"/>
      <c r="D336" s="3"/>
      <c r="E336" s="3"/>
      <c r="F336" s="3"/>
      <c r="G336" s="3"/>
    </row>
    <row r="337" spans="1:7" hidden="1">
      <c r="A337" s="1"/>
      <c r="B337" s="1"/>
      <c r="C337" s="3"/>
      <c r="D337" s="3"/>
      <c r="E337" s="3"/>
      <c r="F337" s="3"/>
      <c r="G337" s="3"/>
    </row>
    <row r="338" spans="1:7" hidden="1">
      <c r="A338" s="1"/>
      <c r="B338" s="1"/>
      <c r="C338" s="3"/>
      <c r="D338" s="3"/>
      <c r="E338" s="3"/>
      <c r="F338" s="3"/>
      <c r="G338" s="3"/>
    </row>
    <row r="339" spans="1:7" hidden="1">
      <c r="A339" s="1"/>
      <c r="B339" s="1"/>
      <c r="C339" s="3"/>
      <c r="D339" s="3"/>
      <c r="E339" s="3"/>
      <c r="F339" s="3"/>
      <c r="G339" s="3"/>
    </row>
    <row r="340" spans="1:7" hidden="1">
      <c r="A340" s="1"/>
      <c r="B340" s="1"/>
      <c r="C340" s="3"/>
      <c r="D340" s="3"/>
      <c r="E340" s="3"/>
      <c r="F340" s="3"/>
      <c r="G340" s="3"/>
    </row>
    <row r="341" spans="1:7" hidden="1">
      <c r="A341" s="1"/>
      <c r="B341" s="1"/>
      <c r="C341" s="3"/>
      <c r="D341" s="3"/>
      <c r="E341" s="3"/>
      <c r="F341" s="3"/>
      <c r="G341" s="3"/>
    </row>
    <row r="342" spans="1:7" hidden="1">
      <c r="A342" s="1"/>
      <c r="B342" s="1"/>
      <c r="C342" s="3"/>
      <c r="D342" s="3"/>
      <c r="E342" s="3"/>
      <c r="F342" s="3"/>
      <c r="G342" s="3"/>
    </row>
    <row r="343" spans="1:7" hidden="1">
      <c r="A343" s="1"/>
      <c r="B343" s="1"/>
      <c r="C343" s="3"/>
      <c r="D343" s="3"/>
      <c r="E343" s="3"/>
      <c r="F343" s="3"/>
      <c r="G343" s="3"/>
    </row>
    <row r="344" spans="1:7" hidden="1">
      <c r="A344" s="1"/>
      <c r="B344" s="1"/>
      <c r="C344" s="3"/>
      <c r="D344" s="3"/>
      <c r="E344" s="3"/>
      <c r="F344" s="3"/>
      <c r="G344" s="3"/>
    </row>
    <row r="345" spans="1:7" hidden="1">
      <c r="A345" s="1"/>
      <c r="B345" s="1"/>
      <c r="C345" s="3"/>
      <c r="D345" s="3"/>
      <c r="E345" s="3"/>
      <c r="F345" s="3"/>
      <c r="G345" s="3"/>
    </row>
    <row r="346" spans="1:7" hidden="1">
      <c r="A346" s="1"/>
      <c r="B346" s="1"/>
      <c r="C346" s="3"/>
      <c r="D346" s="3"/>
      <c r="E346" s="3"/>
      <c r="F346" s="3"/>
      <c r="G346" s="3"/>
    </row>
    <row r="347" spans="1:7" hidden="1">
      <c r="A347" s="1"/>
      <c r="B347" s="1"/>
      <c r="C347" s="3"/>
      <c r="D347" s="3"/>
      <c r="E347" s="3"/>
      <c r="F347" s="3"/>
      <c r="G347" s="3"/>
    </row>
    <row r="348" spans="1:7" hidden="1">
      <c r="A348" s="1"/>
      <c r="B348" s="1"/>
      <c r="C348" s="3"/>
      <c r="D348" s="3"/>
      <c r="E348" s="3"/>
      <c r="F348" s="3"/>
      <c r="G348" s="3"/>
    </row>
    <row r="349" spans="1:7" hidden="1">
      <c r="A349" s="1"/>
      <c r="B349" s="1"/>
      <c r="C349" s="3"/>
      <c r="D349" s="3"/>
      <c r="E349" s="3"/>
      <c r="F349" s="3"/>
      <c r="G349" s="3"/>
    </row>
    <row r="350" spans="1:7" hidden="1">
      <c r="A350" s="1"/>
      <c r="B350" s="1"/>
      <c r="C350" s="3"/>
      <c r="D350" s="3"/>
      <c r="E350" s="3"/>
      <c r="F350" s="3"/>
      <c r="G350" s="3"/>
    </row>
    <row r="351" spans="1:7" hidden="1">
      <c r="A351" s="1"/>
      <c r="B351" s="1"/>
      <c r="C351" s="3"/>
      <c r="D351" s="3"/>
      <c r="E351" s="3"/>
      <c r="F351" s="3"/>
      <c r="G351" s="3"/>
    </row>
    <row r="352" spans="1:7" hidden="1">
      <c r="A352" s="1"/>
      <c r="B352" s="1"/>
      <c r="C352" s="3"/>
      <c r="D352" s="3"/>
      <c r="E352" s="3"/>
      <c r="F352" s="3"/>
      <c r="G352" s="3"/>
    </row>
    <row r="353" spans="1:7" hidden="1">
      <c r="A353" s="1"/>
      <c r="B353" s="1"/>
      <c r="C353" s="3"/>
      <c r="D353" s="3"/>
      <c r="E353" s="3"/>
      <c r="F353" s="3"/>
      <c r="G353" s="3"/>
    </row>
    <row r="354" spans="1:7" hidden="1">
      <c r="A354" s="1"/>
      <c r="B354" s="1"/>
      <c r="C354" s="3"/>
      <c r="D354" s="3"/>
      <c r="E354" s="3"/>
      <c r="F354" s="3"/>
      <c r="G354" s="3"/>
    </row>
    <row r="355" spans="1:7" hidden="1">
      <c r="A355" s="1"/>
      <c r="B355" s="1"/>
      <c r="C355" s="3"/>
      <c r="D355" s="3"/>
      <c r="E355" s="3"/>
      <c r="F355" s="3"/>
      <c r="G355" s="3"/>
    </row>
    <row r="356" spans="1:7" hidden="1">
      <c r="A356" s="1"/>
      <c r="B356" s="1"/>
      <c r="C356" s="3"/>
      <c r="D356" s="3"/>
      <c r="E356" s="3"/>
      <c r="F356" s="3"/>
      <c r="G356" s="3"/>
    </row>
    <row r="357" spans="1:7" hidden="1">
      <c r="A357" s="1"/>
      <c r="B357" s="1"/>
      <c r="C357" s="3"/>
      <c r="D357" s="3"/>
      <c r="E357" s="3"/>
      <c r="F357" s="3"/>
      <c r="G357" s="3"/>
    </row>
    <row r="358" spans="1:7" hidden="1">
      <c r="A358" s="1"/>
      <c r="B358" s="1"/>
      <c r="C358" s="3"/>
      <c r="D358" s="3"/>
      <c r="E358" s="3"/>
      <c r="F358" s="3"/>
      <c r="G358" s="3"/>
    </row>
    <row r="359" spans="1:7" hidden="1">
      <c r="A359" s="1"/>
      <c r="B359" s="1"/>
      <c r="C359" s="3"/>
      <c r="D359" s="3"/>
      <c r="E359" s="3"/>
      <c r="F359" s="3"/>
      <c r="G359" s="3"/>
    </row>
    <row r="360" spans="1:7" hidden="1">
      <c r="A360" s="1"/>
      <c r="B360" s="1"/>
      <c r="C360" s="3"/>
      <c r="D360" s="3"/>
      <c r="E360" s="3"/>
      <c r="F360" s="3"/>
      <c r="G360" s="3"/>
    </row>
    <row r="361" spans="1:7" hidden="1">
      <c r="A361" s="1"/>
      <c r="B361" s="1"/>
      <c r="C361" s="3"/>
      <c r="D361" s="3"/>
      <c r="E361" s="3"/>
      <c r="F361" s="3"/>
      <c r="G361" s="3"/>
    </row>
    <row r="362" spans="1:7" hidden="1">
      <c r="A362" s="1"/>
      <c r="B362" s="1"/>
      <c r="C362" s="3"/>
      <c r="D362" s="3"/>
      <c r="E362" s="3"/>
      <c r="F362" s="3"/>
      <c r="G362" s="3"/>
    </row>
    <row r="363" spans="1:7" hidden="1">
      <c r="A363" s="1"/>
      <c r="B363" s="1"/>
      <c r="C363" s="3"/>
      <c r="D363" s="3"/>
      <c r="E363" s="3"/>
      <c r="F363" s="3"/>
      <c r="G363" s="3"/>
    </row>
    <row r="364" spans="1:7" hidden="1">
      <c r="A364" s="1"/>
      <c r="B364" s="1"/>
      <c r="C364" s="3"/>
      <c r="D364" s="3"/>
      <c r="E364" s="3"/>
      <c r="F364" s="3"/>
      <c r="G364" s="3"/>
    </row>
    <row r="365" spans="1:7" hidden="1">
      <c r="A365" s="1"/>
      <c r="B365" s="1"/>
      <c r="C365" s="3"/>
      <c r="D365" s="3"/>
      <c r="E365" s="3"/>
      <c r="F365" s="3"/>
      <c r="G365" s="3"/>
    </row>
    <row r="366" spans="1:7" hidden="1">
      <c r="A366" s="1"/>
      <c r="B366" s="1"/>
      <c r="C366" s="3"/>
      <c r="D366" s="3"/>
      <c r="E366" s="3"/>
      <c r="F366" s="3"/>
      <c r="G366" s="3"/>
    </row>
    <row r="367" spans="1:7" hidden="1">
      <c r="A367" s="1"/>
      <c r="B367" s="1"/>
      <c r="C367" s="3"/>
      <c r="D367" s="3"/>
      <c r="E367" s="3"/>
      <c r="F367" s="3"/>
      <c r="G367" s="3"/>
    </row>
    <row r="368" spans="1:7" hidden="1">
      <c r="A368" s="1"/>
      <c r="B368" s="1"/>
      <c r="C368" s="3"/>
      <c r="D368" s="3"/>
      <c r="E368" s="3"/>
      <c r="F368" s="3"/>
      <c r="G368" s="3"/>
    </row>
    <row r="369" spans="1:7" hidden="1">
      <c r="A369" s="1"/>
      <c r="B369" s="1"/>
      <c r="C369" s="3"/>
      <c r="D369" s="3"/>
      <c r="E369" s="3"/>
      <c r="F369" s="3"/>
      <c r="G369" s="3"/>
    </row>
    <row r="370" spans="1:7" hidden="1">
      <c r="A370" s="1"/>
      <c r="B370" s="1"/>
      <c r="C370" s="3"/>
      <c r="D370" s="3"/>
      <c r="E370" s="3"/>
      <c r="F370" s="3"/>
      <c r="G370" s="3"/>
    </row>
    <row r="371" spans="1:7" hidden="1">
      <c r="A371" s="1"/>
      <c r="B371" s="1"/>
      <c r="C371" s="3"/>
      <c r="D371" s="3"/>
      <c r="E371" s="3"/>
      <c r="F371" s="3"/>
      <c r="G371" s="3"/>
    </row>
    <row r="372" spans="1:7" hidden="1">
      <c r="A372" s="1"/>
      <c r="B372" s="1"/>
      <c r="C372" s="3"/>
      <c r="D372" s="3"/>
      <c r="E372" s="3"/>
      <c r="F372" s="3"/>
      <c r="G372" s="3"/>
    </row>
    <row r="373" spans="1:7" hidden="1">
      <c r="A373" s="1"/>
      <c r="B373" s="1"/>
      <c r="C373" s="3"/>
      <c r="D373" s="3"/>
      <c r="E373" s="3"/>
      <c r="F373" s="3"/>
      <c r="G373" s="3"/>
    </row>
    <row r="374" spans="1:7" hidden="1">
      <c r="A374" s="1"/>
      <c r="B374" s="1"/>
      <c r="C374" s="3"/>
      <c r="D374" s="3"/>
      <c r="E374" s="3"/>
      <c r="F374" s="3"/>
      <c r="G374" s="3"/>
    </row>
    <row r="375" spans="1:7" hidden="1">
      <c r="A375" s="1"/>
      <c r="B375" s="1"/>
      <c r="C375" s="3"/>
      <c r="D375" s="3"/>
      <c r="E375" s="3"/>
      <c r="F375" s="3"/>
      <c r="G375" s="3"/>
    </row>
    <row r="376" spans="1:7" hidden="1">
      <c r="A376" s="1"/>
      <c r="B376" s="1"/>
      <c r="C376" s="3"/>
      <c r="D376" s="3"/>
      <c r="E376" s="3"/>
      <c r="F376" s="3"/>
      <c r="G376" s="3"/>
    </row>
    <row r="377" spans="1:7" hidden="1">
      <c r="A377" s="1"/>
      <c r="B377" s="1"/>
      <c r="C377" s="3"/>
      <c r="D377" s="3"/>
      <c r="E377" s="3"/>
      <c r="F377" s="3"/>
      <c r="G377" s="3"/>
    </row>
    <row r="378" spans="1:7" hidden="1">
      <c r="A378" s="1"/>
      <c r="B378" s="1"/>
      <c r="C378" s="3"/>
      <c r="D378" s="3"/>
      <c r="E378" s="3"/>
      <c r="F378" s="3"/>
      <c r="G378" s="3"/>
    </row>
    <row r="379" spans="1:7" hidden="1">
      <c r="A379" s="1"/>
      <c r="B379" s="1"/>
      <c r="C379" s="3"/>
      <c r="D379" s="3"/>
      <c r="E379" s="3"/>
      <c r="F379" s="3"/>
      <c r="G379" s="3"/>
    </row>
    <row r="380" spans="1:7" hidden="1">
      <c r="A380" s="1"/>
      <c r="B380" s="1"/>
      <c r="C380" s="3"/>
      <c r="D380" s="3"/>
      <c r="E380" s="3"/>
      <c r="F380" s="3"/>
      <c r="G380" s="3"/>
    </row>
    <row r="381" spans="1:7" hidden="1">
      <c r="A381" s="1"/>
      <c r="B381" s="1"/>
      <c r="C381" s="3"/>
      <c r="D381" s="3"/>
      <c r="E381" s="3"/>
      <c r="F381" s="3"/>
      <c r="G381" s="3"/>
    </row>
    <row r="382" spans="1:7" hidden="1">
      <c r="A382" s="1"/>
      <c r="B382" s="1"/>
      <c r="C382" s="3"/>
      <c r="D382" s="3"/>
      <c r="E382" s="3"/>
      <c r="F382" s="3"/>
      <c r="G382" s="3"/>
    </row>
    <row r="383" spans="1:7" hidden="1">
      <c r="A383" s="1"/>
      <c r="B383" s="1"/>
      <c r="C383" s="3"/>
      <c r="D383" s="3"/>
      <c r="E383" s="3"/>
      <c r="F383" s="3"/>
      <c r="G383" s="3"/>
    </row>
    <row r="384" spans="1:7" hidden="1">
      <c r="A384" s="1"/>
      <c r="B384" s="1"/>
      <c r="C384" s="3"/>
      <c r="D384" s="3"/>
      <c r="E384" s="3"/>
      <c r="F384" s="3"/>
      <c r="G384" s="3"/>
    </row>
    <row r="385" spans="1:7" hidden="1">
      <c r="A385" s="1"/>
      <c r="B385" s="1"/>
      <c r="C385" s="3"/>
      <c r="D385" s="3"/>
      <c r="E385" s="3"/>
      <c r="F385" s="3"/>
      <c r="G385" s="3"/>
    </row>
    <row r="386" spans="1:7" hidden="1">
      <c r="A386" s="1"/>
      <c r="B386" s="1"/>
      <c r="C386" s="3"/>
      <c r="D386" s="3"/>
      <c r="E386" s="3"/>
      <c r="F386" s="3"/>
      <c r="G386" s="3"/>
    </row>
    <row r="387" spans="1:7" hidden="1">
      <c r="A387" s="1"/>
      <c r="B387" s="1"/>
      <c r="C387" s="3"/>
      <c r="D387" s="3"/>
      <c r="E387" s="3"/>
      <c r="F387" s="3"/>
      <c r="G387" s="3"/>
    </row>
    <row r="388" spans="1:7" hidden="1">
      <c r="A388" s="1"/>
      <c r="B388" s="1"/>
      <c r="C388" s="3"/>
      <c r="D388" s="3"/>
      <c r="E388" s="3"/>
      <c r="F388" s="3"/>
      <c r="G388" s="3"/>
    </row>
    <row r="389" spans="1:7" hidden="1">
      <c r="A389" s="1"/>
      <c r="B389" s="1"/>
      <c r="C389" s="3"/>
      <c r="D389" s="3"/>
      <c r="E389" s="3"/>
      <c r="F389" s="3"/>
      <c r="G389" s="3"/>
    </row>
    <row r="390" spans="1:7" hidden="1">
      <c r="A390" s="1"/>
      <c r="B390" s="1"/>
      <c r="C390" s="3"/>
      <c r="D390" s="3"/>
      <c r="E390" s="3"/>
      <c r="F390" s="3"/>
      <c r="G390" s="3"/>
    </row>
    <row r="391" spans="1:7" hidden="1">
      <c r="A391" s="1"/>
      <c r="B391" s="1"/>
      <c r="C391" s="3"/>
      <c r="D391" s="3"/>
      <c r="E391" s="3"/>
      <c r="F391" s="3"/>
      <c r="G391" s="3"/>
    </row>
    <row r="392" spans="1:7" hidden="1">
      <c r="A392" s="1"/>
      <c r="B392" s="1"/>
      <c r="C392" s="3"/>
      <c r="D392" s="3"/>
      <c r="E392" s="3"/>
      <c r="F392" s="3"/>
      <c r="G392" s="3"/>
    </row>
    <row r="393" spans="1:7" hidden="1">
      <c r="A393" s="1"/>
      <c r="B393" s="1"/>
      <c r="C393" s="3"/>
      <c r="D393" s="3"/>
      <c r="E393" s="3"/>
      <c r="F393" s="3"/>
      <c r="G393" s="3"/>
    </row>
    <row r="394" spans="1:7" hidden="1">
      <c r="A394" s="1"/>
      <c r="B394" s="1"/>
      <c r="C394" s="3"/>
      <c r="D394" s="3"/>
      <c r="E394" s="3"/>
      <c r="F394" s="3"/>
      <c r="G394" s="3"/>
    </row>
    <row r="395" spans="1:7" hidden="1">
      <c r="A395" s="1"/>
      <c r="B395" s="1"/>
      <c r="C395" s="3"/>
      <c r="D395" s="3"/>
      <c r="E395" s="3"/>
      <c r="F395" s="3"/>
      <c r="G395" s="3"/>
    </row>
    <row r="396" spans="1:7" hidden="1">
      <c r="A396" s="1"/>
      <c r="B396" s="1"/>
      <c r="C396" s="3"/>
      <c r="D396" s="3"/>
      <c r="E396" s="3"/>
      <c r="F396" s="3"/>
      <c r="G396" s="3"/>
    </row>
    <row r="397" spans="1:7" hidden="1">
      <c r="A397" s="1"/>
      <c r="B397" s="1"/>
      <c r="C397" s="3"/>
      <c r="D397" s="3"/>
      <c r="E397" s="3"/>
      <c r="F397" s="3"/>
      <c r="G397" s="3"/>
    </row>
    <row r="398" spans="1:7" hidden="1">
      <c r="A398" s="1"/>
      <c r="B398" s="1"/>
      <c r="C398" s="3"/>
      <c r="D398" s="3"/>
      <c r="E398" s="3"/>
      <c r="F398" s="3"/>
      <c r="G398" s="3"/>
    </row>
    <row r="399" spans="1:7" hidden="1">
      <c r="A399" s="1"/>
      <c r="B399" s="1"/>
      <c r="C399" s="3"/>
      <c r="D399" s="3"/>
      <c r="E399" s="3"/>
      <c r="F399" s="3"/>
      <c r="G399" s="3"/>
    </row>
    <row r="400" spans="1:7" hidden="1">
      <c r="A400" s="1"/>
      <c r="B400" s="1"/>
      <c r="C400" s="3"/>
      <c r="D400" s="3"/>
      <c r="E400" s="3"/>
      <c r="F400" s="3"/>
      <c r="G400" s="3"/>
    </row>
    <row r="401" spans="1:7" hidden="1">
      <c r="A401" s="1"/>
      <c r="B401" s="1"/>
      <c r="C401" s="3"/>
      <c r="D401" s="3"/>
      <c r="E401" s="3"/>
      <c r="F401" s="3"/>
      <c r="G401" s="3"/>
    </row>
    <row r="402" spans="1:7" hidden="1">
      <c r="A402" s="1"/>
      <c r="B402" s="1"/>
      <c r="C402" s="3"/>
      <c r="D402" s="3"/>
      <c r="E402" s="3"/>
      <c r="F402" s="3"/>
      <c r="G402" s="3"/>
    </row>
    <row r="403" spans="1:7" hidden="1">
      <c r="A403" s="1"/>
      <c r="B403" s="1"/>
      <c r="C403" s="3"/>
      <c r="D403" s="3"/>
      <c r="E403" s="3"/>
      <c r="F403" s="3"/>
      <c r="G403" s="3"/>
    </row>
    <row r="404" spans="1:7" hidden="1">
      <c r="A404" s="1"/>
      <c r="B404" s="1"/>
      <c r="C404" s="3"/>
      <c r="D404" s="3"/>
      <c r="E404" s="3"/>
      <c r="F404" s="3"/>
      <c r="G404" s="3"/>
    </row>
    <row r="405" spans="1:7" hidden="1">
      <c r="A405" s="1"/>
      <c r="B405" s="1"/>
      <c r="C405" s="3"/>
      <c r="D405" s="3"/>
      <c r="E405" s="3"/>
      <c r="F405" s="3"/>
      <c r="G405" s="3"/>
    </row>
    <row r="406" spans="1:7" hidden="1">
      <c r="A406" s="1"/>
      <c r="B406" s="1"/>
      <c r="C406" s="3"/>
      <c r="D406" s="3"/>
      <c r="E406" s="3"/>
      <c r="F406" s="3"/>
      <c r="G406" s="3"/>
    </row>
    <row r="407" spans="1:7" hidden="1">
      <c r="A407" s="1"/>
      <c r="B407" s="1"/>
      <c r="C407" s="3"/>
      <c r="D407" s="3"/>
      <c r="E407" s="3"/>
      <c r="F407" s="3"/>
      <c r="G407" s="3"/>
    </row>
    <row r="408" spans="1:7" hidden="1">
      <c r="A408" s="1"/>
      <c r="B408" s="1"/>
      <c r="C408" s="3"/>
      <c r="D408" s="3"/>
      <c r="E408" s="3"/>
      <c r="F408" s="3"/>
      <c r="G408" s="3"/>
    </row>
    <row r="409" spans="1:7" hidden="1">
      <c r="A409" s="1"/>
      <c r="B409" s="1"/>
      <c r="C409" s="3"/>
      <c r="D409" s="3"/>
      <c r="E409" s="3"/>
      <c r="F409" s="3"/>
      <c r="G409" s="3"/>
    </row>
    <row r="410" spans="1:7" hidden="1">
      <c r="A410" s="1"/>
      <c r="B410" s="1"/>
      <c r="C410" s="3"/>
      <c r="D410" s="3"/>
      <c r="E410" s="3"/>
      <c r="F410" s="3"/>
      <c r="G410" s="3"/>
    </row>
    <row r="411" spans="1:7" hidden="1">
      <c r="A411" s="1"/>
      <c r="B411" s="1"/>
      <c r="C411" s="3"/>
      <c r="D411" s="3"/>
      <c r="E411" s="3"/>
      <c r="F411" s="3"/>
      <c r="G411" s="3"/>
    </row>
    <row r="412" spans="1:7" hidden="1">
      <c r="A412" s="1"/>
      <c r="B412" s="1"/>
      <c r="C412" s="3"/>
      <c r="D412" s="3"/>
      <c r="E412" s="3"/>
      <c r="F412" s="3"/>
      <c r="G412" s="3"/>
    </row>
    <row r="413" spans="1:7" hidden="1">
      <c r="A413" s="1"/>
      <c r="B413" s="1"/>
      <c r="C413" s="3"/>
      <c r="D413" s="3"/>
      <c r="E413" s="3"/>
      <c r="F413" s="3"/>
      <c r="G413" s="3"/>
    </row>
    <row r="414" spans="1:7" hidden="1">
      <c r="A414" s="1"/>
      <c r="B414" s="1"/>
      <c r="C414" s="3"/>
      <c r="D414" s="3"/>
      <c r="E414" s="3"/>
      <c r="F414" s="3"/>
      <c r="G414" s="3"/>
    </row>
    <row r="415" spans="1:7" hidden="1">
      <c r="A415" s="1"/>
      <c r="B415" s="1"/>
      <c r="C415" s="3"/>
      <c r="D415" s="3"/>
      <c r="E415" s="3"/>
      <c r="F415" s="3"/>
      <c r="G415" s="3"/>
    </row>
    <row r="416" spans="1:7" hidden="1">
      <c r="A416" s="1"/>
      <c r="B416" s="1"/>
      <c r="C416" s="3"/>
      <c r="D416" s="3"/>
      <c r="E416" s="3"/>
      <c r="F416" s="3"/>
      <c r="G416" s="3"/>
    </row>
    <row r="417" spans="1:7" hidden="1">
      <c r="A417" s="1"/>
      <c r="B417" s="1"/>
      <c r="C417" s="3"/>
      <c r="D417" s="3"/>
      <c r="E417" s="3"/>
      <c r="F417" s="3"/>
      <c r="G417" s="3"/>
    </row>
    <row r="418" spans="1:7" hidden="1">
      <c r="A418" s="1"/>
      <c r="B418" s="1"/>
      <c r="C418" s="3"/>
      <c r="D418" s="3"/>
      <c r="E418" s="3"/>
      <c r="F418" s="3"/>
      <c r="G418" s="3"/>
    </row>
    <row r="419" spans="1:7" hidden="1">
      <c r="A419" s="1"/>
      <c r="B419" s="1"/>
      <c r="C419" s="3"/>
      <c r="D419" s="3"/>
      <c r="E419" s="3"/>
      <c r="F419" s="3"/>
      <c r="G419" s="3"/>
    </row>
    <row r="420" spans="1:7" hidden="1">
      <c r="A420" s="1"/>
      <c r="B420" s="1"/>
      <c r="C420" s="3"/>
      <c r="D420" s="3"/>
      <c r="E420" s="3"/>
      <c r="F420" s="3"/>
      <c r="G420" s="3"/>
    </row>
    <row r="421" spans="1:7" hidden="1">
      <c r="A421" s="1"/>
      <c r="B421" s="1"/>
      <c r="C421" s="3"/>
      <c r="D421" s="3"/>
      <c r="E421" s="3"/>
      <c r="F421" s="3"/>
      <c r="G421" s="3"/>
    </row>
    <row r="422" spans="1:7" hidden="1">
      <c r="A422" s="1"/>
      <c r="B422" s="1"/>
      <c r="C422" s="3"/>
      <c r="D422" s="3"/>
      <c r="E422" s="3"/>
      <c r="F422" s="3"/>
      <c r="G422" s="3"/>
    </row>
    <row r="423" spans="1:7" hidden="1">
      <c r="A423" s="1"/>
      <c r="B423" s="1"/>
      <c r="C423" s="3"/>
      <c r="D423" s="3"/>
      <c r="E423" s="3"/>
      <c r="F423" s="3"/>
      <c r="G423" s="3"/>
    </row>
    <row r="424" spans="1:7" hidden="1">
      <c r="A424" s="1"/>
      <c r="B424" s="1"/>
      <c r="C424" s="3"/>
      <c r="D424" s="3"/>
      <c r="E424" s="3"/>
      <c r="F424" s="3"/>
      <c r="G424" s="3"/>
    </row>
    <row r="425" spans="1:7" hidden="1">
      <c r="A425" s="1"/>
      <c r="B425" s="1"/>
      <c r="C425" s="3"/>
      <c r="D425" s="3"/>
      <c r="E425" s="3"/>
      <c r="F425" s="3"/>
      <c r="G425" s="3"/>
    </row>
    <row r="426" spans="1:7" hidden="1">
      <c r="A426" s="1"/>
      <c r="B426" s="1"/>
      <c r="C426" s="3"/>
      <c r="D426" s="3"/>
      <c r="E426" s="3"/>
      <c r="F426" s="3"/>
      <c r="G426" s="3"/>
    </row>
    <row r="427" spans="1:7" hidden="1">
      <c r="A427" s="1"/>
      <c r="B427" s="1"/>
      <c r="C427" s="3"/>
      <c r="D427" s="3"/>
      <c r="E427" s="3"/>
      <c r="F427" s="3"/>
      <c r="G427" s="3"/>
    </row>
    <row r="428" spans="1:7" hidden="1">
      <c r="A428" s="1"/>
      <c r="B428" s="1"/>
      <c r="C428" s="3"/>
      <c r="D428" s="3"/>
      <c r="E428" s="3"/>
      <c r="F428" s="3"/>
      <c r="G428" s="3"/>
    </row>
    <row r="429" spans="1:7" hidden="1">
      <c r="A429" s="1"/>
      <c r="B429" s="1"/>
      <c r="C429" s="3"/>
      <c r="D429" s="3"/>
      <c r="E429" s="3"/>
      <c r="F429" s="3"/>
      <c r="G429" s="3"/>
    </row>
    <row r="430" spans="1:7" hidden="1">
      <c r="A430" s="1"/>
      <c r="B430" s="1"/>
      <c r="C430" s="3"/>
      <c r="D430" s="3"/>
      <c r="E430" s="3"/>
      <c r="F430" s="3"/>
      <c r="G430" s="3"/>
    </row>
    <row r="431" spans="1:7" hidden="1">
      <c r="A431" s="1"/>
      <c r="B431" s="1"/>
      <c r="C431" s="3"/>
      <c r="D431" s="3"/>
      <c r="E431" s="3"/>
      <c r="F431" s="3"/>
      <c r="G431" s="3"/>
    </row>
    <row r="432" spans="1:7" hidden="1">
      <c r="A432" s="1"/>
      <c r="B432" s="1"/>
      <c r="C432" s="3"/>
      <c r="D432" s="3"/>
      <c r="E432" s="3"/>
      <c r="F432" s="3"/>
      <c r="G432" s="3"/>
    </row>
    <row r="433" spans="1:7" hidden="1">
      <c r="A433" s="1"/>
      <c r="B433" s="1"/>
      <c r="C433" s="3"/>
      <c r="D433" s="3"/>
      <c r="E433" s="3"/>
      <c r="F433" s="3"/>
      <c r="G433" s="3"/>
    </row>
    <row r="434" spans="1:7" hidden="1">
      <c r="A434" s="1"/>
      <c r="B434" s="1"/>
      <c r="C434" s="3"/>
      <c r="D434" s="3"/>
      <c r="E434" s="3"/>
      <c r="F434" s="3"/>
      <c r="G434" s="3"/>
    </row>
    <row r="435" spans="1:7" hidden="1">
      <c r="A435" s="1"/>
      <c r="B435" s="1"/>
      <c r="C435" s="3"/>
      <c r="D435" s="3"/>
      <c r="E435" s="3"/>
      <c r="F435" s="3"/>
      <c r="G435" s="3"/>
    </row>
    <row r="436" spans="1:7" hidden="1">
      <c r="A436" s="1"/>
      <c r="B436" s="1"/>
      <c r="C436" s="3"/>
      <c r="D436" s="3"/>
      <c r="E436" s="3"/>
      <c r="F436" s="3"/>
      <c r="G436" s="3"/>
    </row>
    <row r="437" spans="1:7" hidden="1">
      <c r="A437" s="1"/>
      <c r="B437" s="1"/>
      <c r="C437" s="3"/>
      <c r="D437" s="3"/>
      <c r="E437" s="3"/>
      <c r="F437" s="3"/>
      <c r="G437" s="3"/>
    </row>
    <row r="438" spans="1:7" hidden="1">
      <c r="A438" s="1"/>
      <c r="B438" s="1"/>
      <c r="C438" s="3"/>
      <c r="D438" s="3"/>
      <c r="E438" s="3"/>
      <c r="F438" s="3"/>
      <c r="G438" s="3"/>
    </row>
    <row r="439" spans="1:7" hidden="1">
      <c r="A439" s="1"/>
      <c r="B439" s="1"/>
      <c r="C439" s="3"/>
      <c r="D439" s="3"/>
      <c r="E439" s="3"/>
      <c r="F439" s="3"/>
      <c r="G439" s="3"/>
    </row>
    <row r="440" spans="1:7" hidden="1">
      <c r="A440" s="1"/>
      <c r="B440" s="1"/>
      <c r="C440" s="3"/>
      <c r="D440" s="3"/>
      <c r="E440" s="3"/>
      <c r="F440" s="3"/>
      <c r="G440" s="3"/>
    </row>
    <row r="441" spans="1:7" hidden="1">
      <c r="A441" s="1"/>
      <c r="B441" s="1"/>
      <c r="C441" s="3"/>
      <c r="D441" s="3"/>
      <c r="E441" s="3"/>
      <c r="F441" s="3"/>
      <c r="G441" s="3"/>
    </row>
    <row r="442" spans="1:7" hidden="1">
      <c r="A442" s="1"/>
      <c r="B442" s="1"/>
      <c r="C442" s="3"/>
      <c r="D442" s="3"/>
      <c r="E442" s="3"/>
      <c r="F442" s="3"/>
      <c r="G442" s="3"/>
    </row>
    <row r="443" spans="1:7" hidden="1">
      <c r="A443" s="1"/>
      <c r="B443" s="1"/>
      <c r="C443" s="3"/>
      <c r="D443" s="3"/>
      <c r="E443" s="3"/>
      <c r="F443" s="3"/>
      <c r="G443" s="3"/>
    </row>
    <row r="444" spans="1:7" hidden="1">
      <c r="A444" s="1"/>
      <c r="B444" s="1"/>
      <c r="C444" s="3"/>
      <c r="D444" s="3"/>
      <c r="E444" s="3"/>
      <c r="F444" s="3"/>
      <c r="G444" s="3"/>
    </row>
    <row r="445" spans="1:7" hidden="1">
      <c r="A445" s="1"/>
      <c r="B445" s="1"/>
      <c r="C445" s="3"/>
      <c r="D445" s="3"/>
      <c r="E445" s="3"/>
      <c r="F445" s="3"/>
      <c r="G445" s="3"/>
    </row>
    <row r="446" spans="1:7" hidden="1">
      <c r="A446" s="1"/>
      <c r="B446" s="1"/>
      <c r="C446" s="3"/>
      <c r="D446" s="3"/>
      <c r="E446" s="3"/>
      <c r="F446" s="3"/>
      <c r="G446" s="3"/>
    </row>
    <row r="447" spans="1:7" hidden="1">
      <c r="A447" s="1"/>
      <c r="B447" s="1"/>
      <c r="C447" s="3"/>
      <c r="D447" s="3"/>
      <c r="E447" s="3"/>
      <c r="F447" s="3"/>
      <c r="G447" s="3"/>
    </row>
    <row r="448" spans="1:7" hidden="1">
      <c r="A448" s="1"/>
      <c r="B448" s="1"/>
      <c r="C448" s="3"/>
      <c r="D448" s="3"/>
      <c r="E448" s="3"/>
      <c r="F448" s="3"/>
      <c r="G448" s="3"/>
    </row>
    <row r="449" spans="1:7" hidden="1">
      <c r="A449" s="1"/>
      <c r="B449" s="1"/>
      <c r="C449" s="3"/>
      <c r="D449" s="3"/>
      <c r="E449" s="3"/>
      <c r="F449" s="3"/>
      <c r="G449" s="3"/>
    </row>
    <row r="450" spans="1:7" hidden="1">
      <c r="A450" s="1"/>
      <c r="B450" s="1"/>
      <c r="C450" s="3"/>
      <c r="D450" s="3"/>
      <c r="E450" s="3"/>
      <c r="F450" s="3"/>
      <c r="G450" s="3"/>
    </row>
    <row r="451" spans="1:7" hidden="1">
      <c r="A451" s="1"/>
      <c r="B451" s="1"/>
      <c r="C451" s="3"/>
      <c r="D451" s="3"/>
      <c r="E451" s="3"/>
      <c r="F451" s="3"/>
      <c r="G451" s="3"/>
    </row>
    <row r="452" spans="1:7" hidden="1">
      <c r="A452" s="1"/>
      <c r="B452" s="1"/>
      <c r="C452" s="3"/>
      <c r="D452" s="3"/>
      <c r="E452" s="3"/>
      <c r="F452" s="3"/>
      <c r="G452" s="3"/>
    </row>
    <row r="453" spans="1:7" hidden="1">
      <c r="A453" s="1"/>
      <c r="B453" s="1"/>
      <c r="C453" s="3"/>
      <c r="D453" s="3"/>
      <c r="E453" s="3"/>
      <c r="F453" s="3"/>
      <c r="G453" s="3"/>
    </row>
    <row r="454" spans="1:7" hidden="1">
      <c r="A454" s="1"/>
      <c r="B454" s="1"/>
      <c r="C454" s="3"/>
      <c r="D454" s="3"/>
      <c r="E454" s="3"/>
      <c r="F454" s="3"/>
      <c r="G454" s="3"/>
    </row>
    <row r="455" spans="1:7" hidden="1">
      <c r="A455" s="1"/>
      <c r="B455" s="1"/>
      <c r="C455" s="3"/>
      <c r="D455" s="3"/>
      <c r="E455" s="3"/>
      <c r="F455" s="3"/>
      <c r="G455" s="3"/>
    </row>
    <row r="456" spans="1:7" hidden="1">
      <c r="A456" s="1"/>
      <c r="B456" s="1"/>
      <c r="C456" s="3"/>
      <c r="D456" s="3"/>
      <c r="E456" s="3"/>
      <c r="F456" s="3"/>
      <c r="G456" s="3"/>
    </row>
    <row r="457" spans="1:7" hidden="1">
      <c r="A457" s="1"/>
      <c r="B457" s="1"/>
      <c r="C457" s="3"/>
      <c r="D457" s="3"/>
      <c r="E457" s="3"/>
      <c r="F457" s="3"/>
      <c r="G457" s="3"/>
    </row>
    <row r="458" spans="1:7" hidden="1">
      <c r="A458" s="1"/>
      <c r="B458" s="1"/>
      <c r="C458" s="3"/>
      <c r="D458" s="3"/>
      <c r="E458" s="3"/>
      <c r="F458" s="3"/>
      <c r="G458" s="3"/>
    </row>
    <row r="459" spans="1:7" hidden="1">
      <c r="A459" s="1"/>
      <c r="B459" s="1"/>
      <c r="C459" s="3"/>
      <c r="D459" s="3"/>
      <c r="E459" s="3"/>
      <c r="F459" s="3"/>
      <c r="G459" s="3"/>
    </row>
    <row r="460" spans="1:7" hidden="1">
      <c r="A460" s="1"/>
      <c r="B460" s="1"/>
      <c r="C460" s="3"/>
      <c r="D460" s="3"/>
      <c r="E460" s="3"/>
      <c r="F460" s="3"/>
      <c r="G460" s="3"/>
    </row>
    <row r="461" spans="1:7" hidden="1">
      <c r="A461" s="1"/>
      <c r="B461" s="1"/>
      <c r="C461" s="3"/>
      <c r="D461" s="3"/>
      <c r="E461" s="3"/>
      <c r="F461" s="3"/>
      <c r="G461" s="3"/>
    </row>
    <row r="462" spans="1:7" hidden="1">
      <c r="A462" s="1"/>
      <c r="B462" s="1"/>
      <c r="C462" s="3"/>
      <c r="D462" s="3"/>
      <c r="E462" s="3"/>
      <c r="F462" s="3"/>
      <c r="G462" s="3"/>
    </row>
    <row r="463" spans="1:7" hidden="1">
      <c r="A463" s="1"/>
      <c r="B463" s="1"/>
      <c r="C463" s="3"/>
      <c r="D463" s="3"/>
      <c r="E463" s="3"/>
      <c r="F463" s="3"/>
      <c r="G463" s="3"/>
    </row>
    <row r="464" spans="1:7" hidden="1">
      <c r="A464" s="1"/>
      <c r="B464" s="1"/>
      <c r="C464" s="3"/>
      <c r="D464" s="3"/>
      <c r="E464" s="3"/>
      <c r="F464" s="3"/>
      <c r="G464" s="3"/>
    </row>
    <row r="465" spans="1:7" hidden="1">
      <c r="A465" s="1"/>
      <c r="B465" s="1"/>
      <c r="C465" s="3"/>
      <c r="D465" s="3"/>
      <c r="E465" s="3"/>
      <c r="F465" s="3"/>
      <c r="G465" s="3"/>
    </row>
    <row r="466" spans="1:7" hidden="1">
      <c r="A466" s="1"/>
      <c r="B466" s="1"/>
      <c r="C466" s="3"/>
      <c r="D466" s="3"/>
      <c r="E466" s="3"/>
      <c r="F466" s="3"/>
      <c r="G466" s="3"/>
    </row>
    <row r="467" spans="1:7" hidden="1">
      <c r="A467" s="1"/>
      <c r="B467" s="1"/>
      <c r="C467" s="3"/>
      <c r="D467" s="3"/>
      <c r="E467" s="3"/>
      <c r="F467" s="3"/>
      <c r="G467" s="3"/>
    </row>
    <row r="468" spans="1:7" hidden="1">
      <c r="A468" s="1"/>
      <c r="B468" s="1"/>
      <c r="C468" s="3"/>
      <c r="D468" s="3"/>
      <c r="E468" s="3"/>
      <c r="F468" s="3"/>
      <c r="G468" s="3"/>
    </row>
    <row r="469" spans="1:7" hidden="1">
      <c r="A469" s="1"/>
      <c r="B469" s="1"/>
      <c r="C469" s="3"/>
      <c r="D469" s="3"/>
      <c r="E469" s="3"/>
      <c r="F469" s="3"/>
      <c r="G469" s="3"/>
    </row>
    <row r="470" spans="1:7" hidden="1">
      <c r="A470" s="1"/>
      <c r="B470" s="1"/>
      <c r="C470" s="3"/>
      <c r="D470" s="3"/>
      <c r="E470" s="3"/>
      <c r="F470" s="3"/>
      <c r="G470" s="3"/>
    </row>
    <row r="471" spans="1:7" hidden="1">
      <c r="A471" s="1"/>
      <c r="B471" s="1"/>
      <c r="C471" s="3"/>
      <c r="D471" s="3"/>
      <c r="E471" s="3"/>
      <c r="F471" s="3"/>
      <c r="G471" s="3"/>
    </row>
    <row r="472" spans="1:7" hidden="1">
      <c r="A472" s="1"/>
      <c r="B472" s="1"/>
      <c r="C472" s="3"/>
      <c r="D472" s="3"/>
      <c r="E472" s="3"/>
      <c r="F472" s="3"/>
      <c r="G472" s="3"/>
    </row>
    <row r="473" spans="1:7" hidden="1">
      <c r="A473" s="1"/>
      <c r="B473" s="1"/>
      <c r="C473" s="3"/>
      <c r="D473" s="3"/>
      <c r="E473" s="3"/>
      <c r="F473" s="3"/>
      <c r="G473" s="3"/>
    </row>
    <row r="474" spans="1:7" hidden="1">
      <c r="A474" s="1"/>
      <c r="B474" s="1"/>
      <c r="C474" s="3"/>
      <c r="D474" s="3"/>
      <c r="E474" s="3"/>
      <c r="F474" s="3"/>
      <c r="G474" s="3"/>
    </row>
    <row r="475" spans="1:7" hidden="1">
      <c r="A475" s="1"/>
      <c r="B475" s="1"/>
      <c r="C475" s="3"/>
      <c r="D475" s="3"/>
      <c r="E475" s="3"/>
      <c r="F475" s="3"/>
      <c r="G475" s="3"/>
    </row>
    <row r="476" spans="1:7" hidden="1">
      <c r="A476" s="1"/>
      <c r="B476" s="1"/>
      <c r="C476" s="3"/>
      <c r="D476" s="3"/>
      <c r="E476" s="3"/>
      <c r="F476" s="3"/>
      <c r="G476" s="3"/>
    </row>
    <row r="477" spans="1:7" hidden="1">
      <c r="A477" s="1"/>
      <c r="B477" s="1"/>
      <c r="C477" s="3"/>
      <c r="D477" s="3"/>
      <c r="E477" s="3"/>
      <c r="F477" s="3"/>
      <c r="G477" s="3"/>
    </row>
    <row r="478" spans="1:7" hidden="1">
      <c r="A478" s="1"/>
      <c r="B478" s="1"/>
      <c r="C478" s="3"/>
      <c r="D478" s="3"/>
      <c r="E478" s="3"/>
      <c r="F478" s="3"/>
      <c r="G478" s="3"/>
    </row>
    <row r="479" spans="1:7" hidden="1">
      <c r="A479" s="1"/>
      <c r="B479" s="1"/>
      <c r="C479" s="3"/>
      <c r="D479" s="3"/>
      <c r="E479" s="3"/>
      <c r="F479" s="3"/>
      <c r="G479" s="3"/>
    </row>
    <row r="480" spans="1:7" hidden="1">
      <c r="A480" s="1"/>
      <c r="B480" s="1"/>
      <c r="C480" s="3"/>
      <c r="D480" s="3"/>
      <c r="E480" s="3"/>
      <c r="F480" s="3"/>
      <c r="G480" s="3"/>
    </row>
    <row r="481" spans="1:7" hidden="1">
      <c r="A481" s="1"/>
      <c r="B481" s="1"/>
      <c r="C481" s="3"/>
      <c r="D481" s="3"/>
      <c r="E481" s="3"/>
      <c r="F481" s="3"/>
      <c r="G481" s="3"/>
    </row>
    <row r="482" spans="1:7" hidden="1">
      <c r="A482" s="1"/>
      <c r="B482" s="1"/>
      <c r="C482" s="3"/>
      <c r="D482" s="3"/>
      <c r="E482" s="3"/>
      <c r="F482" s="3"/>
      <c r="G482" s="3"/>
    </row>
    <row r="483" spans="1:7" hidden="1">
      <c r="A483" s="1"/>
      <c r="B483" s="1"/>
      <c r="C483" s="3"/>
      <c r="D483" s="3"/>
      <c r="E483" s="3"/>
      <c r="F483" s="3"/>
      <c r="G483" s="3"/>
    </row>
    <row r="484" spans="1:7" hidden="1">
      <c r="A484" s="1"/>
      <c r="B484" s="1"/>
      <c r="C484" s="3"/>
      <c r="D484" s="3"/>
      <c r="E484" s="3"/>
      <c r="F484" s="3"/>
      <c r="G484" s="3"/>
    </row>
    <row r="485" spans="1:7" hidden="1">
      <c r="A485" s="1"/>
      <c r="B485" s="1"/>
      <c r="C485" s="3"/>
      <c r="D485" s="3"/>
      <c r="E485" s="3"/>
      <c r="F485" s="3"/>
      <c r="G485" s="3"/>
    </row>
    <row r="486" spans="1:7" hidden="1">
      <c r="A486" s="1"/>
      <c r="B486" s="1"/>
      <c r="C486" s="3"/>
      <c r="D486" s="3"/>
      <c r="E486" s="3"/>
      <c r="F486" s="3"/>
      <c r="G486" s="3"/>
    </row>
    <row r="487" spans="1:7" hidden="1">
      <c r="A487" s="1"/>
      <c r="B487" s="1"/>
      <c r="C487" s="3"/>
      <c r="D487" s="3"/>
      <c r="E487" s="3"/>
      <c r="F487" s="3"/>
      <c r="G487" s="3"/>
    </row>
    <row r="488" spans="1:7" hidden="1">
      <c r="A488" s="1"/>
      <c r="B488" s="1"/>
      <c r="C488" s="3"/>
      <c r="D488" s="3"/>
      <c r="E488" s="3"/>
      <c r="F488" s="3"/>
      <c r="G488" s="3"/>
    </row>
    <row r="489" spans="1:7" hidden="1">
      <c r="A489" s="1"/>
      <c r="B489" s="1"/>
      <c r="C489" s="3"/>
      <c r="D489" s="3"/>
      <c r="E489" s="3"/>
      <c r="F489" s="3"/>
      <c r="G489" s="3"/>
    </row>
    <row r="490" spans="1:7" hidden="1">
      <c r="A490" s="1"/>
      <c r="B490" s="1"/>
      <c r="C490" s="3"/>
      <c r="D490" s="3"/>
      <c r="E490" s="3"/>
      <c r="F490" s="3"/>
      <c r="G490" s="3"/>
    </row>
    <row r="491" spans="1:7" hidden="1">
      <c r="A491" s="1"/>
      <c r="B491" s="1"/>
      <c r="C491" s="3"/>
      <c r="D491" s="3"/>
      <c r="E491" s="3"/>
      <c r="F491" s="3"/>
      <c r="G491" s="3"/>
    </row>
    <row r="492" spans="1:7" hidden="1">
      <c r="A492" s="1"/>
      <c r="B492" s="1"/>
      <c r="C492" s="3"/>
      <c r="D492" s="3"/>
      <c r="E492" s="3"/>
      <c r="F492" s="3"/>
      <c r="G492" s="3"/>
    </row>
    <row r="493" spans="1:7" hidden="1">
      <c r="A493" s="1"/>
      <c r="B493" s="1"/>
      <c r="C493" s="3"/>
      <c r="D493" s="3"/>
      <c r="E493" s="3"/>
      <c r="F493" s="3"/>
      <c r="G493" s="3"/>
    </row>
    <row r="494" spans="1:7" hidden="1">
      <c r="A494" s="1"/>
      <c r="B494" s="1"/>
      <c r="C494" s="3"/>
      <c r="D494" s="3"/>
      <c r="E494" s="3"/>
      <c r="F494" s="3"/>
      <c r="G494" s="3"/>
    </row>
    <row r="495" spans="1:7" hidden="1">
      <c r="A495" s="1"/>
      <c r="B495" s="1"/>
      <c r="C495" s="3"/>
      <c r="D495" s="3"/>
      <c r="E495" s="3"/>
      <c r="F495" s="3"/>
      <c r="G495" s="3"/>
    </row>
    <row r="496" spans="1:7" hidden="1">
      <c r="A496" s="1"/>
      <c r="B496" s="1"/>
      <c r="C496" s="3"/>
      <c r="D496" s="3"/>
      <c r="E496" s="3"/>
      <c r="F496" s="3"/>
      <c r="G496" s="3"/>
    </row>
    <row r="497" spans="1:7" hidden="1">
      <c r="A497" s="1"/>
      <c r="B497" s="1"/>
      <c r="C497" s="3"/>
      <c r="D497" s="3"/>
      <c r="E497" s="3"/>
      <c r="F497" s="3"/>
      <c r="G497" s="3"/>
    </row>
    <row r="498" spans="1:7" hidden="1">
      <c r="A498" s="1"/>
      <c r="B498" s="1"/>
      <c r="C498" s="3"/>
      <c r="D498" s="3"/>
      <c r="E498" s="3"/>
      <c r="F498" s="3"/>
      <c r="G498" s="3"/>
    </row>
    <row r="499" spans="1:7" hidden="1">
      <c r="A499" s="1"/>
      <c r="B499" s="1"/>
      <c r="C499" s="3"/>
      <c r="D499" s="3"/>
      <c r="E499" s="3"/>
      <c r="F499" s="3"/>
      <c r="G499" s="3"/>
    </row>
    <row r="500" spans="1:7" hidden="1">
      <c r="A500" s="1"/>
      <c r="B500" s="1"/>
      <c r="C500" s="3"/>
      <c r="D500" s="3"/>
      <c r="E500" s="3"/>
      <c r="F500" s="3"/>
      <c r="G500" s="3"/>
    </row>
    <row r="501" spans="1:7" hidden="1">
      <c r="A501" s="1"/>
      <c r="B501" s="1"/>
      <c r="C501" s="3"/>
      <c r="D501" s="3"/>
      <c r="E501" s="3"/>
      <c r="F501" s="3"/>
      <c r="G501" s="3"/>
    </row>
    <row r="502" spans="1:7" hidden="1">
      <c r="A502" s="1"/>
      <c r="B502" s="1"/>
      <c r="C502" s="3"/>
      <c r="D502" s="3"/>
      <c r="E502" s="3"/>
      <c r="F502" s="3"/>
      <c r="G502" s="3"/>
    </row>
    <row r="503" spans="1:7" hidden="1">
      <c r="A503" s="1"/>
      <c r="B503" s="1"/>
      <c r="C503" s="3"/>
      <c r="D503" s="3"/>
      <c r="E503" s="3"/>
      <c r="F503" s="3"/>
      <c r="G503" s="3"/>
    </row>
    <row r="504" spans="1:7" hidden="1">
      <c r="A504" s="1"/>
      <c r="B504" s="1"/>
      <c r="C504" s="3"/>
      <c r="D504" s="3"/>
      <c r="E504" s="3"/>
      <c r="F504" s="3"/>
      <c r="G504" s="3"/>
    </row>
    <row r="505" spans="1:7" hidden="1">
      <c r="A505" s="1"/>
      <c r="B505" s="1"/>
      <c r="C505" s="3"/>
      <c r="D505" s="3"/>
      <c r="E505" s="3"/>
      <c r="F505" s="3"/>
      <c r="G505" s="3"/>
    </row>
    <row r="506" spans="1:7" hidden="1">
      <c r="A506" s="1"/>
      <c r="B506" s="1"/>
      <c r="C506" s="3"/>
      <c r="D506" s="3"/>
      <c r="E506" s="3"/>
      <c r="F506" s="3"/>
      <c r="G506" s="3"/>
    </row>
    <row r="507" spans="1:7" hidden="1">
      <c r="A507" s="1"/>
      <c r="B507" s="1"/>
      <c r="C507" s="3"/>
      <c r="D507" s="3"/>
      <c r="E507" s="3"/>
      <c r="F507" s="3"/>
      <c r="G507" s="3"/>
    </row>
    <row r="508" spans="1:7" hidden="1">
      <c r="A508" s="1"/>
      <c r="B508" s="1"/>
      <c r="C508" s="3"/>
      <c r="D508" s="3"/>
      <c r="E508" s="3"/>
      <c r="F508" s="3"/>
      <c r="G508" s="3"/>
    </row>
    <row r="509" spans="1:7" hidden="1">
      <c r="A509" s="1"/>
      <c r="B509" s="1"/>
      <c r="C509" s="3"/>
      <c r="D509" s="3"/>
      <c r="E509" s="3"/>
      <c r="F509" s="3"/>
      <c r="G509" s="3"/>
    </row>
    <row r="510" spans="1:7" hidden="1">
      <c r="A510" s="1"/>
      <c r="B510" s="1"/>
      <c r="C510" s="3"/>
      <c r="D510" s="3"/>
      <c r="E510" s="3"/>
      <c r="F510" s="3"/>
      <c r="G510" s="3"/>
    </row>
    <row r="511" spans="1:7" hidden="1">
      <c r="A511" s="1"/>
      <c r="B511" s="1"/>
      <c r="C511" s="3"/>
      <c r="D511" s="3"/>
      <c r="E511" s="3"/>
      <c r="F511" s="3"/>
      <c r="G511" s="3"/>
    </row>
    <row r="512" spans="1:7" hidden="1">
      <c r="A512" s="1"/>
      <c r="B512" s="1"/>
      <c r="C512" s="3"/>
      <c r="D512" s="3"/>
      <c r="E512" s="3"/>
      <c r="F512" s="3"/>
      <c r="G512" s="3"/>
    </row>
    <row r="513" spans="1:7" hidden="1">
      <c r="A513" s="1"/>
      <c r="B513" s="1"/>
      <c r="C513" s="3"/>
      <c r="D513" s="3"/>
      <c r="E513" s="3"/>
      <c r="F513" s="3"/>
      <c r="G513" s="3"/>
    </row>
    <row r="514" spans="1:7" hidden="1">
      <c r="A514" s="1"/>
      <c r="B514" s="1"/>
      <c r="C514" s="3"/>
      <c r="D514" s="3"/>
      <c r="E514" s="3"/>
      <c r="F514" s="3"/>
      <c r="G514" s="3"/>
    </row>
    <row r="515" spans="1:7" hidden="1">
      <c r="A515" s="1"/>
      <c r="B515" s="1"/>
      <c r="C515" s="3"/>
      <c r="D515" s="3"/>
      <c r="E515" s="3"/>
      <c r="F515" s="3"/>
      <c r="G515" s="3"/>
    </row>
    <row r="516" spans="1:7" hidden="1">
      <c r="A516" s="1"/>
      <c r="B516" s="1"/>
      <c r="C516" s="3"/>
      <c r="D516" s="3"/>
      <c r="E516" s="3"/>
      <c r="F516" s="3"/>
      <c r="G516" s="3"/>
    </row>
    <row r="517" spans="1:7" hidden="1">
      <c r="A517" s="1"/>
      <c r="B517" s="1"/>
      <c r="C517" s="3"/>
      <c r="D517" s="3"/>
      <c r="E517" s="3"/>
      <c r="F517" s="3"/>
      <c r="G517" s="3"/>
    </row>
    <row r="518" spans="1:7" hidden="1">
      <c r="A518" s="1"/>
      <c r="B518" s="1"/>
      <c r="C518" s="3"/>
      <c r="D518" s="3"/>
      <c r="E518" s="3"/>
      <c r="F518" s="3"/>
      <c r="G518" s="3"/>
    </row>
    <row r="519" spans="1:7" hidden="1">
      <c r="A519" s="1"/>
      <c r="B519" s="1"/>
      <c r="C519" s="3"/>
      <c r="D519" s="3"/>
      <c r="E519" s="3"/>
      <c r="F519" s="3"/>
      <c r="G519" s="3"/>
    </row>
    <row r="520" spans="1:7" hidden="1">
      <c r="A520" s="1"/>
      <c r="B520" s="1"/>
      <c r="C520" s="3"/>
      <c r="D520" s="3"/>
      <c r="E520" s="3"/>
      <c r="F520" s="3"/>
      <c r="G520" s="3"/>
    </row>
    <row r="521" spans="1:7" hidden="1">
      <c r="A521" s="1"/>
      <c r="B521" s="1"/>
      <c r="C521" s="3"/>
      <c r="D521" s="3"/>
      <c r="E521" s="3"/>
      <c r="F521" s="3"/>
      <c r="G521" s="3"/>
    </row>
    <row r="522" spans="1:7" hidden="1">
      <c r="A522" s="1"/>
      <c r="B522" s="1"/>
      <c r="C522" s="3"/>
      <c r="D522" s="3"/>
      <c r="E522" s="3"/>
      <c r="F522" s="3"/>
      <c r="G522" s="3"/>
    </row>
    <row r="523" spans="1:7" hidden="1">
      <c r="A523" s="1"/>
      <c r="B523" s="1"/>
      <c r="C523" s="3"/>
      <c r="D523" s="3"/>
      <c r="E523" s="3"/>
      <c r="F523" s="3"/>
      <c r="G523" s="3"/>
    </row>
    <row r="524" spans="1:7" hidden="1">
      <c r="A524" s="1"/>
      <c r="B524" s="1"/>
      <c r="C524" s="3"/>
      <c r="D524" s="3"/>
      <c r="E524" s="3"/>
      <c r="F524" s="3"/>
      <c r="G524" s="3"/>
    </row>
    <row r="525" spans="1:7" hidden="1">
      <c r="A525" s="1"/>
      <c r="B525" s="1"/>
      <c r="C525" s="3"/>
      <c r="D525" s="3"/>
      <c r="E525" s="3"/>
      <c r="F525" s="3"/>
      <c r="G525" s="3"/>
    </row>
    <row r="526" spans="1:7" hidden="1">
      <c r="A526" s="1"/>
      <c r="B526" s="1"/>
      <c r="C526" s="3"/>
      <c r="D526" s="3"/>
      <c r="E526" s="3"/>
      <c r="F526" s="3"/>
      <c r="G526" s="3"/>
    </row>
    <row r="527" spans="1:7" hidden="1">
      <c r="A527" s="1"/>
      <c r="B527" s="1"/>
      <c r="C527" s="3"/>
      <c r="D527" s="3"/>
      <c r="E527" s="3"/>
      <c r="F527" s="3"/>
      <c r="G527" s="3"/>
    </row>
    <row r="528" spans="1:7" hidden="1">
      <c r="A528" s="1"/>
      <c r="B528" s="1"/>
      <c r="C528" s="3"/>
      <c r="D528" s="3"/>
      <c r="E528" s="3"/>
      <c r="F528" s="3"/>
      <c r="G528" s="3"/>
    </row>
    <row r="529" spans="1:7" hidden="1">
      <c r="A529" s="1"/>
      <c r="B529" s="1"/>
      <c r="C529" s="3"/>
      <c r="D529" s="3"/>
      <c r="E529" s="3"/>
      <c r="F529" s="3"/>
      <c r="G529" s="3"/>
    </row>
    <row r="530" spans="1:7" hidden="1">
      <c r="A530" s="1"/>
      <c r="B530" s="1"/>
      <c r="C530" s="3"/>
      <c r="D530" s="3"/>
      <c r="E530" s="3"/>
      <c r="F530" s="3"/>
      <c r="G530" s="3"/>
    </row>
    <row r="531" spans="1:7" hidden="1">
      <c r="A531" s="1"/>
      <c r="B531" s="1"/>
      <c r="C531" s="3"/>
      <c r="D531" s="3"/>
      <c r="E531" s="3"/>
      <c r="F531" s="3"/>
      <c r="G531" s="3"/>
    </row>
    <row r="532" spans="1:7" hidden="1">
      <c r="A532" s="1"/>
      <c r="B532" s="1"/>
      <c r="C532" s="3"/>
      <c r="D532" s="3"/>
      <c r="E532" s="3"/>
      <c r="F532" s="3"/>
      <c r="G532" s="3"/>
    </row>
    <row r="533" spans="1:7" hidden="1">
      <c r="A533" s="1"/>
      <c r="B533" s="1"/>
      <c r="C533" s="3"/>
      <c r="D533" s="3"/>
      <c r="E533" s="3"/>
      <c r="F533" s="3"/>
      <c r="G533" s="3"/>
    </row>
    <row r="534" spans="1:7" hidden="1">
      <c r="A534" s="1"/>
      <c r="B534" s="1"/>
      <c r="C534" s="3"/>
      <c r="D534" s="3"/>
      <c r="E534" s="3"/>
      <c r="F534" s="3"/>
      <c r="G534" s="3"/>
    </row>
    <row r="535" spans="1:7" hidden="1">
      <c r="A535" s="1"/>
      <c r="B535" s="1"/>
      <c r="C535" s="3"/>
      <c r="D535" s="3"/>
      <c r="E535" s="3"/>
      <c r="F535" s="3"/>
      <c r="G535" s="3"/>
    </row>
    <row r="536" spans="1:7" hidden="1">
      <c r="A536" s="1"/>
      <c r="B536" s="1"/>
      <c r="C536" s="3"/>
      <c r="D536" s="3"/>
      <c r="E536" s="3"/>
      <c r="F536" s="3"/>
      <c r="G536" s="3"/>
    </row>
    <row r="537" spans="1:7" hidden="1">
      <c r="A537" s="1"/>
      <c r="B537" s="1"/>
      <c r="C537" s="3"/>
      <c r="D537" s="3"/>
      <c r="E537" s="3"/>
      <c r="F537" s="3"/>
      <c r="G537" s="3"/>
    </row>
    <row r="538" spans="1:7" hidden="1">
      <c r="A538" s="1"/>
      <c r="B538" s="1"/>
      <c r="C538" s="3"/>
      <c r="D538" s="3"/>
      <c r="E538" s="3"/>
      <c r="F538" s="3"/>
      <c r="G538" s="3"/>
    </row>
    <row r="539" spans="1:7" hidden="1">
      <c r="A539" s="1"/>
      <c r="B539" s="1"/>
      <c r="C539" s="3"/>
      <c r="D539" s="3"/>
      <c r="E539" s="3"/>
      <c r="F539" s="3"/>
      <c r="G539" s="3"/>
    </row>
    <row r="540" spans="1:7" hidden="1">
      <c r="A540" s="1"/>
      <c r="B540" s="1"/>
      <c r="C540" s="3"/>
      <c r="D540" s="3"/>
      <c r="E540" s="3"/>
      <c r="F540" s="3"/>
      <c r="G540" s="3"/>
    </row>
    <row r="541" spans="1:7" hidden="1">
      <c r="A541" s="1"/>
      <c r="B541" s="1"/>
      <c r="C541" s="3"/>
      <c r="D541" s="3"/>
      <c r="E541" s="3"/>
      <c r="F541" s="3"/>
      <c r="G541" s="3"/>
    </row>
    <row r="542" spans="1:7" hidden="1">
      <c r="A542" s="1"/>
      <c r="B542" s="1"/>
      <c r="C542" s="3"/>
      <c r="D542" s="3"/>
      <c r="E542" s="3"/>
      <c r="F542" s="3"/>
      <c r="G542" s="3"/>
    </row>
    <row r="543" spans="1:7" hidden="1">
      <c r="A543" s="1"/>
      <c r="B543" s="1"/>
      <c r="C543" s="3"/>
      <c r="D543" s="3"/>
      <c r="E543" s="3"/>
      <c r="F543" s="3"/>
      <c r="G543" s="3"/>
    </row>
    <row r="544" spans="1:7" hidden="1">
      <c r="A544" s="1"/>
      <c r="B544" s="1"/>
      <c r="C544" s="3"/>
      <c r="D544" s="3"/>
      <c r="E544" s="3"/>
      <c r="F544" s="3"/>
      <c r="G544" s="3"/>
    </row>
    <row r="545" spans="1:7" hidden="1">
      <c r="A545" s="1"/>
      <c r="B545" s="1"/>
      <c r="C545" s="3"/>
      <c r="D545" s="3"/>
      <c r="E545" s="3"/>
      <c r="F545" s="3"/>
      <c r="G545" s="3"/>
    </row>
    <row r="546" spans="1:7" hidden="1">
      <c r="A546" s="1"/>
      <c r="B546" s="1"/>
      <c r="C546" s="3"/>
      <c r="D546" s="3"/>
      <c r="E546" s="3"/>
      <c r="F546" s="3"/>
      <c r="G546" s="3"/>
    </row>
    <row r="547" spans="1:7" hidden="1">
      <c r="A547" s="1"/>
      <c r="B547" s="1"/>
      <c r="C547" s="3"/>
      <c r="D547" s="3"/>
      <c r="E547" s="3"/>
      <c r="F547" s="3"/>
      <c r="G547" s="3"/>
    </row>
    <row r="548" spans="1:7" hidden="1">
      <c r="A548" s="1"/>
      <c r="B548" s="1"/>
      <c r="C548" s="3"/>
      <c r="D548" s="3"/>
      <c r="E548" s="3"/>
      <c r="F548" s="3"/>
      <c r="G548" s="3"/>
    </row>
    <row r="549" spans="1:7" hidden="1">
      <c r="A549" s="1"/>
      <c r="B549" s="1"/>
      <c r="C549" s="3"/>
      <c r="D549" s="3"/>
      <c r="E549" s="3"/>
      <c r="F549" s="3"/>
      <c r="G549" s="3"/>
    </row>
    <row r="550" spans="1:7" hidden="1">
      <c r="A550" s="1"/>
      <c r="B550" s="1"/>
      <c r="C550" s="3"/>
      <c r="D550" s="3"/>
      <c r="E550" s="3"/>
      <c r="F550" s="3"/>
      <c r="G550" s="3"/>
    </row>
    <row r="551" spans="1:7" hidden="1">
      <c r="A551" s="1"/>
      <c r="B551" s="1"/>
      <c r="C551" s="3"/>
      <c r="D551" s="3"/>
      <c r="E551" s="3"/>
      <c r="F551" s="3"/>
      <c r="G551" s="3"/>
    </row>
    <row r="552" spans="1:7" hidden="1">
      <c r="A552" s="1"/>
      <c r="B552" s="1"/>
      <c r="C552" s="3"/>
      <c r="D552" s="3"/>
      <c r="E552" s="3"/>
      <c r="F552" s="3"/>
      <c r="G552" s="3"/>
    </row>
    <row r="553" spans="1:7" hidden="1">
      <c r="A553" s="1"/>
      <c r="B553" s="1"/>
      <c r="C553" s="3"/>
      <c r="D553" s="3"/>
      <c r="E553" s="3"/>
      <c r="F553" s="3"/>
      <c r="G553" s="3"/>
    </row>
    <row r="554" spans="1:7" hidden="1">
      <c r="A554" s="1"/>
      <c r="B554" s="1"/>
      <c r="C554" s="3"/>
      <c r="D554" s="3"/>
      <c r="E554" s="3"/>
      <c r="F554" s="3"/>
      <c r="G554" s="3"/>
    </row>
    <row r="555" spans="1:7" hidden="1">
      <c r="A555" s="1"/>
      <c r="B555" s="1"/>
      <c r="C555" s="3"/>
      <c r="D555" s="3"/>
      <c r="E555" s="3"/>
      <c r="F555" s="3"/>
      <c r="G555" s="3"/>
    </row>
    <row r="556" spans="1:7" hidden="1">
      <c r="A556" s="1"/>
      <c r="B556" s="1"/>
      <c r="C556" s="3"/>
      <c r="D556" s="3"/>
      <c r="E556" s="3"/>
      <c r="F556" s="3"/>
      <c r="G556" s="3"/>
    </row>
    <row r="557" spans="1:7" hidden="1">
      <c r="A557" s="1"/>
      <c r="B557" s="1"/>
      <c r="C557" s="3"/>
      <c r="D557" s="3"/>
      <c r="E557" s="3"/>
      <c r="F557" s="3"/>
      <c r="G557" s="3"/>
    </row>
    <row r="558" spans="1:7" hidden="1">
      <c r="A558" s="1"/>
      <c r="B558" s="1"/>
      <c r="C558" s="3"/>
      <c r="D558" s="3"/>
      <c r="E558" s="3"/>
      <c r="F558" s="3"/>
      <c r="G558" s="3"/>
    </row>
    <row r="559" spans="1:7" hidden="1">
      <c r="A559" s="1"/>
      <c r="B559" s="1"/>
      <c r="C559" s="3"/>
      <c r="D559" s="3"/>
      <c r="E559" s="3"/>
      <c r="F559" s="3"/>
      <c r="G559" s="3"/>
    </row>
    <row r="560" spans="1:7" hidden="1">
      <c r="A560" s="1"/>
      <c r="B560" s="1"/>
      <c r="C560" s="3"/>
      <c r="D560" s="3"/>
      <c r="E560" s="3"/>
      <c r="F560" s="3"/>
      <c r="G560" s="3"/>
    </row>
    <row r="561" spans="1:7" hidden="1">
      <c r="A561" s="1"/>
      <c r="B561" s="1"/>
      <c r="C561" s="3"/>
      <c r="D561" s="3"/>
      <c r="E561" s="3"/>
      <c r="F561" s="3"/>
      <c r="G561" s="3"/>
    </row>
    <row r="562" spans="1:7" hidden="1">
      <c r="A562" s="1"/>
      <c r="B562" s="1"/>
      <c r="C562" s="3"/>
      <c r="D562" s="3"/>
      <c r="E562" s="3"/>
      <c r="F562" s="3"/>
      <c r="G562" s="3"/>
    </row>
    <row r="563" spans="1:7" hidden="1">
      <c r="A563" s="1"/>
      <c r="B563" s="1"/>
      <c r="C563" s="3"/>
      <c r="D563" s="3"/>
      <c r="E563" s="3"/>
      <c r="F563" s="3"/>
      <c r="G563" s="3"/>
    </row>
    <row r="564" spans="1:7" hidden="1">
      <c r="A564" s="1"/>
      <c r="B564" s="1"/>
      <c r="C564" s="3"/>
      <c r="D564" s="3"/>
      <c r="E564" s="3"/>
      <c r="F564" s="3"/>
      <c r="G564" s="3"/>
    </row>
    <row r="565" spans="1:7" hidden="1">
      <c r="A565" s="1"/>
      <c r="B565" s="1"/>
      <c r="C565" s="3"/>
      <c r="D565" s="3"/>
      <c r="E565" s="3"/>
      <c r="F565" s="3"/>
      <c r="G565" s="3"/>
    </row>
    <row r="566" spans="1:7" hidden="1">
      <c r="A566" s="1"/>
      <c r="B566" s="1"/>
      <c r="C566" s="3"/>
      <c r="D566" s="3"/>
      <c r="E566" s="3"/>
      <c r="F566" s="3"/>
      <c r="G566" s="3"/>
    </row>
    <row r="567" spans="1:7" hidden="1">
      <c r="A567" s="1"/>
      <c r="B567" s="1"/>
      <c r="C567" s="3"/>
      <c r="D567" s="3"/>
      <c r="E567" s="3"/>
      <c r="F567" s="3"/>
      <c r="G567" s="3"/>
    </row>
    <row r="568" spans="1:7" hidden="1">
      <c r="A568" s="1"/>
      <c r="B568" s="1"/>
      <c r="C568" s="3"/>
      <c r="D568" s="3"/>
      <c r="E568" s="3"/>
      <c r="F568" s="3"/>
      <c r="G568" s="3"/>
    </row>
    <row r="569" spans="1:7" hidden="1">
      <c r="A569" s="1"/>
      <c r="B569" s="1"/>
      <c r="C569" s="3"/>
      <c r="D569" s="3"/>
      <c r="E569" s="3"/>
      <c r="F569" s="3"/>
      <c r="G569" s="3"/>
    </row>
    <row r="570" spans="1:7" hidden="1">
      <c r="A570" s="1"/>
      <c r="B570" s="1"/>
      <c r="C570" s="3"/>
      <c r="D570" s="3"/>
      <c r="E570" s="3"/>
      <c r="F570" s="3"/>
      <c r="G570" s="3"/>
    </row>
    <row r="571" spans="1:7" hidden="1">
      <c r="A571" s="1"/>
      <c r="B571" s="1"/>
      <c r="C571" s="3"/>
      <c r="D571" s="3"/>
      <c r="E571" s="3"/>
      <c r="F571" s="3"/>
      <c r="G571" s="3"/>
    </row>
    <row r="572" spans="1:7" hidden="1">
      <c r="A572" s="1"/>
      <c r="B572" s="1"/>
      <c r="C572" s="3"/>
      <c r="D572" s="3"/>
      <c r="E572" s="3"/>
      <c r="F572" s="3"/>
      <c r="G572" s="3"/>
    </row>
    <row r="573" spans="1:7" hidden="1">
      <c r="A573" s="1"/>
      <c r="B573" s="1"/>
      <c r="C573" s="3"/>
      <c r="D573" s="3"/>
      <c r="E573" s="3"/>
      <c r="F573" s="3"/>
      <c r="G573" s="3"/>
    </row>
    <row r="574" spans="1:7" hidden="1">
      <c r="A574" s="1"/>
      <c r="B574" s="1"/>
      <c r="C574" s="3"/>
      <c r="D574" s="3"/>
      <c r="E574" s="3"/>
      <c r="F574" s="3"/>
      <c r="G574" s="3"/>
    </row>
    <row r="575" spans="1:7" hidden="1">
      <c r="A575" s="1"/>
      <c r="B575" s="1"/>
      <c r="C575" s="3"/>
      <c r="D575" s="3"/>
      <c r="E575" s="3"/>
      <c r="F575" s="3"/>
      <c r="G575" s="3"/>
    </row>
    <row r="576" spans="1:7" hidden="1">
      <c r="A576" s="1"/>
      <c r="B576" s="1"/>
      <c r="C576" s="3"/>
      <c r="D576" s="3"/>
      <c r="E576" s="3"/>
      <c r="F576" s="3"/>
      <c r="G576" s="3"/>
    </row>
    <row r="577" spans="1:7" hidden="1">
      <c r="A577" s="1"/>
      <c r="B577" s="1"/>
      <c r="C577" s="3"/>
      <c r="D577" s="3"/>
      <c r="E577" s="3"/>
      <c r="F577" s="3"/>
      <c r="G577" s="3"/>
    </row>
    <row r="578" spans="1:7" hidden="1">
      <c r="A578" s="1"/>
      <c r="B578" s="1"/>
      <c r="C578" s="3"/>
      <c r="D578" s="3"/>
      <c r="E578" s="3"/>
      <c r="F578" s="3"/>
      <c r="G578" s="3"/>
    </row>
    <row r="579" spans="1:7" hidden="1">
      <c r="A579" s="1"/>
      <c r="B579" s="1"/>
      <c r="C579" s="3"/>
      <c r="D579" s="3"/>
      <c r="E579" s="3"/>
      <c r="F579" s="3"/>
      <c r="G579" s="3"/>
    </row>
    <row r="580" spans="1:7" hidden="1">
      <c r="A580" s="1"/>
      <c r="B580" s="1"/>
      <c r="C580" s="3"/>
      <c r="D580" s="3"/>
      <c r="E580" s="3"/>
      <c r="F580" s="3"/>
      <c r="G580" s="3"/>
    </row>
    <row r="581" spans="1:7" hidden="1">
      <c r="A581" s="1"/>
      <c r="B581" s="1"/>
      <c r="C581" s="3"/>
      <c r="D581" s="3"/>
      <c r="E581" s="3"/>
      <c r="F581" s="3"/>
      <c r="G581" s="3"/>
    </row>
    <row r="582" spans="1:7" hidden="1">
      <c r="A582" s="1"/>
      <c r="B582" s="1"/>
      <c r="C582" s="3"/>
      <c r="D582" s="3"/>
      <c r="E582" s="3"/>
      <c r="F582" s="3"/>
      <c r="G582" s="3"/>
    </row>
    <row r="583" spans="1:7" hidden="1">
      <c r="A583" s="1"/>
      <c r="B583" s="1"/>
      <c r="C583" s="3"/>
      <c r="D583" s="3"/>
      <c r="E583" s="3"/>
      <c r="F583" s="3"/>
      <c r="G583" s="3"/>
    </row>
    <row r="584" spans="1:7" hidden="1">
      <c r="A584" s="1"/>
      <c r="B584" s="1"/>
      <c r="C584" s="3"/>
      <c r="D584" s="3"/>
      <c r="E584" s="3"/>
      <c r="F584" s="3"/>
      <c r="G584" s="3"/>
    </row>
    <row r="585" spans="1:7" hidden="1">
      <c r="A585" s="1"/>
      <c r="B585" s="1"/>
      <c r="C585" s="3"/>
      <c r="D585" s="3"/>
      <c r="E585" s="3"/>
      <c r="F585" s="3"/>
      <c r="G585" s="3"/>
    </row>
    <row r="586" spans="1:7" hidden="1">
      <c r="A586" s="1"/>
      <c r="B586" s="1"/>
      <c r="C586" s="3"/>
      <c r="D586" s="3"/>
      <c r="E586" s="3"/>
      <c r="F586" s="3"/>
      <c r="G586" s="3"/>
    </row>
    <row r="587" spans="1:7" hidden="1">
      <c r="A587" s="1"/>
      <c r="B587" s="1"/>
      <c r="C587" s="3"/>
      <c r="D587" s="3"/>
      <c r="E587" s="3"/>
      <c r="F587" s="3"/>
      <c r="G587" s="3"/>
    </row>
    <row r="588" spans="1:7" hidden="1">
      <c r="A588" s="1"/>
      <c r="B588" s="1"/>
      <c r="C588" s="3"/>
      <c r="D588" s="3"/>
      <c r="E588" s="3"/>
      <c r="F588" s="3"/>
      <c r="G588" s="3"/>
    </row>
    <row r="589" spans="1:7" hidden="1">
      <c r="A589" s="1"/>
      <c r="B589" s="1"/>
      <c r="C589" s="3"/>
      <c r="D589" s="3"/>
      <c r="E589" s="3"/>
      <c r="F589" s="3"/>
      <c r="G589" s="3"/>
    </row>
    <row r="590" spans="1:7" hidden="1">
      <c r="A590" s="1"/>
      <c r="B590" s="1"/>
      <c r="C590" s="3"/>
      <c r="D590" s="3"/>
      <c r="E590" s="3"/>
      <c r="F590" s="3"/>
      <c r="G590" s="3"/>
    </row>
    <row r="591" spans="1:7" hidden="1">
      <c r="A591" s="1"/>
      <c r="B591" s="1"/>
      <c r="C591" s="3"/>
      <c r="D591" s="3"/>
      <c r="E591" s="3"/>
      <c r="F591" s="3"/>
      <c r="G591" s="3"/>
    </row>
    <row r="592" spans="1:7" hidden="1">
      <c r="A592" s="1"/>
      <c r="B592" s="1"/>
      <c r="C592" s="3"/>
      <c r="D592" s="3"/>
      <c r="E592" s="3"/>
      <c r="F592" s="3"/>
      <c r="G592" s="3"/>
    </row>
    <row r="593" spans="1:7" hidden="1">
      <c r="A593" s="1"/>
      <c r="B593" s="1"/>
      <c r="C593" s="3"/>
      <c r="D593" s="3"/>
      <c r="E593" s="3"/>
      <c r="F593" s="3"/>
      <c r="G593" s="3"/>
    </row>
    <row r="594" spans="1:7" hidden="1">
      <c r="A594" s="1"/>
      <c r="B594" s="1"/>
      <c r="C594" s="3"/>
      <c r="D594" s="3"/>
      <c r="E594" s="3"/>
      <c r="F594" s="3"/>
      <c r="G594" s="3"/>
    </row>
    <row r="595" spans="1:7" hidden="1">
      <c r="A595" s="1"/>
      <c r="B595" s="1"/>
      <c r="C595" s="3"/>
      <c r="D595" s="3"/>
      <c r="E595" s="3"/>
      <c r="F595" s="3"/>
      <c r="G595" s="3"/>
    </row>
    <row r="596" spans="1:7" hidden="1">
      <c r="A596" s="1"/>
      <c r="B596" s="1"/>
      <c r="C596" s="3"/>
      <c r="D596" s="3"/>
      <c r="E596" s="3"/>
      <c r="F596" s="3"/>
      <c r="G596" s="3"/>
    </row>
    <row r="597" spans="1:7" hidden="1">
      <c r="A597" s="1"/>
      <c r="B597" s="1"/>
      <c r="C597" s="3"/>
      <c r="D597" s="3"/>
      <c r="E597" s="3"/>
      <c r="F597" s="3"/>
      <c r="G597" s="3"/>
    </row>
    <row r="598" spans="1:7" hidden="1">
      <c r="A598" s="1"/>
      <c r="B598" s="1"/>
      <c r="C598" s="3"/>
      <c r="D598" s="3"/>
      <c r="E598" s="3"/>
      <c r="F598" s="3"/>
      <c r="G598" s="3"/>
    </row>
    <row r="599" spans="1:7" hidden="1">
      <c r="A599" s="1"/>
      <c r="B599" s="1"/>
      <c r="C599" s="3"/>
      <c r="D599" s="3"/>
      <c r="E599" s="3"/>
      <c r="F599" s="3"/>
      <c r="G599" s="3"/>
    </row>
    <row r="600" spans="1:7" hidden="1">
      <c r="A600" s="1"/>
      <c r="B600" s="1"/>
      <c r="C600" s="3"/>
      <c r="D600" s="3"/>
      <c r="E600" s="3"/>
      <c r="F600" s="3"/>
      <c r="G600" s="3"/>
    </row>
    <row r="601" spans="1:7" hidden="1">
      <c r="A601" s="1"/>
      <c r="B601" s="1"/>
      <c r="C601" s="3"/>
      <c r="D601" s="3"/>
      <c r="E601" s="3"/>
      <c r="F601" s="3"/>
      <c r="G601" s="3"/>
    </row>
    <row r="602" spans="1:7" hidden="1">
      <c r="A602" s="1"/>
      <c r="B602" s="1"/>
      <c r="C602" s="3"/>
      <c r="D602" s="3"/>
      <c r="E602" s="3"/>
      <c r="F602" s="3"/>
      <c r="G602" s="3"/>
    </row>
    <row r="603" spans="1:7" hidden="1">
      <c r="A603" s="1"/>
      <c r="B603" s="1"/>
      <c r="C603" s="3"/>
      <c r="D603" s="3"/>
      <c r="E603" s="3"/>
      <c r="F603" s="3"/>
      <c r="G603" s="3"/>
    </row>
    <row r="604" spans="1:7" hidden="1">
      <c r="A604" s="1"/>
      <c r="B604" s="1"/>
      <c r="C604" s="3"/>
      <c r="D604" s="3"/>
      <c r="E604" s="3"/>
      <c r="F604" s="3"/>
      <c r="G604" s="3"/>
    </row>
    <row r="605" spans="1:7" hidden="1">
      <c r="A605" s="1"/>
      <c r="B605" s="1"/>
      <c r="C605" s="3"/>
      <c r="D605" s="3"/>
      <c r="E605" s="3"/>
      <c r="F605" s="3"/>
      <c r="G605" s="3"/>
    </row>
    <row r="606" spans="1:7" hidden="1">
      <c r="A606" s="1"/>
      <c r="B606" s="1"/>
      <c r="D606" s="16"/>
      <c r="F606" s="16"/>
    </row>
    <row r="607" spans="1:7" hidden="1">
      <c r="A607" s="1"/>
      <c r="B607" s="1"/>
      <c r="D607" s="16"/>
      <c r="F607" s="16"/>
    </row>
    <row r="608" spans="1:7" hidden="1">
      <c r="A608" s="1"/>
      <c r="B608" s="1"/>
      <c r="D608" s="16"/>
      <c r="F608" s="16"/>
    </row>
    <row r="609" spans="1:6" hidden="1">
      <c r="A609" s="1"/>
      <c r="B609" s="1"/>
      <c r="D609" s="16"/>
      <c r="F609" s="16"/>
    </row>
    <row r="610" spans="1:6" hidden="1">
      <c r="A610" s="1"/>
      <c r="B610" s="1"/>
      <c r="D610" s="16"/>
      <c r="F610" s="16"/>
    </row>
    <row r="611" spans="1:6" hidden="1">
      <c r="A611" s="1"/>
      <c r="B611" s="1"/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5703125" style="2" bestFit="1" customWidth="1"/>
    <col min="2" max="2" width="4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148</v>
      </c>
      <c r="B1" s="36" t="s" vm="1">
        <v>220</v>
      </c>
    </row>
    <row r="2" spans="1:14">
      <c r="A2" s="36" t="s">
        <v>147</v>
      </c>
      <c r="B2" s="36" t="s">
        <v>221</v>
      </c>
    </row>
    <row r="3" spans="1:14">
      <c r="A3" s="36" t="s">
        <v>149</v>
      </c>
      <c r="B3" s="36" t="s">
        <v>222</v>
      </c>
    </row>
    <row r="4" spans="1:14">
      <c r="A4" s="36" t="s">
        <v>150</v>
      </c>
      <c r="B4" s="36">
        <v>12152</v>
      </c>
    </row>
    <row r="5" spans="1:14" s="3" customFormat="1">
      <c r="A5" s="37" t="s">
        <v>119</v>
      </c>
      <c r="B5" s="39" t="s">
        <v>48</v>
      </c>
      <c r="C5" s="39" t="s">
        <v>14</v>
      </c>
      <c r="D5" s="39" t="s">
        <v>15</v>
      </c>
      <c r="E5" s="39" t="s">
        <v>62</v>
      </c>
      <c r="F5" s="39" t="s">
        <v>106</v>
      </c>
      <c r="G5" s="39" t="s">
        <v>58</v>
      </c>
      <c r="H5" s="39" t="s">
        <v>114</v>
      </c>
      <c r="I5" s="39" t="s">
        <v>151</v>
      </c>
      <c r="J5" s="41" t="s">
        <v>152</v>
      </c>
    </row>
    <row r="6" spans="1:14" s="3" customFormat="1">
      <c r="A6" s="112" t="s">
        <v>3305</v>
      </c>
      <c r="B6" s="113" t="s">
        <v>3305</v>
      </c>
      <c r="C6" s="113" t="s">
        <v>3305</v>
      </c>
      <c r="D6" s="113" t="s">
        <v>3305</v>
      </c>
      <c r="E6" s="12" t="s">
        <v>19</v>
      </c>
      <c r="F6" s="113" t="s">
        <v>3305</v>
      </c>
      <c r="G6" s="12" t="s">
        <v>19</v>
      </c>
      <c r="H6" s="12" t="s">
        <v>200</v>
      </c>
      <c r="I6" s="26" t="s">
        <v>19</v>
      </c>
      <c r="J6" s="13" t="s">
        <v>19</v>
      </c>
    </row>
    <row r="7" spans="1:14" s="4" customFormat="1" ht="20.25">
      <c r="A7" s="114" t="s">
        <v>3305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61</v>
      </c>
      <c r="B8" s="117" t="s">
        <v>3305</v>
      </c>
      <c r="C8" s="117" t="s">
        <v>3305</v>
      </c>
      <c r="D8" s="117" t="s">
        <v>3305</v>
      </c>
      <c r="E8" s="117" t="s">
        <v>3305</v>
      </c>
      <c r="F8" s="117" t="s">
        <v>3305</v>
      </c>
      <c r="G8" s="117" t="s">
        <v>3305</v>
      </c>
      <c r="H8" s="72">
        <f>H9+H16</f>
        <v>-72.782856532098478</v>
      </c>
      <c r="I8" s="73">
        <f>IFERROR(H8/$H$8,0)</f>
        <v>1</v>
      </c>
      <c r="J8" s="73">
        <f>H8/'סכום נכסי הקרן'!$C$41</f>
        <v>-4.0234944255878148E-4</v>
      </c>
      <c r="N8" s="1"/>
    </row>
    <row r="9" spans="1:14">
      <c r="A9" s="83" t="s">
        <v>189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72">
        <f>SUM(H10:H15)</f>
        <v>-74.753841099949682</v>
      </c>
      <c r="I9" s="73">
        <f t="shared" ref="I9:I11" si="0">IFERROR(H9/$H$8,0)</f>
        <v>1.0270803409176716</v>
      </c>
      <c r="J9" s="73">
        <f>H9/'סכום נכסי הקרן'!$C$41</f>
        <v>-4.132452026313084E-4</v>
      </c>
    </row>
    <row r="10" spans="1:14">
      <c r="A10" s="74" t="s">
        <v>3073</v>
      </c>
      <c r="B10" s="54" t="s">
        <v>3074</v>
      </c>
      <c r="C10" s="54" t="s">
        <v>649</v>
      </c>
      <c r="D10" s="117" t="s">
        <v>3305</v>
      </c>
      <c r="E10" s="71">
        <v>0</v>
      </c>
      <c r="F10" s="70" t="s">
        <v>135</v>
      </c>
      <c r="G10" s="71">
        <v>0</v>
      </c>
      <c r="H10" s="72">
        <v>-21.433521537000001</v>
      </c>
      <c r="I10" s="73">
        <f t="shared" si="0"/>
        <v>0.29448585227686758</v>
      </c>
      <c r="J10" s="73">
        <f>H10/'סכום נכסי הקרן'!$C$41</f>
        <v>-1.1848621850504535E-4</v>
      </c>
    </row>
    <row r="11" spans="1:14">
      <c r="A11" s="74" t="s">
        <v>3075</v>
      </c>
      <c r="B11" s="54" t="s">
        <v>3076</v>
      </c>
      <c r="C11" s="54" t="s">
        <v>649</v>
      </c>
      <c r="D11" s="117" t="s">
        <v>3305</v>
      </c>
      <c r="E11" s="71">
        <v>0</v>
      </c>
      <c r="F11" s="70" t="s">
        <v>135</v>
      </c>
      <c r="G11" s="71">
        <v>0</v>
      </c>
      <c r="H11" s="72">
        <v>-3.1758428350000005</v>
      </c>
      <c r="I11" s="73">
        <f t="shared" si="0"/>
        <v>4.3634490130232795E-2</v>
      </c>
      <c r="J11" s="73">
        <f>H11/'סכום נכסי הקרן'!$C$41</f>
        <v>-1.7556312780235817E-5</v>
      </c>
    </row>
    <row r="12" spans="1:14">
      <c r="A12" s="74" t="s">
        <v>3196</v>
      </c>
      <c r="B12" s="54">
        <v>7562</v>
      </c>
      <c r="C12" s="54" t="s">
        <v>649</v>
      </c>
      <c r="D12" s="117" t="s">
        <v>3305</v>
      </c>
      <c r="E12" s="71">
        <v>0</v>
      </c>
      <c r="F12" s="70" t="s">
        <v>135</v>
      </c>
      <c r="G12" s="71">
        <v>0</v>
      </c>
      <c r="H12" s="72">
        <v>-7.21650523001653</v>
      </c>
      <c r="I12" s="73">
        <f t="shared" ref="I12:I22" si="1">IFERROR(H12/$H$8,0)</f>
        <v>9.9151167924192818E-2</v>
      </c>
      <c r="J12" s="73">
        <f>H12/'סכום נכסי הקרן'!$C$41</f>
        <v>-3.989341714335111E-5</v>
      </c>
    </row>
    <row r="13" spans="1:14">
      <c r="A13" s="74" t="s">
        <v>3197</v>
      </c>
      <c r="B13" s="54">
        <v>9483</v>
      </c>
      <c r="C13" s="54" t="s">
        <v>649</v>
      </c>
      <c r="D13" s="117" t="s">
        <v>3305</v>
      </c>
      <c r="E13" s="71">
        <v>0</v>
      </c>
      <c r="F13" s="70" t="s">
        <v>134</v>
      </c>
      <c r="G13" s="71">
        <v>0</v>
      </c>
      <c r="H13" s="72">
        <v>1.4080224972484801</v>
      </c>
      <c r="I13" s="73">
        <f t="shared" si="1"/>
        <v>-1.9345523992006525E-2</v>
      </c>
      <c r="J13" s="73">
        <f>H13/'סכום נכסי הקרן'!$C$41</f>
        <v>7.7836607941913596E-6</v>
      </c>
    </row>
    <row r="14" spans="1:14">
      <c r="A14" s="74" t="s">
        <v>3198</v>
      </c>
      <c r="B14" s="54">
        <v>9724</v>
      </c>
      <c r="C14" s="54" t="s">
        <v>649</v>
      </c>
      <c r="D14" s="117" t="s">
        <v>3305</v>
      </c>
      <c r="E14" s="71">
        <v>0</v>
      </c>
      <c r="F14" s="70" t="s">
        <v>135</v>
      </c>
      <c r="G14" s="71">
        <v>0</v>
      </c>
      <c r="H14" s="72">
        <v>-44.342403803993996</v>
      </c>
      <c r="I14" s="73">
        <f t="shared" si="1"/>
        <v>0.60924242214151403</v>
      </c>
      <c r="J14" s="73">
        <f>H14/'סכום נכסי הקרן'!$C$41</f>
        <v>-2.4512834893180001E-4</v>
      </c>
    </row>
    <row r="15" spans="1:14">
      <c r="A15" s="74" t="s">
        <v>3069</v>
      </c>
      <c r="B15" s="54">
        <v>8892</v>
      </c>
      <c r="C15" s="54" t="s">
        <v>649</v>
      </c>
      <c r="D15" s="117" t="s">
        <v>3305</v>
      </c>
      <c r="E15" s="71">
        <v>0</v>
      </c>
      <c r="F15" s="70" t="s">
        <v>135</v>
      </c>
      <c r="G15" s="71">
        <v>0</v>
      </c>
      <c r="H15" s="72">
        <v>6.4098088123709035E-3</v>
      </c>
      <c r="I15" s="73">
        <f t="shared" si="1"/>
        <v>-8.8067563129293625E-5</v>
      </c>
      <c r="J15" s="73">
        <f>H15/'סכום נכסי הקרן'!$C$41</f>
        <v>3.5433934932581584E-8</v>
      </c>
    </row>
    <row r="16" spans="1:14">
      <c r="A16" s="98" t="s">
        <v>188</v>
      </c>
      <c r="B16" s="138" t="s">
        <v>3305</v>
      </c>
      <c r="C16" s="139" t="s">
        <v>3305</v>
      </c>
      <c r="D16" s="138" t="s">
        <v>3305</v>
      </c>
      <c r="E16" s="138" t="s">
        <v>3305</v>
      </c>
      <c r="F16" s="138" t="s">
        <v>3305</v>
      </c>
      <c r="G16" s="138" t="s">
        <v>3305</v>
      </c>
      <c r="H16" s="99">
        <f>SUM(H17:H22)</f>
        <v>1.9709845678512001</v>
      </c>
      <c r="I16" s="117" t="s">
        <v>3305</v>
      </c>
      <c r="J16" s="117" t="s">
        <v>3305</v>
      </c>
    </row>
    <row r="17" spans="1:10">
      <c r="A17" s="74" t="s">
        <v>3199</v>
      </c>
      <c r="B17" s="54">
        <v>7890</v>
      </c>
      <c r="C17" s="54" t="s">
        <v>649</v>
      </c>
      <c r="D17" s="117" t="s">
        <v>3305</v>
      </c>
      <c r="E17" s="71">
        <v>0</v>
      </c>
      <c r="F17" s="70" t="s">
        <v>134</v>
      </c>
      <c r="G17" s="71">
        <v>0</v>
      </c>
      <c r="H17" s="72">
        <v>0.53361940844010003</v>
      </c>
      <c r="I17" s="73">
        <f t="shared" si="1"/>
        <v>-7.3316634419915185E-3</v>
      </c>
      <c r="J17" s="73">
        <f>H17/'סכום נכסי הקרן'!$C$41</f>
        <v>2.9498906989138849E-6</v>
      </c>
    </row>
    <row r="18" spans="1:10">
      <c r="A18" s="74" t="s">
        <v>3200</v>
      </c>
      <c r="B18" s="54">
        <v>8397</v>
      </c>
      <c r="C18" s="54" t="s">
        <v>649</v>
      </c>
      <c r="D18" s="117" t="s">
        <v>3305</v>
      </c>
      <c r="E18" s="71">
        <v>0</v>
      </c>
      <c r="F18" s="70" t="s">
        <v>134</v>
      </c>
      <c r="G18" s="71">
        <v>0</v>
      </c>
      <c r="H18" s="72">
        <v>2.1636143099999998</v>
      </c>
      <c r="I18" s="73">
        <f t="shared" si="1"/>
        <v>-2.9726977108212413E-2</v>
      </c>
      <c r="J18" s="73">
        <f>H18/'סכום נכסי הקרן'!$C$41</f>
        <v>1.1960632668446922E-5</v>
      </c>
    </row>
    <row r="19" spans="1:10">
      <c r="A19" s="74" t="s">
        <v>3199</v>
      </c>
      <c r="B19" s="54">
        <v>7760</v>
      </c>
      <c r="C19" s="54" t="s">
        <v>649</v>
      </c>
      <c r="D19" s="117" t="s">
        <v>3305</v>
      </c>
      <c r="E19" s="71">
        <v>0</v>
      </c>
      <c r="F19" s="70" t="s">
        <v>134</v>
      </c>
      <c r="G19" s="71">
        <v>0</v>
      </c>
      <c r="H19" s="72">
        <v>-2.8574088961200002E-2</v>
      </c>
      <c r="I19" s="73">
        <f t="shared" si="1"/>
        <v>3.9259367277785177E-4</v>
      </c>
      <c r="J19" s="73">
        <f>H19/'סכום נכסי הקרן'!$C$41</f>
        <v>-1.5795984539427334E-7</v>
      </c>
    </row>
    <row r="20" spans="1:10">
      <c r="A20" s="74" t="s">
        <v>3201</v>
      </c>
      <c r="B20" s="54">
        <v>8295</v>
      </c>
      <c r="C20" s="54" t="s">
        <v>649</v>
      </c>
      <c r="D20" s="117" t="s">
        <v>3305</v>
      </c>
      <c r="E20" s="71">
        <v>0</v>
      </c>
      <c r="F20" s="70" t="s">
        <v>137</v>
      </c>
      <c r="G20" s="71">
        <v>0</v>
      </c>
      <c r="H20" s="72">
        <v>-0.36226607531190003</v>
      </c>
      <c r="I20" s="73">
        <f t="shared" si="1"/>
        <v>4.9773544564321202E-3</v>
      </c>
      <c r="J20" s="73">
        <f>H20/'סכום נכסי הקרן'!$C$41</f>
        <v>-2.0026357909629305E-6</v>
      </c>
    </row>
    <row r="21" spans="1:10">
      <c r="A21" s="74" t="s">
        <v>3202</v>
      </c>
      <c r="B21" s="54">
        <v>8770</v>
      </c>
      <c r="C21" s="54" t="s">
        <v>649</v>
      </c>
      <c r="D21" s="117" t="s">
        <v>3305</v>
      </c>
      <c r="E21" s="71">
        <v>0</v>
      </c>
      <c r="F21" s="70" t="s">
        <v>2757</v>
      </c>
      <c r="G21" s="71">
        <v>0</v>
      </c>
      <c r="H21" s="72">
        <v>-0.51250147924559997</v>
      </c>
      <c r="I21" s="73">
        <f t="shared" si="1"/>
        <v>7.0415136704558732E-3</v>
      </c>
      <c r="J21" s="73">
        <f>H21/'סכום נכסי הקרן'!$C$41</f>
        <v>-2.8331491000779599E-6</v>
      </c>
    </row>
    <row r="22" spans="1:10">
      <c r="A22" s="74" t="s">
        <v>3203</v>
      </c>
      <c r="B22" s="54">
        <v>8919</v>
      </c>
      <c r="C22" s="54" t="s">
        <v>649</v>
      </c>
      <c r="D22" s="117" t="s">
        <v>3305</v>
      </c>
      <c r="E22" s="71">
        <v>0</v>
      </c>
      <c r="F22" s="70" t="s">
        <v>136</v>
      </c>
      <c r="G22" s="71">
        <v>0</v>
      </c>
      <c r="H22" s="72">
        <v>0.17709249292979998</v>
      </c>
      <c r="I22" s="73">
        <f t="shared" si="1"/>
        <v>-2.4331621671333987E-3</v>
      </c>
      <c r="J22" s="73">
        <f>H22/'סכום נכסי הקרן'!$C$41</f>
        <v>9.7898144160123964E-7</v>
      </c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C112" s="3"/>
      <c r="D112" s="3"/>
      <c r="E112" s="3"/>
      <c r="F112" s="3"/>
      <c r="G112" s="3"/>
    </row>
    <row r="113" spans="1:7" hidden="1">
      <c r="C113" s="3"/>
      <c r="D113" s="3"/>
      <c r="E113" s="3"/>
      <c r="F113" s="3"/>
      <c r="G113" s="3"/>
    </row>
    <row r="114" spans="1:7" hidden="1">
      <c r="C114" s="3"/>
      <c r="D114" s="3"/>
      <c r="E114" s="3"/>
      <c r="F114" s="3"/>
      <c r="G114" s="3"/>
    </row>
    <row r="115" spans="1:7" hidden="1">
      <c r="C115" s="3"/>
      <c r="D115" s="3"/>
      <c r="E115" s="3"/>
      <c r="F115" s="3"/>
      <c r="G115" s="3"/>
    </row>
    <row r="116" spans="1:7" hidden="1">
      <c r="C116" s="3"/>
      <c r="D116" s="3"/>
      <c r="E116" s="3"/>
      <c r="F116" s="3"/>
      <c r="G116" s="3"/>
    </row>
    <row r="117" spans="1:7" hidden="1">
      <c r="C117" s="3"/>
      <c r="D117" s="3"/>
      <c r="E117" s="3"/>
      <c r="F117" s="3"/>
      <c r="G117" s="3"/>
    </row>
    <row r="118" spans="1:7" hidden="1">
      <c r="C118" s="3"/>
      <c r="D118" s="3"/>
      <c r="E118" s="3"/>
      <c r="F118" s="3"/>
      <c r="G118" s="3"/>
    </row>
    <row r="119" spans="1:7" hidden="1">
      <c r="C119" s="3"/>
      <c r="D119" s="3"/>
      <c r="E119" s="3"/>
      <c r="F119" s="3"/>
      <c r="G119" s="3"/>
    </row>
    <row r="120" spans="1:7" hidden="1">
      <c r="C120" s="3"/>
      <c r="D120" s="3"/>
      <c r="E120" s="3"/>
      <c r="F120" s="3"/>
      <c r="G120" s="3"/>
    </row>
    <row r="121" spans="1:7" hidden="1">
      <c r="C121" s="3"/>
      <c r="D121" s="3"/>
      <c r="E121" s="3"/>
      <c r="F121" s="3"/>
      <c r="G121" s="3"/>
    </row>
    <row r="122" spans="1:7" hidden="1">
      <c r="C122" s="3"/>
      <c r="D122" s="3"/>
      <c r="E122" s="3"/>
      <c r="F122" s="3"/>
      <c r="G122" s="3"/>
    </row>
    <row r="123" spans="1:7" hidden="1">
      <c r="C123" s="3"/>
      <c r="D123" s="3"/>
      <c r="E123" s="3"/>
      <c r="F123" s="3"/>
      <c r="G123" s="3"/>
    </row>
    <row r="124" spans="1:7" hidden="1">
      <c r="C124" s="3"/>
      <c r="D124" s="3"/>
      <c r="E124" s="3"/>
      <c r="F124" s="3"/>
      <c r="G124" s="3"/>
    </row>
    <row r="125" spans="1:7" hidden="1">
      <c r="C125" s="3"/>
      <c r="D125" s="3"/>
      <c r="E125" s="3"/>
      <c r="F125" s="3"/>
      <c r="G125" s="3"/>
    </row>
    <row r="126" spans="1:7" hidden="1">
      <c r="C126" s="3"/>
      <c r="D126" s="3"/>
      <c r="E126" s="3"/>
      <c r="F126" s="3"/>
      <c r="G126" s="3"/>
    </row>
    <row r="127" spans="1:7" hidden="1">
      <c r="A127" s="1"/>
      <c r="C127" s="3"/>
      <c r="D127" s="3"/>
      <c r="E127" s="3"/>
      <c r="F127" s="3"/>
      <c r="G127" s="3"/>
    </row>
    <row r="128" spans="1:7" hidden="1">
      <c r="A128" s="1"/>
      <c r="C128" s="3"/>
      <c r="D128" s="3"/>
      <c r="E128" s="3"/>
      <c r="F128" s="3"/>
      <c r="G128" s="3"/>
    </row>
    <row r="129" spans="1:7" hidden="1">
      <c r="A129" s="1"/>
      <c r="C129" s="3"/>
      <c r="D129" s="3"/>
      <c r="E129" s="3"/>
      <c r="F129" s="3"/>
      <c r="G129" s="3"/>
    </row>
    <row r="130" spans="1:7" hidden="1">
      <c r="A130" s="1"/>
      <c r="C130" s="3"/>
      <c r="D130" s="3"/>
      <c r="E130" s="3"/>
      <c r="F130" s="3"/>
      <c r="G130" s="3"/>
    </row>
    <row r="131" spans="1:7" hidden="1">
      <c r="A131" s="1"/>
      <c r="C131" s="3"/>
      <c r="D131" s="3"/>
      <c r="E131" s="3"/>
      <c r="F131" s="3"/>
      <c r="G131" s="3"/>
    </row>
    <row r="132" spans="1:7" hidden="1">
      <c r="A132" s="1"/>
      <c r="C132" s="3"/>
      <c r="D132" s="3"/>
      <c r="E132" s="3"/>
      <c r="F132" s="3"/>
      <c r="G132" s="3"/>
    </row>
    <row r="133" spans="1:7" hidden="1">
      <c r="A133" s="1"/>
      <c r="C133" s="3"/>
      <c r="D133" s="3"/>
      <c r="E133" s="3"/>
      <c r="F133" s="3"/>
      <c r="G133" s="3"/>
    </row>
    <row r="134" spans="1:7" hidden="1">
      <c r="A134" s="1"/>
      <c r="C134" s="3"/>
      <c r="D134" s="3"/>
      <c r="E134" s="3"/>
      <c r="F134" s="3"/>
      <c r="G134" s="3"/>
    </row>
    <row r="135" spans="1:7" hidden="1">
      <c r="A135" s="1"/>
      <c r="C135" s="3"/>
      <c r="D135" s="3"/>
      <c r="E135" s="3"/>
      <c r="F135" s="3"/>
      <c r="G135" s="3"/>
    </row>
    <row r="136" spans="1:7" hidden="1">
      <c r="A136" s="1"/>
      <c r="C136" s="3"/>
      <c r="D136" s="3"/>
      <c r="E136" s="3"/>
      <c r="F136" s="3"/>
      <c r="G136" s="3"/>
    </row>
    <row r="137" spans="1:7" hidden="1">
      <c r="A137" s="1"/>
      <c r="C137" s="3"/>
      <c r="D137" s="3"/>
      <c r="E137" s="3"/>
      <c r="F137" s="3"/>
      <c r="G137" s="3"/>
    </row>
    <row r="138" spans="1:7" hidden="1">
      <c r="A138" s="1"/>
      <c r="C138" s="3"/>
      <c r="D138" s="3"/>
      <c r="E138" s="3"/>
      <c r="F138" s="3"/>
      <c r="G138" s="3"/>
    </row>
    <row r="139" spans="1:7" hidden="1">
      <c r="A139" s="1"/>
      <c r="C139" s="3"/>
      <c r="D139" s="3"/>
      <c r="E139" s="3"/>
      <c r="F139" s="3"/>
      <c r="G139" s="3"/>
    </row>
    <row r="140" spans="1:7" hidden="1">
      <c r="A140" s="1"/>
      <c r="C140" s="3"/>
      <c r="D140" s="3"/>
      <c r="E140" s="3"/>
      <c r="F140" s="3"/>
      <c r="G140" s="3"/>
    </row>
    <row r="141" spans="1:7" hidden="1">
      <c r="A141" s="1"/>
      <c r="C141" s="3"/>
      <c r="D141" s="3"/>
      <c r="E141" s="3"/>
      <c r="F141" s="3"/>
      <c r="G141" s="3"/>
    </row>
    <row r="142" spans="1:7" hidden="1">
      <c r="A142" s="1"/>
      <c r="C142" s="3"/>
      <c r="D142" s="3"/>
      <c r="E142" s="3"/>
      <c r="F142" s="3"/>
      <c r="G142" s="3"/>
    </row>
    <row r="143" spans="1:7" hidden="1">
      <c r="A143" s="1"/>
      <c r="C143" s="3"/>
      <c r="D143" s="3"/>
      <c r="E143" s="3"/>
      <c r="F143" s="3"/>
      <c r="G143" s="3"/>
    </row>
    <row r="144" spans="1:7" hidden="1">
      <c r="A144" s="1"/>
      <c r="C144" s="3"/>
      <c r="D144" s="3"/>
      <c r="E144" s="3"/>
      <c r="F144" s="3"/>
      <c r="G144" s="3"/>
    </row>
    <row r="145" spans="1:7" hidden="1">
      <c r="A145" s="1"/>
      <c r="C145" s="3"/>
      <c r="D145" s="3"/>
      <c r="E145" s="3"/>
      <c r="F145" s="3"/>
      <c r="G145" s="3"/>
    </row>
    <row r="146" spans="1:7" hidden="1">
      <c r="A146" s="1"/>
      <c r="C146" s="3"/>
      <c r="D146" s="3"/>
      <c r="E146" s="3"/>
      <c r="F146" s="3"/>
      <c r="G146" s="3"/>
    </row>
    <row r="147" spans="1:7" hidden="1">
      <c r="A147" s="1"/>
      <c r="C147" s="3"/>
      <c r="D147" s="3"/>
      <c r="E147" s="3"/>
      <c r="F147" s="3"/>
      <c r="G147" s="3"/>
    </row>
    <row r="148" spans="1:7" hidden="1">
      <c r="A148" s="1"/>
      <c r="C148" s="3"/>
      <c r="D148" s="3"/>
      <c r="E148" s="3"/>
      <c r="F148" s="3"/>
      <c r="G148" s="3"/>
    </row>
    <row r="149" spans="1:7" hidden="1">
      <c r="A149" s="1"/>
      <c r="C149" s="3"/>
      <c r="D149" s="3"/>
      <c r="E149" s="3"/>
      <c r="F149" s="3"/>
      <c r="G149" s="3"/>
    </row>
    <row r="150" spans="1:7" hidden="1">
      <c r="A150" s="1"/>
      <c r="C150" s="3"/>
      <c r="D150" s="3"/>
      <c r="E150" s="3"/>
      <c r="F150" s="3"/>
      <c r="G150" s="3"/>
    </row>
    <row r="151" spans="1:7" hidden="1">
      <c r="A151" s="1"/>
      <c r="C151" s="3"/>
      <c r="D151" s="3"/>
      <c r="E151" s="3"/>
      <c r="F151" s="3"/>
      <c r="G151" s="3"/>
    </row>
    <row r="152" spans="1:7" hidden="1">
      <c r="A152" s="1"/>
      <c r="C152" s="3"/>
      <c r="D152" s="3"/>
      <c r="E152" s="3"/>
      <c r="F152" s="3"/>
      <c r="G152" s="3"/>
    </row>
    <row r="153" spans="1:7" hidden="1">
      <c r="A153" s="1"/>
      <c r="C153" s="3"/>
      <c r="D153" s="3"/>
      <c r="E153" s="3"/>
      <c r="F153" s="3"/>
      <c r="G153" s="3"/>
    </row>
    <row r="154" spans="1:7" hidden="1">
      <c r="A154" s="1"/>
      <c r="C154" s="3"/>
      <c r="D154" s="3"/>
      <c r="E154" s="3"/>
      <c r="F154" s="3"/>
      <c r="G154" s="3"/>
    </row>
    <row r="155" spans="1:7" hidden="1">
      <c r="A155" s="1"/>
      <c r="C155" s="3"/>
      <c r="D155" s="3"/>
      <c r="E155" s="3"/>
      <c r="F155" s="3"/>
      <c r="G155" s="3"/>
    </row>
    <row r="156" spans="1:7" hidden="1">
      <c r="A156" s="1"/>
      <c r="C156" s="3"/>
      <c r="D156" s="3"/>
      <c r="E156" s="3"/>
      <c r="F156" s="3"/>
      <c r="G156" s="3"/>
    </row>
    <row r="157" spans="1:7" hidden="1">
      <c r="A157" s="1"/>
      <c r="C157" s="3"/>
      <c r="D157" s="3"/>
      <c r="E157" s="3"/>
      <c r="F157" s="3"/>
      <c r="G157" s="3"/>
    </row>
    <row r="158" spans="1:7" hidden="1">
      <c r="A158" s="1"/>
      <c r="C158" s="3"/>
      <c r="D158" s="3"/>
      <c r="E158" s="3"/>
      <c r="F158" s="3"/>
      <c r="G158" s="3"/>
    </row>
    <row r="159" spans="1:7" hidden="1">
      <c r="A159" s="1"/>
      <c r="C159" s="3"/>
      <c r="D159" s="3"/>
      <c r="E159" s="3"/>
      <c r="F159" s="3"/>
      <c r="G159" s="3"/>
    </row>
    <row r="160" spans="1:7" hidden="1">
      <c r="A160" s="1"/>
      <c r="C160" s="3"/>
      <c r="D160" s="3"/>
      <c r="E160" s="3"/>
      <c r="F160" s="3"/>
      <c r="G160" s="3"/>
    </row>
    <row r="161" spans="1:7" hidden="1">
      <c r="A161" s="1"/>
      <c r="C161" s="3"/>
      <c r="D161" s="3"/>
      <c r="E161" s="3"/>
      <c r="F161" s="3"/>
      <c r="G161" s="3"/>
    </row>
    <row r="162" spans="1:7" hidden="1">
      <c r="A162" s="1"/>
      <c r="C162" s="3"/>
      <c r="D162" s="3"/>
      <c r="E162" s="3"/>
      <c r="F162" s="3"/>
      <c r="G162" s="3"/>
    </row>
    <row r="163" spans="1:7" hidden="1">
      <c r="A163" s="1"/>
      <c r="C163" s="3"/>
      <c r="D163" s="3"/>
      <c r="E163" s="3"/>
      <c r="F163" s="3"/>
      <c r="G163" s="3"/>
    </row>
    <row r="164" spans="1:7" hidden="1">
      <c r="A164" s="1"/>
      <c r="C164" s="3"/>
      <c r="D164" s="3"/>
      <c r="E164" s="3"/>
      <c r="F164" s="3"/>
      <c r="G164" s="3"/>
    </row>
    <row r="165" spans="1:7" hidden="1">
      <c r="A165" s="1"/>
      <c r="C165" s="3"/>
      <c r="D165" s="3"/>
      <c r="E165" s="3"/>
      <c r="F165" s="3"/>
      <c r="G165" s="3"/>
    </row>
    <row r="166" spans="1:7" hidden="1">
      <c r="A166" s="1"/>
      <c r="C166" s="3"/>
      <c r="D166" s="3"/>
      <c r="E166" s="3"/>
      <c r="F166" s="3"/>
      <c r="G166" s="3"/>
    </row>
    <row r="167" spans="1:7" hidden="1">
      <c r="A167" s="1"/>
      <c r="C167" s="3"/>
      <c r="D167" s="3"/>
      <c r="E167" s="3"/>
      <c r="F167" s="3"/>
      <c r="G167" s="3"/>
    </row>
    <row r="168" spans="1:7" hidden="1">
      <c r="A168" s="1"/>
      <c r="C168" s="3"/>
      <c r="D168" s="3"/>
      <c r="E168" s="3"/>
      <c r="F168" s="3"/>
      <c r="G168" s="3"/>
    </row>
    <row r="169" spans="1:7" hidden="1">
      <c r="A169" s="1"/>
      <c r="C169" s="3"/>
      <c r="D169" s="3"/>
      <c r="E169" s="3"/>
      <c r="F169" s="3"/>
      <c r="G169" s="3"/>
    </row>
    <row r="170" spans="1:7" hidden="1">
      <c r="A170" s="1"/>
      <c r="C170" s="3"/>
      <c r="D170" s="3"/>
      <c r="E170" s="3"/>
      <c r="F170" s="3"/>
      <c r="G170" s="3"/>
    </row>
    <row r="171" spans="1:7" hidden="1">
      <c r="A171" s="1"/>
      <c r="C171" s="3"/>
      <c r="D171" s="3"/>
      <c r="E171" s="3"/>
      <c r="F171" s="3"/>
      <c r="G171" s="3"/>
    </row>
    <row r="172" spans="1:7" hidden="1">
      <c r="A172" s="1"/>
      <c r="C172" s="3"/>
      <c r="D172" s="3"/>
      <c r="E172" s="3"/>
      <c r="F172" s="3"/>
      <c r="G172" s="3"/>
    </row>
    <row r="173" spans="1:7" hidden="1">
      <c r="A173" s="1"/>
      <c r="C173" s="3"/>
      <c r="D173" s="3"/>
      <c r="E173" s="3"/>
      <c r="F173" s="3"/>
      <c r="G173" s="3"/>
    </row>
    <row r="174" spans="1:7" hidden="1">
      <c r="A174" s="1"/>
      <c r="C174" s="3"/>
      <c r="D174" s="3"/>
      <c r="E174" s="3"/>
      <c r="F174" s="3"/>
      <c r="G174" s="3"/>
    </row>
    <row r="175" spans="1:7" hidden="1">
      <c r="A175" s="1"/>
      <c r="C175" s="3"/>
      <c r="D175" s="3"/>
      <c r="E175" s="3"/>
      <c r="F175" s="3"/>
      <c r="G175" s="3"/>
    </row>
    <row r="176" spans="1:7" hidden="1">
      <c r="A176" s="1"/>
      <c r="C176" s="3"/>
      <c r="D176" s="3"/>
      <c r="E176" s="3"/>
      <c r="F176" s="3"/>
      <c r="G176" s="3"/>
    </row>
    <row r="177" spans="1:7" hidden="1">
      <c r="A177" s="1"/>
      <c r="C177" s="3"/>
      <c r="D177" s="3"/>
      <c r="E177" s="3"/>
      <c r="F177" s="3"/>
      <c r="G177" s="3"/>
    </row>
    <row r="178" spans="1:7" hidden="1">
      <c r="A178" s="1"/>
      <c r="C178" s="3"/>
      <c r="D178" s="3"/>
      <c r="E178" s="3"/>
      <c r="F178" s="3"/>
      <c r="G178" s="3"/>
    </row>
    <row r="179" spans="1:7" hidden="1">
      <c r="A179" s="1"/>
      <c r="C179" s="3"/>
      <c r="D179" s="3"/>
      <c r="E179" s="3"/>
      <c r="F179" s="3"/>
      <c r="G179" s="3"/>
    </row>
    <row r="180" spans="1:7" hidden="1">
      <c r="A180" s="1"/>
      <c r="C180" s="3"/>
      <c r="D180" s="3"/>
      <c r="E180" s="3"/>
      <c r="F180" s="3"/>
      <c r="G180" s="3"/>
    </row>
    <row r="181" spans="1:7" hidden="1">
      <c r="A181" s="1"/>
      <c r="C181" s="3"/>
      <c r="D181" s="3"/>
      <c r="E181" s="3"/>
      <c r="F181" s="3"/>
      <c r="G181" s="3"/>
    </row>
    <row r="182" spans="1:7" hidden="1">
      <c r="A182" s="1"/>
      <c r="C182" s="3"/>
      <c r="D182" s="3"/>
      <c r="E182" s="3"/>
      <c r="F182" s="3"/>
      <c r="G182" s="3"/>
    </row>
    <row r="183" spans="1:7" hidden="1">
      <c r="A183" s="1"/>
      <c r="C183" s="3"/>
      <c r="D183" s="3"/>
      <c r="E183" s="3"/>
      <c r="F183" s="3"/>
      <c r="G183" s="3"/>
    </row>
    <row r="184" spans="1:7" hidden="1">
      <c r="A184" s="1"/>
      <c r="C184" s="3"/>
      <c r="D184" s="3"/>
      <c r="E184" s="3"/>
      <c r="F184" s="3"/>
      <c r="G184" s="3"/>
    </row>
    <row r="185" spans="1:7" hidden="1">
      <c r="A185" s="1"/>
      <c r="C185" s="3"/>
      <c r="D185" s="3"/>
      <c r="E185" s="3"/>
      <c r="F185" s="3"/>
      <c r="G185" s="3"/>
    </row>
    <row r="186" spans="1:7" hidden="1">
      <c r="A186" s="1"/>
      <c r="C186" s="3"/>
      <c r="D186" s="3"/>
      <c r="E186" s="3"/>
      <c r="F186" s="3"/>
      <c r="G186" s="3"/>
    </row>
    <row r="187" spans="1:7" hidden="1">
      <c r="A187" s="1"/>
      <c r="C187" s="3"/>
      <c r="D187" s="3"/>
      <c r="E187" s="3"/>
      <c r="F187" s="3"/>
      <c r="G187" s="3"/>
    </row>
    <row r="188" spans="1:7" hidden="1">
      <c r="A188" s="1"/>
      <c r="C188" s="3"/>
      <c r="D188" s="3"/>
      <c r="E188" s="3"/>
      <c r="F188" s="3"/>
      <c r="G188" s="3"/>
    </row>
    <row r="189" spans="1:7" hidden="1">
      <c r="A189" s="1"/>
      <c r="C189" s="3"/>
      <c r="D189" s="3"/>
      <c r="E189" s="3"/>
      <c r="F189" s="3"/>
      <c r="G189" s="3"/>
    </row>
    <row r="190" spans="1:7" hidden="1">
      <c r="A190" s="1"/>
      <c r="C190" s="3"/>
      <c r="D190" s="3"/>
      <c r="E190" s="3"/>
      <c r="F190" s="3"/>
      <c r="G190" s="3"/>
    </row>
    <row r="191" spans="1:7" hidden="1">
      <c r="A191" s="1"/>
      <c r="C191" s="3"/>
      <c r="D191" s="3"/>
      <c r="E191" s="3"/>
      <c r="F191" s="3"/>
      <c r="G191" s="3"/>
    </row>
    <row r="192" spans="1:7" hidden="1">
      <c r="A192" s="1"/>
      <c r="C192" s="3"/>
      <c r="D192" s="3"/>
      <c r="E192" s="3"/>
      <c r="F192" s="3"/>
      <c r="G192" s="3"/>
    </row>
    <row r="193" spans="1:7" hidden="1">
      <c r="A193" s="1"/>
      <c r="C193" s="3"/>
      <c r="D193" s="3"/>
      <c r="E193" s="3"/>
      <c r="F193" s="3"/>
      <c r="G193" s="3"/>
    </row>
    <row r="194" spans="1:7" hidden="1">
      <c r="A194" s="1"/>
      <c r="C194" s="3"/>
      <c r="D194" s="3"/>
      <c r="E194" s="3"/>
      <c r="F194" s="3"/>
      <c r="G194" s="3"/>
    </row>
    <row r="195" spans="1:7" hidden="1">
      <c r="A195" s="1"/>
      <c r="C195" s="3"/>
      <c r="D195" s="3"/>
      <c r="E195" s="3"/>
      <c r="F195" s="3"/>
      <c r="G195" s="3"/>
    </row>
    <row r="196" spans="1:7" hidden="1">
      <c r="A196" s="1"/>
      <c r="C196" s="3"/>
      <c r="D196" s="3"/>
      <c r="E196" s="3"/>
      <c r="F196" s="3"/>
      <c r="G196" s="3"/>
    </row>
    <row r="197" spans="1:7" hidden="1">
      <c r="A197" s="1"/>
      <c r="C197" s="3"/>
      <c r="D197" s="3"/>
      <c r="E197" s="3"/>
      <c r="F197" s="3"/>
      <c r="G197" s="3"/>
    </row>
    <row r="198" spans="1:7" hidden="1">
      <c r="A198" s="1"/>
      <c r="C198" s="3"/>
      <c r="D198" s="3"/>
      <c r="E198" s="3"/>
      <c r="F198" s="3"/>
      <c r="G198" s="3"/>
    </row>
    <row r="199" spans="1:7" hidden="1">
      <c r="A199" s="1"/>
      <c r="C199" s="3"/>
      <c r="D199" s="3"/>
      <c r="E199" s="3"/>
      <c r="F199" s="3"/>
      <c r="G199" s="3"/>
    </row>
    <row r="200" spans="1:7" hidden="1">
      <c r="A200" s="1"/>
      <c r="C200" s="3"/>
      <c r="D200" s="3"/>
      <c r="E200" s="3"/>
      <c r="F200" s="3"/>
      <c r="G200" s="3"/>
    </row>
    <row r="201" spans="1:7" hidden="1">
      <c r="A201" s="1"/>
      <c r="C201" s="3"/>
      <c r="D201" s="3"/>
      <c r="E201" s="3"/>
      <c r="F201" s="3"/>
      <c r="G201" s="3"/>
    </row>
    <row r="202" spans="1:7" hidden="1">
      <c r="A202" s="1"/>
      <c r="C202" s="3"/>
      <c r="D202" s="3"/>
      <c r="E202" s="3"/>
      <c r="F202" s="3"/>
      <c r="G202" s="3"/>
    </row>
    <row r="203" spans="1:7" hidden="1">
      <c r="A203" s="1"/>
      <c r="C203" s="3"/>
      <c r="D203" s="3"/>
      <c r="E203" s="3"/>
      <c r="F203" s="3"/>
      <c r="G203" s="3"/>
    </row>
    <row r="204" spans="1:7" hidden="1">
      <c r="A204" s="1"/>
      <c r="C204" s="3"/>
      <c r="D204" s="3"/>
      <c r="E204" s="3"/>
      <c r="F204" s="3"/>
      <c r="G204" s="3"/>
    </row>
    <row r="205" spans="1:7" hidden="1">
      <c r="A205" s="1"/>
      <c r="C205" s="3"/>
      <c r="D205" s="3"/>
      <c r="E205" s="3"/>
      <c r="F205" s="3"/>
      <c r="G205" s="3"/>
    </row>
    <row r="206" spans="1:7" hidden="1">
      <c r="A206" s="1"/>
      <c r="C206" s="3"/>
      <c r="D206" s="3"/>
      <c r="E206" s="3"/>
      <c r="F206" s="3"/>
      <c r="G206" s="3"/>
    </row>
    <row r="207" spans="1:7" hidden="1">
      <c r="A207" s="1"/>
      <c r="C207" s="3"/>
      <c r="D207" s="3"/>
      <c r="E207" s="3"/>
      <c r="F207" s="3"/>
      <c r="G207" s="3"/>
    </row>
    <row r="208" spans="1:7" hidden="1">
      <c r="A208" s="1"/>
      <c r="C208" s="3"/>
      <c r="D208" s="3"/>
      <c r="E208" s="3"/>
      <c r="F208" s="3"/>
      <c r="G208" s="3"/>
    </row>
    <row r="209" spans="1:7" hidden="1">
      <c r="A209" s="1"/>
      <c r="C209" s="3"/>
      <c r="D209" s="3"/>
      <c r="E209" s="3"/>
      <c r="F209" s="3"/>
      <c r="G209" s="3"/>
    </row>
    <row r="210" spans="1:7" hidden="1">
      <c r="A210" s="1"/>
      <c r="C210" s="3"/>
      <c r="D210" s="3"/>
      <c r="E210" s="3"/>
      <c r="F210" s="3"/>
      <c r="G210" s="3"/>
    </row>
    <row r="211" spans="1:7" hidden="1">
      <c r="A211" s="1"/>
      <c r="C211" s="3"/>
      <c r="D211" s="3"/>
      <c r="E211" s="3"/>
      <c r="F211" s="3"/>
      <c r="G211" s="3"/>
    </row>
    <row r="212" spans="1:7" hidden="1">
      <c r="A212" s="1"/>
      <c r="C212" s="3"/>
      <c r="D212" s="3"/>
      <c r="E212" s="3"/>
      <c r="F212" s="3"/>
      <c r="G212" s="3"/>
    </row>
    <row r="213" spans="1:7" hidden="1">
      <c r="A213" s="1"/>
      <c r="C213" s="3"/>
      <c r="D213" s="3"/>
      <c r="E213" s="3"/>
      <c r="F213" s="3"/>
      <c r="G213" s="3"/>
    </row>
    <row r="214" spans="1:7" hidden="1">
      <c r="A214" s="1"/>
      <c r="C214" s="3"/>
      <c r="D214" s="3"/>
      <c r="E214" s="3"/>
      <c r="F214" s="3"/>
      <c r="G214" s="3"/>
    </row>
    <row r="215" spans="1:7" hidden="1">
      <c r="A215" s="1"/>
      <c r="C215" s="3"/>
      <c r="D215" s="3"/>
      <c r="E215" s="3"/>
      <c r="F215" s="3"/>
      <c r="G215" s="3"/>
    </row>
    <row r="216" spans="1:7" hidden="1">
      <c r="A216" s="1"/>
      <c r="C216" s="3"/>
      <c r="D216" s="3"/>
      <c r="E216" s="3"/>
      <c r="F216" s="3"/>
      <c r="G216" s="3"/>
    </row>
    <row r="217" spans="1:7" hidden="1">
      <c r="A217" s="1"/>
      <c r="C217" s="3"/>
      <c r="D217" s="3"/>
      <c r="E217" s="3"/>
      <c r="F217" s="3"/>
      <c r="G217" s="3"/>
    </row>
    <row r="218" spans="1:7" hidden="1">
      <c r="A218" s="1"/>
      <c r="C218" s="3"/>
      <c r="D218" s="3"/>
      <c r="E218" s="3"/>
      <c r="F218" s="3"/>
      <c r="G218" s="3"/>
    </row>
    <row r="219" spans="1:7" hidden="1">
      <c r="A219" s="1"/>
      <c r="C219" s="3"/>
      <c r="D219" s="3"/>
      <c r="E219" s="3"/>
      <c r="F219" s="3"/>
      <c r="G219" s="3"/>
    </row>
    <row r="220" spans="1:7" hidden="1">
      <c r="A220" s="1"/>
      <c r="C220" s="3"/>
      <c r="D220" s="3"/>
      <c r="E220" s="3"/>
      <c r="F220" s="3"/>
      <c r="G220" s="3"/>
    </row>
    <row r="221" spans="1:7" hidden="1">
      <c r="A221" s="1"/>
      <c r="C221" s="3"/>
      <c r="D221" s="3"/>
      <c r="E221" s="3"/>
      <c r="F221" s="3"/>
      <c r="G221" s="3"/>
    </row>
    <row r="222" spans="1:7" hidden="1">
      <c r="A222" s="1"/>
      <c r="C222" s="3"/>
      <c r="D222" s="3"/>
      <c r="E222" s="3"/>
      <c r="F222" s="3"/>
      <c r="G222" s="3"/>
    </row>
    <row r="223" spans="1:7" hidden="1">
      <c r="A223" s="1"/>
      <c r="C223" s="3"/>
      <c r="D223" s="3"/>
      <c r="E223" s="3"/>
      <c r="F223" s="3"/>
      <c r="G223" s="3"/>
    </row>
    <row r="224" spans="1:7" hidden="1">
      <c r="A224" s="1"/>
      <c r="C224" s="3"/>
      <c r="D224" s="3"/>
      <c r="E224" s="3"/>
      <c r="F224" s="3"/>
      <c r="G224" s="3"/>
    </row>
    <row r="225" spans="1:7" hidden="1">
      <c r="A225" s="1"/>
      <c r="C225" s="3"/>
      <c r="D225" s="3"/>
      <c r="E225" s="3"/>
      <c r="F225" s="3"/>
      <c r="G225" s="3"/>
    </row>
    <row r="226" spans="1:7" hidden="1">
      <c r="A226" s="1"/>
      <c r="C226" s="3"/>
      <c r="D226" s="3"/>
      <c r="E226" s="3"/>
      <c r="F226" s="3"/>
      <c r="G226" s="3"/>
    </row>
    <row r="227" spans="1:7" hidden="1">
      <c r="A227" s="1"/>
      <c r="C227" s="3"/>
      <c r="D227" s="3"/>
      <c r="E227" s="3"/>
      <c r="F227" s="3"/>
      <c r="G227" s="3"/>
    </row>
    <row r="228" spans="1:7" hidden="1">
      <c r="A228" s="1"/>
      <c r="C228" s="3"/>
      <c r="D228" s="3"/>
      <c r="E228" s="3"/>
      <c r="F228" s="3"/>
      <c r="G228" s="3"/>
    </row>
    <row r="229" spans="1:7" hidden="1">
      <c r="A229" s="1"/>
      <c r="C229" s="3"/>
      <c r="D229" s="3"/>
      <c r="E229" s="3"/>
      <c r="F229" s="3"/>
      <c r="G229" s="3"/>
    </row>
    <row r="230" spans="1:7" hidden="1">
      <c r="A230" s="1"/>
      <c r="C230" s="3"/>
      <c r="D230" s="3"/>
      <c r="E230" s="3"/>
      <c r="F230" s="3"/>
      <c r="G230" s="3"/>
    </row>
    <row r="231" spans="1:7" hidden="1">
      <c r="A231" s="1"/>
      <c r="C231" s="3"/>
      <c r="D231" s="3"/>
      <c r="E231" s="3"/>
      <c r="F231" s="3"/>
      <c r="G231" s="3"/>
    </row>
    <row r="232" spans="1:7" hidden="1">
      <c r="A232" s="1"/>
      <c r="C232" s="3"/>
      <c r="D232" s="3"/>
      <c r="E232" s="3"/>
      <c r="F232" s="3"/>
      <c r="G232" s="3"/>
    </row>
    <row r="233" spans="1:7" hidden="1">
      <c r="A233" s="1"/>
      <c r="C233" s="3"/>
      <c r="D233" s="3"/>
      <c r="E233" s="3"/>
      <c r="F233" s="3"/>
      <c r="G233" s="3"/>
    </row>
    <row r="234" spans="1:7" hidden="1">
      <c r="A234" s="1"/>
      <c r="C234" s="3"/>
      <c r="D234" s="3"/>
      <c r="E234" s="3"/>
      <c r="F234" s="3"/>
      <c r="G234" s="3"/>
    </row>
    <row r="235" spans="1:7" hidden="1">
      <c r="A235" s="1"/>
      <c r="C235" s="3"/>
      <c r="D235" s="3"/>
      <c r="E235" s="3"/>
      <c r="F235" s="3"/>
      <c r="G235" s="3"/>
    </row>
    <row r="236" spans="1:7" hidden="1">
      <c r="A236" s="1"/>
      <c r="C236" s="3"/>
      <c r="D236" s="3"/>
      <c r="E236" s="3"/>
      <c r="F236" s="3"/>
      <c r="G236" s="3"/>
    </row>
    <row r="237" spans="1:7" hidden="1">
      <c r="A237" s="1"/>
      <c r="C237" s="3"/>
      <c r="D237" s="3"/>
      <c r="E237" s="3"/>
      <c r="F237" s="3"/>
      <c r="G237" s="3"/>
    </row>
    <row r="238" spans="1:7" hidden="1">
      <c r="A238" s="1"/>
      <c r="C238" s="3"/>
      <c r="D238" s="3"/>
      <c r="E238" s="3"/>
      <c r="F238" s="3"/>
      <c r="G238" s="3"/>
    </row>
    <row r="239" spans="1:7" hidden="1">
      <c r="A239" s="1"/>
      <c r="C239" s="3"/>
      <c r="D239" s="3"/>
      <c r="E239" s="3"/>
      <c r="F239" s="3"/>
      <c r="G239" s="3"/>
    </row>
    <row r="240" spans="1:7" hidden="1">
      <c r="A240" s="1"/>
      <c r="C240" s="3"/>
      <c r="D240" s="3"/>
      <c r="E240" s="3"/>
      <c r="F240" s="3"/>
      <c r="G240" s="3"/>
    </row>
    <row r="241" spans="1:7" hidden="1">
      <c r="A241" s="1"/>
      <c r="C241" s="3"/>
      <c r="D241" s="3"/>
      <c r="E241" s="3"/>
      <c r="F241" s="3"/>
      <c r="G241" s="3"/>
    </row>
    <row r="242" spans="1:7" hidden="1">
      <c r="A242" s="1"/>
      <c r="C242" s="3"/>
      <c r="D242" s="3"/>
      <c r="E242" s="3"/>
      <c r="F242" s="3"/>
      <c r="G242" s="3"/>
    </row>
    <row r="243" spans="1:7" hidden="1">
      <c r="A243" s="1"/>
      <c r="C243" s="3"/>
      <c r="D243" s="3"/>
      <c r="E243" s="3"/>
      <c r="F243" s="3"/>
      <c r="G243" s="3"/>
    </row>
    <row r="244" spans="1:7" hidden="1">
      <c r="A244" s="1"/>
      <c r="C244" s="3"/>
      <c r="D244" s="3"/>
      <c r="E244" s="3"/>
      <c r="F244" s="3"/>
      <c r="G244" s="3"/>
    </row>
    <row r="245" spans="1:7" hidden="1">
      <c r="A245" s="1"/>
      <c r="C245" s="3"/>
      <c r="D245" s="3"/>
      <c r="E245" s="3"/>
      <c r="F245" s="3"/>
      <c r="G245" s="3"/>
    </row>
    <row r="246" spans="1:7" hidden="1">
      <c r="A246" s="1"/>
      <c r="C246" s="3"/>
      <c r="D246" s="3"/>
      <c r="E246" s="3"/>
      <c r="F246" s="3"/>
      <c r="G246" s="3"/>
    </row>
    <row r="247" spans="1:7" hidden="1">
      <c r="A247" s="1"/>
      <c r="C247" s="3"/>
      <c r="D247" s="3"/>
      <c r="E247" s="3"/>
      <c r="F247" s="3"/>
      <c r="G247" s="3"/>
    </row>
    <row r="248" spans="1:7" hidden="1">
      <c r="A248" s="1"/>
      <c r="C248" s="3"/>
      <c r="D248" s="3"/>
      <c r="E248" s="3"/>
      <c r="F248" s="3"/>
      <c r="G248" s="3"/>
    </row>
    <row r="249" spans="1:7" hidden="1">
      <c r="A249" s="1"/>
      <c r="C249" s="3"/>
      <c r="D249" s="3"/>
      <c r="E249" s="3"/>
      <c r="F249" s="3"/>
      <c r="G249" s="3"/>
    </row>
    <row r="250" spans="1:7" hidden="1">
      <c r="A250" s="1"/>
      <c r="C250" s="3"/>
      <c r="D250" s="3"/>
      <c r="E250" s="3"/>
      <c r="F250" s="3"/>
      <c r="G250" s="3"/>
    </row>
    <row r="251" spans="1:7" hidden="1">
      <c r="A251" s="1"/>
      <c r="C251" s="3"/>
      <c r="D251" s="3"/>
      <c r="E251" s="3"/>
      <c r="F251" s="3"/>
      <c r="G251" s="3"/>
    </row>
    <row r="252" spans="1:7" hidden="1">
      <c r="A252" s="1"/>
      <c r="C252" s="3"/>
      <c r="D252" s="3"/>
      <c r="E252" s="3"/>
      <c r="F252" s="3"/>
      <c r="G252" s="3"/>
    </row>
    <row r="253" spans="1:7" hidden="1">
      <c r="A253" s="1"/>
      <c r="C253" s="3"/>
      <c r="D253" s="3"/>
      <c r="E253" s="3"/>
      <c r="F253" s="3"/>
      <c r="G253" s="3"/>
    </row>
    <row r="254" spans="1:7" hidden="1">
      <c r="A254" s="1"/>
      <c r="C254" s="3"/>
      <c r="D254" s="3"/>
      <c r="E254" s="3"/>
      <c r="F254" s="3"/>
      <c r="G254" s="3"/>
    </row>
    <row r="255" spans="1:7" hidden="1">
      <c r="A255" s="1"/>
      <c r="C255" s="3"/>
      <c r="D255" s="3"/>
      <c r="E255" s="3"/>
      <c r="F255" s="3"/>
      <c r="G255" s="3"/>
    </row>
    <row r="256" spans="1:7" hidden="1">
      <c r="A256" s="1"/>
      <c r="C256" s="3"/>
      <c r="D256" s="3"/>
      <c r="E256" s="3"/>
      <c r="F256" s="3"/>
      <c r="G256" s="3"/>
    </row>
    <row r="257" spans="1:7" hidden="1">
      <c r="A257" s="1"/>
      <c r="C257" s="3"/>
      <c r="D257" s="3"/>
      <c r="E257" s="3"/>
      <c r="F257" s="3"/>
      <c r="G257" s="3"/>
    </row>
    <row r="258" spans="1:7" hidden="1">
      <c r="A258" s="1"/>
      <c r="C258" s="3"/>
      <c r="D258" s="3"/>
      <c r="E258" s="3"/>
      <c r="F258" s="3"/>
      <c r="G258" s="3"/>
    </row>
    <row r="259" spans="1:7" hidden="1">
      <c r="A259" s="1"/>
      <c r="C259" s="3"/>
      <c r="D259" s="3"/>
      <c r="E259" s="3"/>
      <c r="F259" s="3"/>
      <c r="G259" s="3"/>
    </row>
    <row r="260" spans="1:7" hidden="1">
      <c r="A260" s="1"/>
      <c r="C260" s="3"/>
      <c r="D260" s="3"/>
      <c r="E260" s="3"/>
      <c r="F260" s="3"/>
      <c r="G260" s="3"/>
    </row>
    <row r="261" spans="1:7" hidden="1">
      <c r="A261" s="1"/>
      <c r="C261" s="3"/>
      <c r="D261" s="3"/>
      <c r="E261" s="3"/>
      <c r="F261" s="3"/>
      <c r="G261" s="3"/>
    </row>
    <row r="262" spans="1:7" hidden="1">
      <c r="A262" s="1"/>
      <c r="C262" s="3"/>
      <c r="D262" s="3"/>
      <c r="E262" s="3"/>
      <c r="F262" s="3"/>
      <c r="G262" s="3"/>
    </row>
    <row r="263" spans="1:7" hidden="1">
      <c r="A263" s="1"/>
      <c r="C263" s="3"/>
      <c r="D263" s="3"/>
      <c r="E263" s="3"/>
      <c r="F263" s="3"/>
      <c r="G263" s="3"/>
    </row>
    <row r="264" spans="1:7" hidden="1">
      <c r="A264" s="1"/>
      <c r="C264" s="3"/>
      <c r="D264" s="3"/>
      <c r="E264" s="3"/>
      <c r="F264" s="3"/>
      <c r="G264" s="3"/>
    </row>
    <row r="265" spans="1:7" hidden="1">
      <c r="A265" s="1"/>
      <c r="C265" s="3"/>
      <c r="D265" s="3"/>
      <c r="E265" s="3"/>
      <c r="F265" s="3"/>
      <c r="G265" s="3"/>
    </row>
    <row r="266" spans="1:7" hidden="1">
      <c r="A266" s="1"/>
      <c r="C266" s="3"/>
      <c r="D266" s="3"/>
      <c r="E266" s="3"/>
      <c r="F266" s="3"/>
      <c r="G266" s="3"/>
    </row>
    <row r="267" spans="1:7" hidden="1">
      <c r="A267" s="1"/>
      <c r="C267" s="3"/>
      <c r="D267" s="3"/>
      <c r="E267" s="3"/>
      <c r="F267" s="3"/>
      <c r="G267" s="3"/>
    </row>
    <row r="268" spans="1:7" hidden="1">
      <c r="A268" s="1"/>
      <c r="C268" s="3"/>
      <c r="D268" s="3"/>
      <c r="E268" s="3"/>
      <c r="F268" s="3"/>
      <c r="G268" s="3"/>
    </row>
    <row r="269" spans="1:7" hidden="1">
      <c r="A269" s="1"/>
      <c r="C269" s="3"/>
      <c r="D269" s="3"/>
      <c r="E269" s="3"/>
      <c r="F269" s="3"/>
      <c r="G269" s="3"/>
    </row>
    <row r="270" spans="1:7" hidden="1">
      <c r="A270" s="1"/>
      <c r="C270" s="3"/>
      <c r="D270" s="3"/>
      <c r="E270" s="3"/>
      <c r="F270" s="3"/>
      <c r="G270" s="3"/>
    </row>
    <row r="271" spans="1:7" hidden="1">
      <c r="A271" s="1"/>
      <c r="C271" s="3"/>
      <c r="D271" s="3"/>
      <c r="E271" s="3"/>
      <c r="F271" s="3"/>
      <c r="G271" s="3"/>
    </row>
    <row r="272" spans="1:7" hidden="1">
      <c r="A272" s="1"/>
      <c r="C272" s="3"/>
      <c r="D272" s="3"/>
      <c r="E272" s="3"/>
      <c r="F272" s="3"/>
      <c r="G272" s="3"/>
    </row>
    <row r="273" spans="1:7" hidden="1">
      <c r="A273" s="1"/>
      <c r="C273" s="3"/>
      <c r="D273" s="3"/>
      <c r="E273" s="3"/>
      <c r="F273" s="3"/>
      <c r="G273" s="3"/>
    </row>
    <row r="274" spans="1:7" hidden="1">
      <c r="A274" s="1"/>
      <c r="C274" s="3"/>
      <c r="D274" s="3"/>
      <c r="E274" s="3"/>
      <c r="F274" s="3"/>
      <c r="G274" s="3"/>
    </row>
    <row r="275" spans="1:7" hidden="1">
      <c r="A275" s="1"/>
      <c r="C275" s="3"/>
      <c r="D275" s="3"/>
      <c r="E275" s="3"/>
      <c r="F275" s="3"/>
      <c r="G275" s="3"/>
    </row>
    <row r="276" spans="1:7" hidden="1">
      <c r="A276" s="1"/>
      <c r="C276" s="3"/>
      <c r="D276" s="3"/>
      <c r="E276" s="3"/>
      <c r="F276" s="3"/>
      <c r="G276" s="3"/>
    </row>
    <row r="277" spans="1:7" hidden="1">
      <c r="A277" s="1"/>
      <c r="C277" s="3"/>
      <c r="D277" s="3"/>
      <c r="E277" s="3"/>
      <c r="F277" s="3"/>
      <c r="G277" s="3"/>
    </row>
    <row r="278" spans="1:7" hidden="1">
      <c r="A278" s="1"/>
      <c r="C278" s="3"/>
      <c r="D278" s="3"/>
      <c r="E278" s="3"/>
      <c r="F278" s="3"/>
      <c r="G278" s="3"/>
    </row>
    <row r="279" spans="1:7" hidden="1">
      <c r="A279" s="1"/>
      <c r="C279" s="3"/>
      <c r="D279" s="3"/>
      <c r="E279" s="3"/>
      <c r="F279" s="3"/>
      <c r="G279" s="3"/>
    </row>
    <row r="280" spans="1:7" hidden="1">
      <c r="A280" s="1"/>
      <c r="C280" s="3"/>
      <c r="D280" s="3"/>
      <c r="E280" s="3"/>
      <c r="F280" s="3"/>
      <c r="G280" s="3"/>
    </row>
    <row r="281" spans="1:7" hidden="1">
      <c r="A281" s="1"/>
      <c r="C281" s="3"/>
      <c r="D281" s="3"/>
      <c r="E281" s="3"/>
      <c r="F281" s="3"/>
      <c r="G281" s="3"/>
    </row>
    <row r="282" spans="1:7" hidden="1">
      <c r="A282" s="1"/>
      <c r="C282" s="3"/>
      <c r="D282" s="3"/>
      <c r="E282" s="3"/>
      <c r="F282" s="3"/>
      <c r="G282" s="3"/>
    </row>
    <row r="283" spans="1:7" hidden="1">
      <c r="A283" s="1"/>
      <c r="C283" s="3"/>
      <c r="D283" s="3"/>
      <c r="E283" s="3"/>
      <c r="F283" s="3"/>
      <c r="G283" s="3"/>
    </row>
    <row r="284" spans="1:7" hidden="1">
      <c r="A284" s="1"/>
      <c r="C284" s="3"/>
      <c r="D284" s="3"/>
      <c r="E284" s="3"/>
      <c r="F284" s="3"/>
      <c r="G284" s="3"/>
    </row>
    <row r="285" spans="1:7" hidden="1">
      <c r="A285" s="1"/>
      <c r="C285" s="3"/>
      <c r="D285" s="3"/>
      <c r="E285" s="3"/>
      <c r="F285" s="3"/>
      <c r="G285" s="3"/>
    </row>
    <row r="286" spans="1:7" hidden="1">
      <c r="A286" s="1"/>
      <c r="C286" s="3"/>
      <c r="D286" s="3"/>
      <c r="E286" s="3"/>
      <c r="F286" s="3"/>
      <c r="G286" s="3"/>
    </row>
    <row r="287" spans="1:7" hidden="1">
      <c r="A287" s="1"/>
      <c r="C287" s="3"/>
      <c r="D287" s="3"/>
      <c r="E287" s="3"/>
      <c r="F287" s="3"/>
      <c r="G287" s="3"/>
    </row>
    <row r="288" spans="1:7" hidden="1">
      <c r="A288" s="1"/>
      <c r="C288" s="3"/>
      <c r="D288" s="3"/>
      <c r="E288" s="3"/>
      <c r="F288" s="3"/>
      <c r="G288" s="3"/>
    </row>
    <row r="289" spans="1:7" hidden="1">
      <c r="A289" s="1"/>
      <c r="C289" s="3"/>
      <c r="D289" s="3"/>
      <c r="E289" s="3"/>
      <c r="F289" s="3"/>
      <c r="G289" s="3"/>
    </row>
    <row r="290" spans="1:7" hidden="1">
      <c r="A290" s="1"/>
      <c r="C290" s="3"/>
      <c r="D290" s="3"/>
      <c r="E290" s="3"/>
      <c r="F290" s="3"/>
      <c r="G290" s="3"/>
    </row>
    <row r="291" spans="1:7" hidden="1">
      <c r="A291" s="1"/>
      <c r="C291" s="3"/>
      <c r="D291" s="3"/>
      <c r="E291" s="3"/>
      <c r="F291" s="3"/>
      <c r="G291" s="3"/>
    </row>
    <row r="292" spans="1:7" hidden="1">
      <c r="A292" s="1"/>
      <c r="C292" s="3"/>
      <c r="D292" s="3"/>
      <c r="E292" s="3"/>
      <c r="F292" s="3"/>
      <c r="G292" s="3"/>
    </row>
    <row r="293" spans="1:7" hidden="1">
      <c r="A293" s="1"/>
      <c r="C293" s="3"/>
      <c r="D293" s="3"/>
      <c r="E293" s="3"/>
      <c r="F293" s="3"/>
      <c r="G293" s="3"/>
    </row>
    <row r="294" spans="1:7" hidden="1">
      <c r="A294" s="1"/>
      <c r="C294" s="3"/>
      <c r="D294" s="3"/>
      <c r="E294" s="3"/>
      <c r="F294" s="3"/>
      <c r="G294" s="3"/>
    </row>
    <row r="295" spans="1:7" hidden="1">
      <c r="A295" s="1"/>
      <c r="C295" s="3"/>
      <c r="D295" s="3"/>
      <c r="E295" s="3"/>
      <c r="F295" s="3"/>
      <c r="G295" s="3"/>
    </row>
    <row r="296" spans="1:7" hidden="1">
      <c r="A296" s="1"/>
      <c r="C296" s="3"/>
      <c r="D296" s="3"/>
      <c r="E296" s="3"/>
      <c r="F296" s="3"/>
      <c r="G296" s="3"/>
    </row>
    <row r="297" spans="1:7" hidden="1">
      <c r="A297" s="1"/>
      <c r="C297" s="3"/>
      <c r="D297" s="3"/>
      <c r="E297" s="3"/>
      <c r="F297" s="3"/>
      <c r="G297" s="3"/>
    </row>
    <row r="298" spans="1:7" hidden="1">
      <c r="A298" s="1"/>
      <c r="C298" s="3"/>
      <c r="D298" s="3"/>
      <c r="E298" s="3"/>
      <c r="F298" s="3"/>
      <c r="G298" s="3"/>
    </row>
    <row r="299" spans="1:7" hidden="1">
      <c r="A299" s="1"/>
      <c r="C299" s="3"/>
      <c r="D299" s="3"/>
      <c r="E299" s="3"/>
      <c r="F299" s="3"/>
      <c r="G299" s="3"/>
    </row>
    <row r="300" spans="1:7" hidden="1">
      <c r="A300" s="1"/>
      <c r="C300" s="3"/>
      <c r="D300" s="3"/>
      <c r="E300" s="3"/>
      <c r="F300" s="3"/>
      <c r="G300" s="3"/>
    </row>
    <row r="301" spans="1:7" hidden="1">
      <c r="A301" s="1"/>
      <c r="C301" s="3"/>
      <c r="D301" s="3"/>
      <c r="E301" s="3"/>
      <c r="F301" s="3"/>
      <c r="G301" s="3"/>
    </row>
    <row r="302" spans="1:7" hidden="1">
      <c r="A302" s="1"/>
      <c r="C302" s="3"/>
      <c r="D302" s="3"/>
      <c r="E302" s="3"/>
      <c r="F302" s="3"/>
      <c r="G302" s="3"/>
    </row>
    <row r="303" spans="1:7" hidden="1">
      <c r="A303" s="1"/>
      <c r="C303" s="3"/>
      <c r="D303" s="3"/>
      <c r="E303" s="3"/>
      <c r="F303" s="3"/>
      <c r="G303" s="3"/>
    </row>
    <row r="304" spans="1:7" hidden="1">
      <c r="A304" s="1"/>
      <c r="C304" s="3"/>
      <c r="D304" s="3"/>
      <c r="E304" s="3"/>
      <c r="F304" s="3"/>
      <c r="G304" s="3"/>
    </row>
    <row r="305" spans="1:7" hidden="1">
      <c r="A305" s="1"/>
      <c r="C305" s="3"/>
      <c r="D305" s="3"/>
      <c r="E305" s="3"/>
      <c r="F305" s="3"/>
      <c r="G305" s="3"/>
    </row>
    <row r="306" spans="1:7" hidden="1">
      <c r="A306" s="1"/>
      <c r="C306" s="3"/>
      <c r="D306" s="3"/>
      <c r="E306" s="3"/>
      <c r="F306" s="3"/>
      <c r="G306" s="3"/>
    </row>
    <row r="307" spans="1:7" hidden="1">
      <c r="A307" s="1"/>
      <c r="C307" s="3"/>
      <c r="D307" s="3"/>
      <c r="E307" s="3"/>
      <c r="F307" s="3"/>
      <c r="G307" s="3"/>
    </row>
    <row r="308" spans="1:7" hidden="1">
      <c r="A308" s="1"/>
      <c r="C308" s="3"/>
      <c r="D308" s="3"/>
      <c r="E308" s="3"/>
      <c r="F308" s="3"/>
      <c r="G308" s="3"/>
    </row>
    <row r="309" spans="1:7" hidden="1">
      <c r="A309" s="1"/>
      <c r="C309" s="3"/>
      <c r="D309" s="3"/>
      <c r="E309" s="3"/>
      <c r="F309" s="3"/>
      <c r="G309" s="3"/>
    </row>
    <row r="310" spans="1:7" hidden="1">
      <c r="A310" s="1"/>
      <c r="C310" s="3"/>
      <c r="D310" s="3"/>
      <c r="E310" s="3"/>
      <c r="F310" s="3"/>
      <c r="G310" s="3"/>
    </row>
    <row r="311" spans="1:7" hidden="1">
      <c r="A311" s="1"/>
      <c r="C311" s="3"/>
      <c r="D311" s="3"/>
      <c r="E311" s="3"/>
      <c r="F311" s="3"/>
      <c r="G311" s="3"/>
    </row>
    <row r="312" spans="1:7" hidden="1">
      <c r="A312" s="1"/>
      <c r="C312" s="3"/>
      <c r="D312" s="3"/>
      <c r="E312" s="3"/>
      <c r="F312" s="3"/>
      <c r="G312" s="3"/>
    </row>
    <row r="313" spans="1:7" hidden="1">
      <c r="A313" s="1"/>
      <c r="C313" s="3"/>
      <c r="D313" s="3"/>
      <c r="E313" s="3"/>
      <c r="F313" s="3"/>
      <c r="G313" s="3"/>
    </row>
    <row r="314" spans="1:7" hidden="1">
      <c r="A314" s="1"/>
      <c r="C314" s="3"/>
      <c r="D314" s="3"/>
      <c r="E314" s="3"/>
      <c r="F314" s="3"/>
      <c r="G314" s="3"/>
    </row>
    <row r="315" spans="1:7" hidden="1">
      <c r="A315" s="1"/>
      <c r="C315" s="3"/>
      <c r="D315" s="3"/>
      <c r="E315" s="3"/>
      <c r="F315" s="3"/>
      <c r="G315" s="3"/>
    </row>
    <row r="316" spans="1:7" hidden="1">
      <c r="A316" s="1"/>
      <c r="C316" s="3"/>
      <c r="D316" s="3"/>
      <c r="E316" s="3"/>
      <c r="F316" s="3"/>
      <c r="G316" s="3"/>
    </row>
    <row r="317" spans="1:7" hidden="1">
      <c r="A317" s="1"/>
      <c r="C317" s="3"/>
      <c r="D317" s="3"/>
      <c r="E317" s="3"/>
      <c r="F317" s="3"/>
      <c r="G317" s="3"/>
    </row>
    <row r="318" spans="1:7" hidden="1">
      <c r="A318" s="1"/>
      <c r="C318" s="3"/>
      <c r="D318" s="3"/>
      <c r="E318" s="3"/>
      <c r="F318" s="3"/>
      <c r="G318" s="3"/>
    </row>
    <row r="319" spans="1:7" hidden="1">
      <c r="A319" s="1"/>
      <c r="C319" s="3"/>
      <c r="D319" s="3"/>
      <c r="E319" s="3"/>
      <c r="F319" s="3"/>
      <c r="G319" s="3"/>
    </row>
    <row r="320" spans="1:7" hidden="1">
      <c r="A320" s="1"/>
      <c r="C320" s="3"/>
      <c r="D320" s="3"/>
      <c r="E320" s="3"/>
      <c r="F320" s="3"/>
      <c r="G320" s="3"/>
    </row>
    <row r="321" spans="1:7" hidden="1">
      <c r="A321" s="1"/>
      <c r="C321" s="3"/>
      <c r="D321" s="3"/>
      <c r="E321" s="3"/>
      <c r="F321" s="3"/>
      <c r="G321" s="3"/>
    </row>
    <row r="322" spans="1:7" hidden="1">
      <c r="A322" s="1"/>
      <c r="C322" s="3"/>
      <c r="D322" s="3"/>
      <c r="E322" s="3"/>
      <c r="F322" s="3"/>
      <c r="G322" s="3"/>
    </row>
    <row r="323" spans="1:7" hidden="1">
      <c r="A323" s="1"/>
      <c r="C323" s="3"/>
      <c r="D323" s="3"/>
      <c r="E323" s="3"/>
      <c r="F323" s="3"/>
      <c r="G323" s="3"/>
    </row>
    <row r="324" spans="1:7" hidden="1">
      <c r="A324" s="1"/>
      <c r="C324" s="3"/>
      <c r="D324" s="3"/>
      <c r="E324" s="3"/>
      <c r="F324" s="3"/>
      <c r="G324" s="3"/>
    </row>
    <row r="325" spans="1:7" hidden="1">
      <c r="A325" s="1"/>
      <c r="C325" s="3"/>
      <c r="D325" s="3"/>
      <c r="E325" s="3"/>
      <c r="F325" s="3"/>
      <c r="G325" s="3"/>
    </row>
    <row r="326" spans="1:7" hidden="1">
      <c r="A326" s="1"/>
      <c r="C326" s="3"/>
      <c r="D326" s="3"/>
      <c r="E326" s="3"/>
      <c r="F326" s="3"/>
      <c r="G326" s="3"/>
    </row>
    <row r="327" spans="1:7" hidden="1">
      <c r="A327" s="1"/>
      <c r="C327" s="3"/>
      <c r="D327" s="3"/>
      <c r="E327" s="3"/>
      <c r="F327" s="3"/>
      <c r="G327" s="3"/>
    </row>
    <row r="328" spans="1:7" hidden="1">
      <c r="A328" s="1"/>
      <c r="C328" s="3"/>
      <c r="D328" s="3"/>
      <c r="E328" s="3"/>
      <c r="F328" s="3"/>
      <c r="G328" s="3"/>
    </row>
    <row r="329" spans="1:7" hidden="1">
      <c r="A329" s="1"/>
      <c r="C329" s="3"/>
      <c r="D329" s="3"/>
      <c r="E329" s="3"/>
      <c r="F329" s="3"/>
      <c r="G329" s="3"/>
    </row>
    <row r="330" spans="1:7" hidden="1">
      <c r="A330" s="1"/>
      <c r="C330" s="3"/>
      <c r="D330" s="3"/>
      <c r="E330" s="3"/>
      <c r="F330" s="3"/>
      <c r="G330" s="3"/>
    </row>
    <row r="331" spans="1:7" hidden="1">
      <c r="A331" s="1"/>
      <c r="C331" s="3"/>
      <c r="D331" s="3"/>
      <c r="E331" s="3"/>
      <c r="F331" s="3"/>
      <c r="G331" s="3"/>
    </row>
    <row r="332" spans="1:7" hidden="1">
      <c r="A332" s="1"/>
      <c r="C332" s="3"/>
      <c r="D332" s="3"/>
      <c r="E332" s="3"/>
      <c r="F332" s="3"/>
      <c r="G332" s="3"/>
    </row>
    <row r="333" spans="1:7" hidden="1">
      <c r="A333" s="1"/>
      <c r="C333" s="3"/>
      <c r="D333" s="3"/>
      <c r="E333" s="3"/>
      <c r="F333" s="3"/>
      <c r="G333" s="3"/>
    </row>
    <row r="334" spans="1:7" hidden="1">
      <c r="A334" s="1"/>
      <c r="C334" s="3"/>
      <c r="D334" s="3"/>
      <c r="E334" s="3"/>
      <c r="F334" s="3"/>
      <c r="G334" s="3"/>
    </row>
    <row r="335" spans="1:7" hidden="1">
      <c r="A335" s="1"/>
      <c r="C335" s="3"/>
      <c r="D335" s="3"/>
      <c r="E335" s="3"/>
      <c r="F335" s="3"/>
      <c r="G335" s="3"/>
    </row>
    <row r="336" spans="1:7" hidden="1">
      <c r="A336" s="1"/>
      <c r="C336" s="3"/>
      <c r="D336" s="3"/>
      <c r="E336" s="3"/>
      <c r="F336" s="3"/>
      <c r="G336" s="3"/>
    </row>
    <row r="337" spans="1:7" hidden="1">
      <c r="A337" s="1"/>
      <c r="C337" s="3"/>
      <c r="D337" s="3"/>
      <c r="E337" s="3"/>
      <c r="F337" s="3"/>
      <c r="G337" s="3"/>
    </row>
    <row r="338" spans="1:7" hidden="1">
      <c r="A338" s="1"/>
      <c r="C338" s="3"/>
      <c r="D338" s="3"/>
      <c r="E338" s="3"/>
      <c r="F338" s="3"/>
      <c r="G338" s="3"/>
    </row>
    <row r="339" spans="1:7" hidden="1">
      <c r="A339" s="1"/>
      <c r="C339" s="3"/>
      <c r="D339" s="3"/>
      <c r="E339" s="3"/>
      <c r="F339" s="3"/>
      <c r="G339" s="3"/>
    </row>
    <row r="340" spans="1:7" hidden="1">
      <c r="A340" s="1"/>
      <c r="C340" s="3"/>
      <c r="D340" s="3"/>
      <c r="E340" s="3"/>
      <c r="F340" s="3"/>
      <c r="G340" s="3"/>
    </row>
    <row r="341" spans="1:7" hidden="1">
      <c r="A341" s="1"/>
      <c r="C341" s="3"/>
      <c r="D341" s="3"/>
      <c r="E341" s="3"/>
      <c r="F341" s="3"/>
      <c r="G341" s="3"/>
    </row>
    <row r="342" spans="1:7" hidden="1">
      <c r="A342" s="1"/>
      <c r="C342" s="3"/>
      <c r="D342" s="3"/>
      <c r="E342" s="3"/>
      <c r="F342" s="3"/>
      <c r="G342" s="3"/>
    </row>
    <row r="343" spans="1:7" hidden="1">
      <c r="A343" s="1"/>
      <c r="C343" s="3"/>
      <c r="D343" s="3"/>
      <c r="E343" s="3"/>
      <c r="F343" s="3"/>
      <c r="G343" s="3"/>
    </row>
    <row r="344" spans="1:7" hidden="1">
      <c r="A344" s="1"/>
      <c r="C344" s="3"/>
      <c r="D344" s="3"/>
      <c r="E344" s="3"/>
      <c r="F344" s="3"/>
      <c r="G344" s="3"/>
    </row>
    <row r="345" spans="1:7" hidden="1">
      <c r="A345" s="1"/>
      <c r="C345" s="3"/>
      <c r="D345" s="3"/>
      <c r="E345" s="3"/>
      <c r="F345" s="3"/>
      <c r="G345" s="3"/>
    </row>
    <row r="346" spans="1:7" hidden="1">
      <c r="A346" s="1"/>
      <c r="C346" s="3"/>
      <c r="D346" s="3"/>
      <c r="E346" s="3"/>
      <c r="F346" s="3"/>
      <c r="G346" s="3"/>
    </row>
    <row r="347" spans="1:7" hidden="1">
      <c r="A347" s="1"/>
      <c r="C347" s="3"/>
      <c r="D347" s="3"/>
      <c r="E347" s="3"/>
      <c r="F347" s="3"/>
      <c r="G347" s="3"/>
    </row>
    <row r="348" spans="1:7" hidden="1">
      <c r="A348" s="1"/>
      <c r="C348" s="3"/>
      <c r="D348" s="3"/>
      <c r="E348" s="3"/>
      <c r="F348" s="3"/>
      <c r="G348" s="3"/>
    </row>
    <row r="349" spans="1:7" hidden="1">
      <c r="A349" s="1"/>
      <c r="C349" s="3"/>
      <c r="D349" s="3"/>
      <c r="E349" s="3"/>
      <c r="F349" s="3"/>
      <c r="G349" s="3"/>
    </row>
    <row r="350" spans="1:7" hidden="1">
      <c r="A350" s="1"/>
      <c r="C350" s="3"/>
      <c r="D350" s="3"/>
      <c r="E350" s="3"/>
      <c r="F350" s="3"/>
      <c r="G350" s="3"/>
    </row>
    <row r="351" spans="1:7" hidden="1">
      <c r="A351" s="1"/>
      <c r="C351" s="3"/>
      <c r="D351" s="3"/>
      <c r="E351" s="3"/>
      <c r="F351" s="3"/>
      <c r="G351" s="3"/>
    </row>
    <row r="352" spans="1:7" hidden="1">
      <c r="A352" s="1"/>
      <c r="C352" s="3"/>
      <c r="D352" s="3"/>
      <c r="E352" s="3"/>
      <c r="F352" s="3"/>
      <c r="G352" s="3"/>
    </row>
    <row r="353" spans="1:7" hidden="1">
      <c r="A353" s="1"/>
      <c r="C353" s="3"/>
      <c r="D353" s="3"/>
      <c r="E353" s="3"/>
      <c r="F353" s="3"/>
      <c r="G353" s="3"/>
    </row>
    <row r="354" spans="1:7" hidden="1">
      <c r="A354" s="1"/>
      <c r="C354" s="3"/>
      <c r="D354" s="3"/>
      <c r="E354" s="3"/>
      <c r="F354" s="3"/>
      <c r="G354" s="3"/>
    </row>
    <row r="355" spans="1:7" hidden="1">
      <c r="A355" s="1"/>
      <c r="C355" s="3"/>
      <c r="D355" s="3"/>
      <c r="E355" s="3"/>
      <c r="F355" s="3"/>
      <c r="G355" s="3"/>
    </row>
    <row r="356" spans="1:7" hidden="1">
      <c r="A356" s="1"/>
      <c r="C356" s="3"/>
      <c r="D356" s="3"/>
      <c r="E356" s="3"/>
      <c r="F356" s="3"/>
      <c r="G356" s="3"/>
    </row>
    <row r="357" spans="1:7" hidden="1">
      <c r="A357" s="1"/>
      <c r="C357" s="3"/>
      <c r="D357" s="3"/>
      <c r="E357" s="3"/>
      <c r="F357" s="3"/>
      <c r="G357" s="3"/>
    </row>
    <row r="358" spans="1:7" hidden="1">
      <c r="A358" s="1"/>
      <c r="C358" s="3"/>
      <c r="D358" s="3"/>
      <c r="E358" s="3"/>
      <c r="F358" s="3"/>
      <c r="G358" s="3"/>
    </row>
    <row r="359" spans="1:7" hidden="1">
      <c r="A359" s="1"/>
      <c r="C359" s="3"/>
      <c r="D359" s="3"/>
      <c r="E359" s="3"/>
      <c r="F359" s="3"/>
      <c r="G359" s="3"/>
    </row>
    <row r="360" spans="1:7" hidden="1">
      <c r="A360" s="1"/>
      <c r="C360" s="3"/>
      <c r="D360" s="3"/>
      <c r="E360" s="3"/>
      <c r="F360" s="3"/>
      <c r="G360" s="3"/>
    </row>
    <row r="361" spans="1:7" hidden="1">
      <c r="A361" s="1"/>
      <c r="C361" s="3"/>
      <c r="D361" s="3"/>
      <c r="E361" s="3"/>
      <c r="F361" s="3"/>
      <c r="G361" s="3"/>
    </row>
    <row r="362" spans="1:7" hidden="1">
      <c r="A362" s="1"/>
      <c r="C362" s="3"/>
      <c r="D362" s="3"/>
      <c r="E362" s="3"/>
      <c r="F362" s="3"/>
      <c r="G362" s="3"/>
    </row>
    <row r="363" spans="1:7" hidden="1">
      <c r="A363" s="1"/>
      <c r="C363" s="3"/>
      <c r="D363" s="3"/>
      <c r="E363" s="3"/>
      <c r="F363" s="3"/>
      <c r="G363" s="3"/>
    </row>
    <row r="364" spans="1:7" hidden="1">
      <c r="A364" s="1"/>
      <c r="C364" s="3"/>
      <c r="D364" s="3"/>
      <c r="E364" s="3"/>
      <c r="F364" s="3"/>
      <c r="G364" s="3"/>
    </row>
    <row r="365" spans="1:7" hidden="1">
      <c r="A365" s="1"/>
      <c r="C365" s="3"/>
      <c r="D365" s="3"/>
      <c r="E365" s="3"/>
      <c r="F365" s="3"/>
      <c r="G365" s="3"/>
    </row>
    <row r="366" spans="1:7" hidden="1">
      <c r="A366" s="1"/>
      <c r="C366" s="3"/>
      <c r="D366" s="3"/>
      <c r="E366" s="3"/>
      <c r="F366" s="3"/>
      <c r="G366" s="3"/>
    </row>
    <row r="367" spans="1:7" hidden="1">
      <c r="A367" s="1"/>
      <c r="C367" s="3"/>
      <c r="D367" s="3"/>
      <c r="E367" s="3"/>
      <c r="F367" s="3"/>
      <c r="G367" s="3"/>
    </row>
    <row r="368" spans="1:7" hidden="1">
      <c r="A368" s="1"/>
      <c r="C368" s="3"/>
      <c r="D368" s="3"/>
      <c r="E368" s="3"/>
      <c r="F368" s="3"/>
      <c r="G368" s="3"/>
    </row>
    <row r="369" spans="1:7" hidden="1">
      <c r="A369" s="1"/>
      <c r="C369" s="3"/>
      <c r="D369" s="3"/>
      <c r="E369" s="3"/>
      <c r="F369" s="3"/>
      <c r="G369" s="3"/>
    </row>
    <row r="370" spans="1:7" hidden="1">
      <c r="A370" s="1"/>
      <c r="C370" s="3"/>
      <c r="D370" s="3"/>
      <c r="E370" s="3"/>
      <c r="F370" s="3"/>
      <c r="G370" s="3"/>
    </row>
    <row r="371" spans="1:7" hidden="1">
      <c r="A371" s="1"/>
      <c r="C371" s="3"/>
      <c r="D371" s="3"/>
      <c r="E371" s="3"/>
      <c r="F371" s="3"/>
      <c r="G371" s="3"/>
    </row>
    <row r="372" spans="1:7" hidden="1">
      <c r="A372" s="1"/>
      <c r="C372" s="3"/>
      <c r="D372" s="3"/>
      <c r="E372" s="3"/>
      <c r="F372" s="3"/>
      <c r="G372" s="3"/>
    </row>
    <row r="373" spans="1:7" hidden="1">
      <c r="A373" s="1"/>
      <c r="C373" s="3"/>
      <c r="D373" s="3"/>
      <c r="E373" s="3"/>
      <c r="F373" s="3"/>
      <c r="G373" s="3"/>
    </row>
    <row r="374" spans="1:7" hidden="1">
      <c r="A374" s="1"/>
      <c r="C374" s="3"/>
      <c r="D374" s="3"/>
      <c r="E374" s="3"/>
      <c r="F374" s="3"/>
      <c r="G374" s="3"/>
    </row>
    <row r="375" spans="1:7" hidden="1">
      <c r="A375" s="1"/>
      <c r="C375" s="3"/>
      <c r="D375" s="3"/>
      <c r="E375" s="3"/>
      <c r="F375" s="3"/>
      <c r="G375" s="3"/>
    </row>
    <row r="376" spans="1:7" hidden="1">
      <c r="A376" s="1"/>
      <c r="C376" s="3"/>
      <c r="D376" s="3"/>
      <c r="E376" s="3"/>
      <c r="F376" s="3"/>
      <c r="G376" s="3"/>
    </row>
    <row r="377" spans="1:7" hidden="1">
      <c r="A377" s="1"/>
      <c r="C377" s="3"/>
      <c r="D377" s="3"/>
      <c r="E377" s="3"/>
      <c r="F377" s="3"/>
      <c r="G377" s="3"/>
    </row>
    <row r="378" spans="1:7" hidden="1">
      <c r="A378" s="1"/>
      <c r="C378" s="3"/>
      <c r="D378" s="3"/>
      <c r="E378" s="3"/>
      <c r="F378" s="3"/>
      <c r="G378" s="3"/>
    </row>
    <row r="379" spans="1:7" hidden="1">
      <c r="A379" s="1"/>
      <c r="C379" s="3"/>
      <c r="D379" s="3"/>
      <c r="E379" s="3"/>
      <c r="F379" s="3"/>
      <c r="G379" s="3"/>
    </row>
    <row r="380" spans="1:7" hidden="1">
      <c r="A380" s="1"/>
      <c r="C380" s="3"/>
      <c r="D380" s="3"/>
      <c r="E380" s="3"/>
      <c r="F380" s="3"/>
      <c r="G380" s="3"/>
    </row>
    <row r="381" spans="1:7" hidden="1">
      <c r="A381" s="1"/>
      <c r="C381" s="3"/>
      <c r="D381" s="3"/>
      <c r="E381" s="3"/>
      <c r="F381" s="3"/>
      <c r="G381" s="3"/>
    </row>
    <row r="382" spans="1:7" hidden="1">
      <c r="A382" s="1"/>
      <c r="C382" s="3"/>
      <c r="D382" s="3"/>
      <c r="E382" s="3"/>
      <c r="F382" s="3"/>
      <c r="G382" s="3"/>
    </row>
    <row r="383" spans="1:7" hidden="1">
      <c r="A383" s="1"/>
      <c r="C383" s="3"/>
      <c r="D383" s="3"/>
      <c r="E383" s="3"/>
      <c r="F383" s="3"/>
      <c r="G383" s="3"/>
    </row>
    <row r="384" spans="1:7" hidden="1">
      <c r="A384" s="1"/>
      <c r="C384" s="3"/>
      <c r="D384" s="3"/>
      <c r="E384" s="3"/>
      <c r="F384" s="3"/>
      <c r="G384" s="3"/>
    </row>
    <row r="385" spans="1:7" hidden="1">
      <c r="A385" s="1"/>
      <c r="C385" s="3"/>
      <c r="D385" s="3"/>
      <c r="E385" s="3"/>
      <c r="F385" s="3"/>
      <c r="G385" s="3"/>
    </row>
    <row r="386" spans="1:7" hidden="1">
      <c r="A386" s="1"/>
      <c r="C386" s="3"/>
      <c r="D386" s="3"/>
      <c r="E386" s="3"/>
      <c r="F386" s="3"/>
      <c r="G386" s="3"/>
    </row>
    <row r="387" spans="1:7" hidden="1">
      <c r="A387" s="1"/>
      <c r="C387" s="3"/>
      <c r="D387" s="3"/>
      <c r="E387" s="3"/>
      <c r="F387" s="3"/>
      <c r="G387" s="3"/>
    </row>
    <row r="388" spans="1:7" hidden="1">
      <c r="A388" s="1"/>
      <c r="C388" s="3"/>
      <c r="D388" s="3"/>
      <c r="E388" s="3"/>
      <c r="F388" s="3"/>
      <c r="G388" s="3"/>
    </row>
    <row r="389" spans="1:7" hidden="1">
      <c r="A389" s="1"/>
      <c r="C389" s="3"/>
      <c r="D389" s="3"/>
      <c r="E389" s="3"/>
      <c r="F389" s="3"/>
      <c r="G389" s="3"/>
    </row>
    <row r="390" spans="1:7" hidden="1">
      <c r="A390" s="1"/>
      <c r="C390" s="3"/>
      <c r="D390" s="3"/>
      <c r="E390" s="3"/>
      <c r="F390" s="3"/>
      <c r="G390" s="3"/>
    </row>
    <row r="391" spans="1:7" hidden="1">
      <c r="A391" s="1"/>
      <c r="C391" s="3"/>
      <c r="D391" s="3"/>
      <c r="E391" s="3"/>
      <c r="F391" s="3"/>
      <c r="G391" s="3"/>
    </row>
    <row r="392" spans="1:7" hidden="1">
      <c r="A392" s="1"/>
      <c r="C392" s="3"/>
      <c r="D392" s="3"/>
      <c r="E392" s="3"/>
      <c r="F392" s="3"/>
      <c r="G392" s="3"/>
    </row>
    <row r="393" spans="1:7" hidden="1">
      <c r="A393" s="1"/>
      <c r="C393" s="3"/>
      <c r="D393" s="3"/>
      <c r="E393" s="3"/>
      <c r="F393" s="3"/>
      <c r="G393" s="3"/>
    </row>
    <row r="394" spans="1:7" hidden="1">
      <c r="A394" s="1"/>
      <c r="C394" s="3"/>
      <c r="D394" s="3"/>
      <c r="E394" s="3"/>
      <c r="F394" s="3"/>
      <c r="G394" s="3"/>
    </row>
    <row r="395" spans="1:7" hidden="1">
      <c r="A395" s="1"/>
      <c r="C395" s="3"/>
      <c r="D395" s="3"/>
      <c r="E395" s="3"/>
      <c r="F395" s="3"/>
      <c r="G395" s="3"/>
    </row>
    <row r="396" spans="1:7" hidden="1">
      <c r="A396" s="1"/>
      <c r="C396" s="3"/>
      <c r="D396" s="3"/>
      <c r="E396" s="3"/>
      <c r="F396" s="3"/>
      <c r="G396" s="3"/>
    </row>
    <row r="397" spans="1:7" hidden="1">
      <c r="A397" s="1"/>
      <c r="C397" s="3"/>
      <c r="D397" s="3"/>
      <c r="E397" s="3"/>
      <c r="F397" s="3"/>
      <c r="G397" s="3"/>
    </row>
    <row r="398" spans="1:7" hidden="1">
      <c r="A398" s="1"/>
      <c r="C398" s="3"/>
      <c r="D398" s="3"/>
      <c r="E398" s="3"/>
      <c r="F398" s="3"/>
      <c r="G398" s="3"/>
    </row>
    <row r="399" spans="1:7" hidden="1">
      <c r="A399" s="1"/>
      <c r="C399" s="3"/>
      <c r="D399" s="3"/>
      <c r="E399" s="3"/>
      <c r="F399" s="3"/>
      <c r="G399" s="3"/>
    </row>
    <row r="400" spans="1:7" hidden="1">
      <c r="A400" s="1"/>
      <c r="C400" s="3"/>
      <c r="D400" s="3"/>
      <c r="E400" s="3"/>
      <c r="F400" s="3"/>
      <c r="G400" s="3"/>
    </row>
    <row r="401" spans="1:7" hidden="1">
      <c r="A401" s="1"/>
      <c r="C401" s="3"/>
      <c r="D401" s="3"/>
      <c r="E401" s="3"/>
      <c r="F401" s="3"/>
      <c r="G401" s="3"/>
    </row>
    <row r="402" spans="1:7" hidden="1">
      <c r="A402" s="1"/>
      <c r="C402" s="3"/>
      <c r="D402" s="3"/>
      <c r="E402" s="3"/>
      <c r="F402" s="3"/>
      <c r="G402" s="3"/>
    </row>
    <row r="403" spans="1:7" hidden="1">
      <c r="A403" s="1"/>
      <c r="C403" s="3"/>
      <c r="D403" s="3"/>
      <c r="E403" s="3"/>
      <c r="F403" s="3"/>
      <c r="G403" s="3"/>
    </row>
    <row r="404" spans="1:7" hidden="1">
      <c r="A404" s="1"/>
      <c r="C404" s="3"/>
      <c r="D404" s="3"/>
      <c r="E404" s="3"/>
      <c r="F404" s="3"/>
      <c r="G404" s="3"/>
    </row>
    <row r="405" spans="1:7" hidden="1">
      <c r="A405" s="1"/>
      <c r="C405" s="3"/>
      <c r="D405" s="3"/>
      <c r="E405" s="3"/>
      <c r="F405" s="3"/>
      <c r="G405" s="3"/>
    </row>
    <row r="406" spans="1:7" hidden="1">
      <c r="A406" s="1"/>
      <c r="C406" s="3"/>
      <c r="D406" s="3"/>
      <c r="E406" s="3"/>
      <c r="F406" s="3"/>
      <c r="G406" s="3"/>
    </row>
    <row r="407" spans="1:7" hidden="1">
      <c r="A407" s="1"/>
      <c r="C407" s="3"/>
      <c r="D407" s="3"/>
      <c r="E407" s="3"/>
      <c r="F407" s="3"/>
      <c r="G407" s="3"/>
    </row>
    <row r="408" spans="1:7" hidden="1">
      <c r="A408" s="1"/>
      <c r="C408" s="3"/>
      <c r="D408" s="3"/>
      <c r="E408" s="3"/>
      <c r="F408" s="3"/>
      <c r="G408" s="3"/>
    </row>
    <row r="409" spans="1:7" hidden="1">
      <c r="A409" s="1"/>
      <c r="C409" s="3"/>
      <c r="D409" s="3"/>
      <c r="E409" s="3"/>
      <c r="F409" s="3"/>
      <c r="G409" s="3"/>
    </row>
    <row r="410" spans="1:7" hidden="1">
      <c r="A410" s="1"/>
      <c r="C410" s="3"/>
      <c r="D410" s="3"/>
      <c r="E410" s="3"/>
      <c r="F410" s="3"/>
      <c r="G410" s="3"/>
    </row>
    <row r="411" spans="1:7" hidden="1">
      <c r="A411" s="1"/>
      <c r="C411" s="3"/>
      <c r="D411" s="3"/>
      <c r="E411" s="3"/>
      <c r="F411" s="3"/>
      <c r="G411" s="3"/>
    </row>
    <row r="412" spans="1:7" hidden="1">
      <c r="A412" s="1"/>
      <c r="C412" s="3"/>
      <c r="D412" s="3"/>
      <c r="E412" s="3"/>
      <c r="F412" s="3"/>
      <c r="G412" s="3"/>
    </row>
    <row r="413" spans="1:7" hidden="1">
      <c r="A413" s="1"/>
      <c r="C413" s="3"/>
      <c r="D413" s="3"/>
      <c r="E413" s="3"/>
      <c r="F413" s="3"/>
      <c r="G413" s="3"/>
    </row>
    <row r="414" spans="1:7" hidden="1">
      <c r="A414" s="1"/>
      <c r="C414" s="3"/>
      <c r="D414" s="3"/>
      <c r="E414" s="3"/>
      <c r="F414" s="3"/>
      <c r="G414" s="3"/>
    </row>
    <row r="415" spans="1:7" hidden="1">
      <c r="A415" s="1"/>
      <c r="C415" s="3"/>
      <c r="D415" s="3"/>
      <c r="E415" s="3"/>
      <c r="F415" s="3"/>
      <c r="G415" s="3"/>
    </row>
    <row r="416" spans="1:7" hidden="1">
      <c r="A416" s="1"/>
      <c r="C416" s="3"/>
      <c r="D416" s="3"/>
      <c r="E416" s="3"/>
      <c r="F416" s="3"/>
      <c r="G416" s="3"/>
    </row>
    <row r="417" spans="1:7" hidden="1">
      <c r="A417" s="1"/>
      <c r="C417" s="3"/>
      <c r="D417" s="3"/>
      <c r="E417" s="3"/>
      <c r="F417" s="3"/>
      <c r="G417" s="3"/>
    </row>
    <row r="418" spans="1:7" hidden="1">
      <c r="A418" s="1"/>
      <c r="C418" s="3"/>
      <c r="D418" s="3"/>
      <c r="E418" s="3"/>
      <c r="F418" s="3"/>
      <c r="G418" s="3"/>
    </row>
    <row r="419" spans="1:7" hidden="1">
      <c r="A419" s="1"/>
      <c r="C419" s="3"/>
      <c r="D419" s="3"/>
      <c r="E419" s="3"/>
      <c r="F419" s="3"/>
      <c r="G419" s="3"/>
    </row>
    <row r="420" spans="1:7" hidden="1">
      <c r="A420" s="1"/>
      <c r="C420" s="3"/>
      <c r="D420" s="3"/>
      <c r="E420" s="3"/>
      <c r="F420" s="3"/>
      <c r="G420" s="3"/>
    </row>
    <row r="421" spans="1:7" hidden="1">
      <c r="A421" s="1"/>
      <c r="C421" s="3"/>
      <c r="D421" s="3"/>
      <c r="E421" s="3"/>
      <c r="F421" s="3"/>
      <c r="G421" s="3"/>
    </row>
    <row r="422" spans="1:7" hidden="1">
      <c r="A422" s="1"/>
      <c r="C422" s="3"/>
      <c r="D422" s="3"/>
      <c r="E422" s="3"/>
      <c r="F422" s="3"/>
      <c r="G422" s="3"/>
    </row>
    <row r="423" spans="1:7" hidden="1">
      <c r="A423" s="1"/>
      <c r="C423" s="3"/>
      <c r="D423" s="3"/>
      <c r="E423" s="3"/>
      <c r="F423" s="3"/>
      <c r="G423" s="3"/>
    </row>
    <row r="424" spans="1:7" hidden="1">
      <c r="A424" s="1"/>
      <c r="C424" s="3"/>
      <c r="D424" s="3"/>
      <c r="E424" s="3"/>
      <c r="F424" s="3"/>
      <c r="G424" s="3"/>
    </row>
    <row r="425" spans="1:7" hidden="1">
      <c r="A425" s="1"/>
      <c r="C425" s="3"/>
      <c r="D425" s="3"/>
      <c r="E425" s="3"/>
      <c r="F425" s="3"/>
      <c r="G425" s="3"/>
    </row>
    <row r="426" spans="1:7" hidden="1">
      <c r="A426" s="1"/>
      <c r="C426" s="3"/>
      <c r="D426" s="3"/>
      <c r="E426" s="3"/>
      <c r="F426" s="3"/>
      <c r="G426" s="3"/>
    </row>
    <row r="427" spans="1:7" hidden="1">
      <c r="A427" s="1"/>
      <c r="C427" s="3"/>
      <c r="D427" s="3"/>
      <c r="E427" s="3"/>
      <c r="F427" s="3"/>
      <c r="G427" s="3"/>
    </row>
    <row r="428" spans="1:7" hidden="1">
      <c r="A428" s="1"/>
      <c r="C428" s="3"/>
      <c r="D428" s="3"/>
      <c r="E428" s="3"/>
      <c r="F428" s="3"/>
      <c r="G428" s="3"/>
    </row>
    <row r="429" spans="1:7" hidden="1">
      <c r="A429" s="1"/>
      <c r="C429" s="3"/>
      <c r="D429" s="3"/>
      <c r="E429" s="3"/>
      <c r="F429" s="3"/>
      <c r="G429" s="3"/>
    </row>
    <row r="430" spans="1:7" hidden="1">
      <c r="A430" s="1"/>
      <c r="C430" s="3"/>
      <c r="D430" s="3"/>
      <c r="E430" s="3"/>
      <c r="F430" s="3"/>
      <c r="G430" s="3"/>
    </row>
    <row r="431" spans="1:7" hidden="1">
      <c r="A431" s="1"/>
      <c r="C431" s="3"/>
      <c r="D431" s="3"/>
      <c r="E431" s="3"/>
      <c r="F431" s="3"/>
      <c r="G431" s="3"/>
    </row>
    <row r="432" spans="1:7" hidden="1">
      <c r="A432" s="1"/>
      <c r="C432" s="3"/>
      <c r="D432" s="3"/>
      <c r="E432" s="3"/>
      <c r="F432" s="3"/>
      <c r="G432" s="3"/>
    </row>
    <row r="433" spans="1:7" hidden="1">
      <c r="A433" s="1"/>
      <c r="C433" s="3"/>
      <c r="D433" s="3"/>
      <c r="E433" s="3"/>
      <c r="F433" s="3"/>
      <c r="G433" s="3"/>
    </row>
    <row r="434" spans="1:7" hidden="1">
      <c r="A434" s="1"/>
      <c r="C434" s="3"/>
      <c r="D434" s="3"/>
      <c r="E434" s="3"/>
      <c r="F434" s="3"/>
      <c r="G434" s="3"/>
    </row>
    <row r="435" spans="1:7" hidden="1">
      <c r="A435" s="1"/>
      <c r="C435" s="3"/>
      <c r="D435" s="3"/>
      <c r="E435" s="3"/>
      <c r="F435" s="3"/>
      <c r="G435" s="3"/>
    </row>
    <row r="436" spans="1:7" hidden="1">
      <c r="A436" s="1"/>
      <c r="C436" s="3"/>
      <c r="D436" s="3"/>
      <c r="E436" s="3"/>
      <c r="F436" s="3"/>
      <c r="G436" s="3"/>
    </row>
    <row r="437" spans="1:7" hidden="1">
      <c r="A437" s="1"/>
      <c r="C437" s="3"/>
      <c r="D437" s="3"/>
      <c r="E437" s="3"/>
      <c r="F437" s="3"/>
      <c r="G437" s="3"/>
    </row>
    <row r="438" spans="1:7" hidden="1">
      <c r="A438" s="1"/>
      <c r="C438" s="3"/>
      <c r="D438" s="3"/>
      <c r="E438" s="3"/>
      <c r="F438" s="3"/>
      <c r="G438" s="3"/>
    </row>
    <row r="439" spans="1:7" hidden="1">
      <c r="A439" s="1"/>
      <c r="C439" s="3"/>
      <c r="D439" s="3"/>
      <c r="E439" s="3"/>
      <c r="F439" s="3"/>
      <c r="G439" s="3"/>
    </row>
    <row r="440" spans="1:7" hidden="1">
      <c r="A440" s="1"/>
      <c r="C440" s="3"/>
      <c r="D440" s="3"/>
      <c r="E440" s="3"/>
      <c r="F440" s="3"/>
      <c r="G440" s="3"/>
    </row>
    <row r="441" spans="1:7" hidden="1">
      <c r="A441" s="1"/>
      <c r="C441" s="3"/>
      <c r="D441" s="3"/>
      <c r="E441" s="3"/>
      <c r="F441" s="3"/>
      <c r="G441" s="3"/>
    </row>
    <row r="442" spans="1:7" hidden="1">
      <c r="A442" s="1"/>
      <c r="C442" s="3"/>
      <c r="D442" s="3"/>
      <c r="E442" s="3"/>
      <c r="F442" s="3"/>
      <c r="G442" s="3"/>
    </row>
    <row r="443" spans="1:7" hidden="1">
      <c r="A443" s="1"/>
      <c r="C443" s="3"/>
      <c r="D443" s="3"/>
      <c r="E443" s="3"/>
      <c r="F443" s="3"/>
      <c r="G443" s="3"/>
    </row>
    <row r="444" spans="1:7" hidden="1">
      <c r="A444" s="1"/>
      <c r="C444" s="3"/>
      <c r="D444" s="3"/>
      <c r="E444" s="3"/>
      <c r="F444" s="3"/>
      <c r="G444" s="3"/>
    </row>
    <row r="445" spans="1:7" hidden="1">
      <c r="A445" s="1"/>
      <c r="C445" s="3"/>
      <c r="D445" s="3"/>
      <c r="E445" s="3"/>
      <c r="F445" s="3"/>
      <c r="G445" s="3"/>
    </row>
    <row r="446" spans="1:7" hidden="1">
      <c r="A446" s="1"/>
      <c r="C446" s="3"/>
      <c r="D446" s="3"/>
      <c r="E446" s="3"/>
      <c r="F446" s="3"/>
      <c r="G446" s="3"/>
    </row>
    <row r="447" spans="1:7" hidden="1">
      <c r="A447" s="1"/>
      <c r="C447" s="3"/>
      <c r="D447" s="3"/>
      <c r="E447" s="3"/>
      <c r="F447" s="3"/>
      <c r="G447" s="3"/>
    </row>
    <row r="448" spans="1:7" hidden="1">
      <c r="A448" s="1"/>
      <c r="C448" s="3"/>
      <c r="D448" s="3"/>
      <c r="E448" s="3"/>
      <c r="F448" s="3"/>
      <c r="G448" s="3"/>
    </row>
    <row r="449" spans="1:7" hidden="1">
      <c r="A449" s="1"/>
      <c r="C449" s="3"/>
      <c r="D449" s="3"/>
      <c r="E449" s="3"/>
      <c r="F449" s="3"/>
      <c r="G449" s="3"/>
    </row>
    <row r="450" spans="1:7" hidden="1">
      <c r="A450" s="1"/>
      <c r="C450" s="3"/>
      <c r="D450" s="3"/>
      <c r="E450" s="3"/>
      <c r="F450" s="3"/>
      <c r="G450" s="3"/>
    </row>
    <row r="451" spans="1:7" hidden="1">
      <c r="A451" s="1"/>
      <c r="C451" s="3"/>
      <c r="D451" s="3"/>
      <c r="E451" s="3"/>
      <c r="F451" s="3"/>
      <c r="G451" s="3"/>
    </row>
    <row r="452" spans="1:7" hidden="1">
      <c r="A452" s="1"/>
      <c r="C452" s="3"/>
      <c r="D452" s="3"/>
      <c r="E452" s="3"/>
      <c r="F452" s="3"/>
      <c r="G452" s="3"/>
    </row>
    <row r="453" spans="1:7" hidden="1">
      <c r="A453" s="1"/>
      <c r="C453" s="3"/>
      <c r="D453" s="3"/>
      <c r="E453" s="3"/>
      <c r="F453" s="3"/>
      <c r="G453" s="3"/>
    </row>
    <row r="454" spans="1:7" hidden="1">
      <c r="A454" s="1"/>
      <c r="C454" s="3"/>
      <c r="D454" s="3"/>
      <c r="E454" s="3"/>
      <c r="F454" s="3"/>
      <c r="G454" s="3"/>
    </row>
    <row r="455" spans="1:7" hidden="1">
      <c r="A455" s="1"/>
      <c r="C455" s="3"/>
      <c r="D455" s="3"/>
      <c r="E455" s="3"/>
      <c r="F455" s="3"/>
      <c r="G455" s="3"/>
    </row>
    <row r="456" spans="1:7" hidden="1">
      <c r="A456" s="1"/>
      <c r="C456" s="3"/>
      <c r="D456" s="3"/>
      <c r="E456" s="3"/>
      <c r="F456" s="3"/>
      <c r="G456" s="3"/>
    </row>
    <row r="457" spans="1:7" hidden="1">
      <c r="A457" s="1"/>
      <c r="C457" s="3"/>
      <c r="D457" s="3"/>
      <c r="E457" s="3"/>
      <c r="F457" s="3"/>
      <c r="G457" s="3"/>
    </row>
    <row r="458" spans="1:7" hidden="1">
      <c r="A458" s="1"/>
      <c r="C458" s="3"/>
      <c r="D458" s="3"/>
      <c r="E458" s="3"/>
      <c r="F458" s="3"/>
      <c r="G458" s="3"/>
    </row>
    <row r="459" spans="1:7" hidden="1">
      <c r="A459" s="1"/>
      <c r="C459" s="3"/>
      <c r="D459" s="3"/>
      <c r="E459" s="3"/>
      <c r="F459" s="3"/>
      <c r="G459" s="3"/>
    </row>
    <row r="460" spans="1:7" hidden="1">
      <c r="A460" s="1"/>
      <c r="C460" s="3"/>
      <c r="D460" s="3"/>
      <c r="E460" s="3"/>
      <c r="F460" s="3"/>
      <c r="G460" s="3"/>
    </row>
    <row r="461" spans="1:7" hidden="1">
      <c r="A461" s="1"/>
      <c r="C461" s="3"/>
      <c r="D461" s="3"/>
      <c r="E461" s="3"/>
      <c r="F461" s="3"/>
      <c r="G461" s="3"/>
    </row>
    <row r="462" spans="1:7" hidden="1">
      <c r="A462" s="1"/>
      <c r="C462" s="3"/>
      <c r="D462" s="3"/>
      <c r="E462" s="3"/>
      <c r="F462" s="3"/>
      <c r="G462" s="3"/>
    </row>
    <row r="463" spans="1:7" hidden="1">
      <c r="A463" s="1"/>
      <c r="C463" s="3"/>
      <c r="D463" s="3"/>
      <c r="E463" s="3"/>
      <c r="F463" s="3"/>
      <c r="G463" s="3"/>
    </row>
    <row r="464" spans="1:7" hidden="1">
      <c r="A464" s="1"/>
      <c r="C464" s="3"/>
      <c r="D464" s="3"/>
      <c r="E464" s="3"/>
      <c r="F464" s="3"/>
      <c r="G464" s="3"/>
    </row>
    <row r="465" spans="1:7" hidden="1">
      <c r="A465" s="1"/>
      <c r="C465" s="3"/>
      <c r="D465" s="3"/>
      <c r="E465" s="3"/>
      <c r="F465" s="3"/>
      <c r="G465" s="3"/>
    </row>
    <row r="466" spans="1:7" hidden="1">
      <c r="A466" s="1"/>
      <c r="C466" s="3"/>
      <c r="D466" s="3"/>
      <c r="E466" s="3"/>
      <c r="F466" s="3"/>
      <c r="G466" s="3"/>
    </row>
    <row r="467" spans="1:7" hidden="1">
      <c r="A467" s="1"/>
      <c r="C467" s="3"/>
      <c r="D467" s="3"/>
      <c r="E467" s="3"/>
      <c r="F467" s="3"/>
      <c r="G467" s="3"/>
    </row>
    <row r="468" spans="1:7" hidden="1">
      <c r="A468" s="1"/>
      <c r="C468" s="3"/>
      <c r="D468" s="3"/>
      <c r="E468" s="3"/>
      <c r="F468" s="3"/>
      <c r="G468" s="3"/>
    </row>
    <row r="469" spans="1:7" hidden="1">
      <c r="A469" s="1"/>
      <c r="C469" s="3"/>
      <c r="D469" s="3"/>
      <c r="E469" s="3"/>
      <c r="F469" s="3"/>
      <c r="G469" s="3"/>
    </row>
    <row r="470" spans="1:7" hidden="1">
      <c r="A470" s="1"/>
      <c r="C470" s="3"/>
      <c r="D470" s="3"/>
      <c r="E470" s="3"/>
      <c r="F470" s="3"/>
      <c r="G470" s="3"/>
    </row>
    <row r="471" spans="1:7" hidden="1">
      <c r="A471" s="1"/>
      <c r="C471" s="3"/>
      <c r="D471" s="3"/>
      <c r="E471" s="3"/>
      <c r="F471" s="3"/>
      <c r="G471" s="3"/>
    </row>
    <row r="472" spans="1:7" hidden="1">
      <c r="A472" s="1"/>
      <c r="C472" s="3"/>
      <c r="D472" s="3"/>
      <c r="E472" s="3"/>
      <c r="F472" s="3"/>
      <c r="G472" s="3"/>
    </row>
    <row r="473" spans="1:7" hidden="1">
      <c r="A473" s="1"/>
      <c r="C473" s="3"/>
      <c r="D473" s="3"/>
      <c r="E473" s="3"/>
      <c r="F473" s="3"/>
      <c r="G473" s="3"/>
    </row>
    <row r="474" spans="1:7" hidden="1">
      <c r="A474" s="1"/>
      <c r="C474" s="3"/>
      <c r="D474" s="3"/>
      <c r="E474" s="3"/>
      <c r="F474" s="3"/>
      <c r="G474" s="3"/>
    </row>
    <row r="475" spans="1:7" hidden="1">
      <c r="A475" s="1"/>
      <c r="C475" s="3"/>
      <c r="D475" s="3"/>
      <c r="E475" s="3"/>
      <c r="F475" s="3"/>
      <c r="G475" s="3"/>
    </row>
    <row r="476" spans="1:7" hidden="1">
      <c r="A476" s="1"/>
      <c r="C476" s="3"/>
      <c r="D476" s="3"/>
      <c r="E476" s="3"/>
      <c r="F476" s="3"/>
      <c r="G476" s="3"/>
    </row>
    <row r="477" spans="1:7" hidden="1">
      <c r="A477" s="1"/>
      <c r="C477" s="3"/>
      <c r="D477" s="3"/>
      <c r="E477" s="3"/>
      <c r="F477" s="3"/>
      <c r="G477" s="3"/>
    </row>
    <row r="478" spans="1:7" hidden="1">
      <c r="A478" s="1"/>
      <c r="C478" s="3"/>
      <c r="D478" s="3"/>
      <c r="E478" s="3"/>
      <c r="F478" s="3"/>
      <c r="G478" s="3"/>
    </row>
    <row r="479" spans="1:7" hidden="1">
      <c r="A479" s="1"/>
      <c r="C479" s="3"/>
      <c r="D479" s="3"/>
      <c r="E479" s="3"/>
      <c r="F479" s="3"/>
      <c r="G479" s="3"/>
    </row>
    <row r="480" spans="1:7" hidden="1">
      <c r="A480" s="1"/>
      <c r="C480" s="3"/>
      <c r="D480" s="3"/>
      <c r="E480" s="3"/>
      <c r="F480" s="3"/>
      <c r="G480" s="3"/>
    </row>
    <row r="481" spans="1:7" hidden="1">
      <c r="A481" s="1"/>
      <c r="C481" s="3"/>
      <c r="D481" s="3"/>
      <c r="E481" s="3"/>
      <c r="F481" s="3"/>
      <c r="G481" s="3"/>
    </row>
    <row r="482" spans="1:7" hidden="1">
      <c r="A482" s="1"/>
      <c r="C482" s="3"/>
      <c r="D482" s="3"/>
      <c r="E482" s="3"/>
      <c r="F482" s="3"/>
      <c r="G482" s="3"/>
    </row>
    <row r="483" spans="1:7" hidden="1">
      <c r="A483" s="1"/>
      <c r="C483" s="3"/>
      <c r="D483" s="3"/>
      <c r="E483" s="3"/>
      <c r="F483" s="3"/>
      <c r="G483" s="3"/>
    </row>
    <row r="484" spans="1:7" hidden="1">
      <c r="A484" s="1"/>
      <c r="C484" s="3"/>
      <c r="D484" s="3"/>
      <c r="E484" s="3"/>
      <c r="F484" s="3"/>
      <c r="G484" s="3"/>
    </row>
    <row r="485" spans="1:7" hidden="1">
      <c r="A485" s="1"/>
      <c r="C485" s="3"/>
      <c r="D485" s="3"/>
      <c r="E485" s="3"/>
      <c r="F485" s="3"/>
      <c r="G485" s="3"/>
    </row>
    <row r="486" spans="1:7" hidden="1">
      <c r="A486" s="1"/>
      <c r="C486" s="3"/>
      <c r="D486" s="3"/>
      <c r="E486" s="3"/>
      <c r="F486" s="3"/>
      <c r="G486" s="3"/>
    </row>
    <row r="487" spans="1:7" hidden="1">
      <c r="A487" s="1"/>
      <c r="C487" s="3"/>
      <c r="D487" s="3"/>
      <c r="E487" s="3"/>
      <c r="F487" s="3"/>
      <c r="G487" s="3"/>
    </row>
    <row r="488" spans="1:7" hidden="1">
      <c r="A488" s="1"/>
      <c r="C488" s="3"/>
      <c r="D488" s="3"/>
      <c r="E488" s="3"/>
      <c r="F488" s="3"/>
      <c r="G488" s="3"/>
    </row>
    <row r="489" spans="1:7" hidden="1">
      <c r="A489" s="1"/>
      <c r="C489" s="3"/>
      <c r="D489" s="3"/>
      <c r="E489" s="3"/>
      <c r="F489" s="3"/>
      <c r="G489" s="3"/>
    </row>
    <row r="490" spans="1:7" hidden="1">
      <c r="A490" s="1"/>
      <c r="C490" s="3"/>
      <c r="D490" s="3"/>
      <c r="E490" s="3"/>
      <c r="F490" s="3"/>
      <c r="G490" s="3"/>
    </row>
    <row r="491" spans="1:7" hidden="1">
      <c r="A491" s="1"/>
      <c r="C491" s="3"/>
      <c r="D491" s="3"/>
      <c r="E491" s="3"/>
      <c r="F491" s="3"/>
      <c r="G491" s="3"/>
    </row>
    <row r="492" spans="1:7" hidden="1">
      <c r="A492" s="1"/>
      <c r="C492" s="3"/>
      <c r="D492" s="3"/>
      <c r="E492" s="3"/>
      <c r="F492" s="3"/>
      <c r="G492" s="3"/>
    </row>
    <row r="493" spans="1:7" hidden="1">
      <c r="A493" s="1"/>
      <c r="C493" s="3"/>
      <c r="D493" s="3"/>
      <c r="E493" s="3"/>
      <c r="F493" s="3"/>
      <c r="G493" s="3"/>
    </row>
    <row r="494" spans="1:7" hidden="1">
      <c r="A494" s="1"/>
      <c r="C494" s="3"/>
      <c r="D494" s="3"/>
      <c r="E494" s="3"/>
      <c r="F494" s="3"/>
      <c r="G494" s="3"/>
    </row>
    <row r="495" spans="1:7" hidden="1">
      <c r="A495" s="1"/>
      <c r="C495" s="3"/>
      <c r="D495" s="3"/>
      <c r="E495" s="3"/>
      <c r="F495" s="3"/>
      <c r="G495" s="3"/>
    </row>
    <row r="496" spans="1:7" hidden="1">
      <c r="A496" s="1"/>
      <c r="C496" s="3"/>
      <c r="D496" s="3"/>
      <c r="E496" s="3"/>
      <c r="F496" s="3"/>
      <c r="G496" s="3"/>
    </row>
    <row r="497" spans="1:7" hidden="1">
      <c r="A497" s="1"/>
      <c r="C497" s="3"/>
      <c r="D497" s="3"/>
      <c r="E497" s="3"/>
      <c r="F497" s="3"/>
      <c r="G497" s="3"/>
    </row>
    <row r="498" spans="1:7" hidden="1">
      <c r="A498" s="1"/>
      <c r="C498" s="3"/>
      <c r="D498" s="3"/>
      <c r="E498" s="3"/>
      <c r="F498" s="3"/>
      <c r="G498" s="3"/>
    </row>
    <row r="499" spans="1:7" hidden="1">
      <c r="A499" s="1"/>
      <c r="C499" s="3"/>
      <c r="D499" s="3"/>
      <c r="E499" s="3"/>
      <c r="F499" s="3"/>
      <c r="G499" s="3"/>
    </row>
    <row r="500" spans="1:7" hidden="1">
      <c r="A500" s="1"/>
      <c r="C500" s="3"/>
      <c r="D500" s="3"/>
      <c r="E500" s="3"/>
      <c r="F500" s="3"/>
      <c r="G500" s="3"/>
    </row>
    <row r="501" spans="1:7" hidden="1">
      <c r="A501" s="1"/>
      <c r="C501" s="3"/>
      <c r="D501" s="3"/>
      <c r="E501" s="3"/>
      <c r="F501" s="3"/>
      <c r="G501" s="3"/>
    </row>
    <row r="502" spans="1:7" hidden="1">
      <c r="A502" s="1"/>
      <c r="C502" s="3"/>
      <c r="D502" s="3"/>
      <c r="E502" s="3"/>
      <c r="F502" s="3"/>
      <c r="G502" s="3"/>
    </row>
    <row r="503" spans="1:7" hidden="1">
      <c r="A503" s="1"/>
      <c r="C503" s="3"/>
      <c r="D503" s="3"/>
      <c r="E503" s="3"/>
      <c r="F503" s="3"/>
      <c r="G503" s="3"/>
    </row>
    <row r="504" spans="1:7" hidden="1">
      <c r="A504" s="1"/>
      <c r="C504" s="3"/>
      <c r="D504" s="3"/>
      <c r="E504" s="3"/>
      <c r="F504" s="3"/>
      <c r="G504" s="3"/>
    </row>
    <row r="505" spans="1:7" hidden="1">
      <c r="A505" s="1"/>
      <c r="C505" s="3"/>
      <c r="D505" s="3"/>
      <c r="E505" s="3"/>
      <c r="F505" s="3"/>
      <c r="G505" s="3"/>
    </row>
    <row r="506" spans="1:7" hidden="1">
      <c r="A506" s="1"/>
      <c r="C506" s="3"/>
      <c r="D506" s="3"/>
      <c r="E506" s="3"/>
      <c r="F506" s="3"/>
      <c r="G506" s="3"/>
    </row>
    <row r="507" spans="1:7" hidden="1">
      <c r="A507" s="1"/>
      <c r="C507" s="3"/>
      <c r="D507" s="3"/>
      <c r="E507" s="3"/>
      <c r="F507" s="3"/>
      <c r="G507" s="3"/>
    </row>
    <row r="508" spans="1:7" hidden="1">
      <c r="A508" s="1"/>
      <c r="C508" s="3"/>
      <c r="D508" s="3"/>
      <c r="E508" s="3"/>
      <c r="F508" s="3"/>
      <c r="G508" s="3"/>
    </row>
    <row r="509" spans="1:7" hidden="1">
      <c r="A509" s="1"/>
      <c r="C509" s="3"/>
      <c r="D509" s="3"/>
      <c r="E509" s="3"/>
      <c r="F509" s="3"/>
      <c r="G509" s="3"/>
    </row>
    <row r="510" spans="1:7" hidden="1">
      <c r="A510" s="1"/>
      <c r="C510" s="3"/>
      <c r="D510" s="3"/>
      <c r="E510" s="3"/>
      <c r="F510" s="3"/>
      <c r="G510" s="3"/>
    </row>
    <row r="511" spans="1:7" hidden="1">
      <c r="A511" s="1"/>
      <c r="C511" s="3"/>
      <c r="D511" s="3"/>
      <c r="E511" s="3"/>
      <c r="F511" s="3"/>
      <c r="G511" s="3"/>
    </row>
    <row r="512" spans="1:7" hidden="1">
      <c r="A512" s="1"/>
      <c r="C512" s="3"/>
      <c r="D512" s="3"/>
      <c r="E512" s="3"/>
      <c r="F512" s="3"/>
      <c r="G512" s="3"/>
    </row>
    <row r="513" spans="1:7" hidden="1">
      <c r="A513" s="1"/>
      <c r="C513" s="3"/>
      <c r="D513" s="3"/>
      <c r="E513" s="3"/>
      <c r="F513" s="3"/>
      <c r="G513" s="3"/>
    </row>
    <row r="514" spans="1:7" hidden="1">
      <c r="A514" s="1"/>
      <c r="C514" s="3"/>
      <c r="D514" s="3"/>
      <c r="E514" s="3"/>
      <c r="F514" s="3"/>
      <c r="G514" s="3"/>
    </row>
    <row r="515" spans="1:7" hidden="1">
      <c r="A515" s="1"/>
      <c r="C515" s="3"/>
      <c r="D515" s="3"/>
      <c r="E515" s="3"/>
      <c r="F515" s="3"/>
      <c r="G515" s="3"/>
    </row>
    <row r="516" spans="1:7" hidden="1">
      <c r="A516" s="1"/>
      <c r="C516" s="3"/>
      <c r="D516" s="3"/>
      <c r="E516" s="3"/>
      <c r="F516" s="3"/>
      <c r="G516" s="3"/>
    </row>
    <row r="517" spans="1:7" hidden="1">
      <c r="A517" s="1"/>
      <c r="C517" s="3"/>
      <c r="D517" s="3"/>
      <c r="E517" s="3"/>
      <c r="F517" s="3"/>
      <c r="G517" s="3"/>
    </row>
    <row r="518" spans="1:7" hidden="1">
      <c r="A518" s="1"/>
      <c r="C518" s="3"/>
      <c r="D518" s="3"/>
      <c r="E518" s="3"/>
      <c r="F518" s="3"/>
      <c r="G518" s="3"/>
    </row>
    <row r="519" spans="1:7" hidden="1">
      <c r="A519" s="1"/>
      <c r="C519" s="3"/>
      <c r="D519" s="3"/>
      <c r="E519" s="3"/>
      <c r="F519" s="3"/>
      <c r="G519" s="3"/>
    </row>
    <row r="520" spans="1:7" hidden="1">
      <c r="A520" s="1"/>
      <c r="C520" s="3"/>
      <c r="D520" s="3"/>
      <c r="E520" s="3"/>
      <c r="F520" s="3"/>
      <c r="G520" s="3"/>
    </row>
    <row r="521" spans="1:7" hidden="1">
      <c r="A521" s="1"/>
      <c r="C521" s="3"/>
      <c r="D521" s="3"/>
      <c r="E521" s="3"/>
      <c r="F521" s="3"/>
      <c r="G521" s="3"/>
    </row>
    <row r="522" spans="1:7" hidden="1">
      <c r="A522" s="1"/>
      <c r="C522" s="3"/>
      <c r="D522" s="3"/>
      <c r="E522" s="3"/>
      <c r="F522" s="3"/>
      <c r="G522" s="3"/>
    </row>
    <row r="523" spans="1:7" hidden="1">
      <c r="A523" s="1"/>
      <c r="C523" s="3"/>
      <c r="D523" s="3"/>
      <c r="E523" s="3"/>
      <c r="F523" s="3"/>
      <c r="G523" s="3"/>
    </row>
    <row r="524" spans="1:7" hidden="1">
      <c r="A524" s="1"/>
      <c r="C524" s="3"/>
      <c r="D524" s="3"/>
      <c r="E524" s="3"/>
      <c r="F524" s="3"/>
      <c r="G524" s="3"/>
    </row>
    <row r="525" spans="1:7" hidden="1">
      <c r="A525" s="1"/>
      <c r="C525" s="3"/>
      <c r="D525" s="3"/>
      <c r="E525" s="3"/>
      <c r="F525" s="3"/>
      <c r="G525" s="3"/>
    </row>
    <row r="526" spans="1:7" hidden="1">
      <c r="A526" s="1"/>
      <c r="C526" s="3"/>
      <c r="D526" s="3"/>
      <c r="E526" s="3"/>
      <c r="F526" s="3"/>
      <c r="G526" s="3"/>
    </row>
    <row r="527" spans="1:7" hidden="1">
      <c r="A527" s="1"/>
      <c r="C527" s="3"/>
      <c r="D527" s="3"/>
      <c r="E527" s="3"/>
      <c r="F527" s="3"/>
      <c r="G527" s="3"/>
    </row>
    <row r="528" spans="1:7" hidden="1">
      <c r="A528" s="1"/>
      <c r="C528" s="3"/>
      <c r="D528" s="3"/>
      <c r="E528" s="3"/>
      <c r="F528" s="3"/>
      <c r="G528" s="3"/>
    </row>
    <row r="529" spans="1:7" hidden="1">
      <c r="A529" s="1"/>
      <c r="C529" s="3"/>
      <c r="D529" s="3"/>
      <c r="E529" s="3"/>
      <c r="F529" s="3"/>
      <c r="G529" s="3"/>
    </row>
    <row r="530" spans="1:7" hidden="1">
      <c r="A530" s="1"/>
      <c r="C530" s="3"/>
      <c r="D530" s="3"/>
      <c r="E530" s="3"/>
      <c r="F530" s="3"/>
      <c r="G530" s="3"/>
    </row>
    <row r="531" spans="1:7" hidden="1">
      <c r="A531" s="1"/>
      <c r="C531" s="3"/>
      <c r="D531" s="3"/>
      <c r="E531" s="3"/>
      <c r="F531" s="3"/>
      <c r="G531" s="3"/>
    </row>
    <row r="532" spans="1:7" hidden="1">
      <c r="A532" s="1"/>
      <c r="C532" s="3"/>
      <c r="D532" s="3"/>
      <c r="E532" s="3"/>
      <c r="F532" s="3"/>
      <c r="G532" s="3"/>
    </row>
    <row r="533" spans="1:7" hidden="1">
      <c r="A533" s="1"/>
      <c r="C533" s="3"/>
      <c r="D533" s="3"/>
      <c r="E533" s="3"/>
      <c r="F533" s="3"/>
      <c r="G533" s="3"/>
    </row>
    <row r="534" spans="1:7" hidden="1">
      <c r="A534" s="1"/>
      <c r="C534" s="3"/>
      <c r="D534" s="3"/>
      <c r="E534" s="3"/>
      <c r="F534" s="3"/>
      <c r="G534" s="3"/>
    </row>
    <row r="535" spans="1:7" hidden="1">
      <c r="A535" s="1"/>
      <c r="C535" s="3"/>
      <c r="D535" s="3"/>
      <c r="E535" s="3"/>
      <c r="F535" s="3"/>
      <c r="G535" s="3"/>
    </row>
    <row r="536" spans="1:7" hidden="1">
      <c r="A536" s="1"/>
      <c r="C536" s="3"/>
      <c r="D536" s="3"/>
      <c r="E536" s="3"/>
      <c r="F536" s="3"/>
      <c r="G536" s="3"/>
    </row>
    <row r="537" spans="1:7" hidden="1">
      <c r="A537" s="1"/>
      <c r="C537" s="3"/>
      <c r="D537" s="3"/>
      <c r="E537" s="3"/>
      <c r="F537" s="3"/>
      <c r="G537" s="3"/>
    </row>
    <row r="538" spans="1:7" hidden="1">
      <c r="A538" s="1"/>
      <c r="C538" s="3"/>
      <c r="D538" s="3"/>
      <c r="E538" s="3"/>
      <c r="F538" s="3"/>
      <c r="G538" s="3"/>
    </row>
    <row r="539" spans="1:7" hidden="1">
      <c r="A539" s="1"/>
      <c r="C539" s="3"/>
      <c r="D539" s="3"/>
      <c r="E539" s="3"/>
      <c r="F539" s="3"/>
      <c r="G539" s="3"/>
    </row>
    <row r="540" spans="1:7" hidden="1">
      <c r="A540" s="1"/>
      <c r="C540" s="3"/>
      <c r="D540" s="3"/>
      <c r="E540" s="3"/>
      <c r="F540" s="3"/>
      <c r="G540" s="3"/>
    </row>
    <row r="541" spans="1:7" hidden="1">
      <c r="A541" s="1"/>
      <c r="C541" s="3"/>
      <c r="D541" s="3"/>
      <c r="E541" s="3"/>
      <c r="F541" s="3"/>
      <c r="G541" s="3"/>
    </row>
    <row r="542" spans="1:7" hidden="1">
      <c r="A542" s="1"/>
      <c r="C542" s="3"/>
      <c r="D542" s="3"/>
      <c r="E542" s="3"/>
      <c r="F542" s="3"/>
      <c r="G542" s="3"/>
    </row>
    <row r="543" spans="1:7" hidden="1">
      <c r="A543" s="1"/>
      <c r="C543" s="3"/>
      <c r="D543" s="3"/>
      <c r="E543" s="3"/>
      <c r="F543" s="3"/>
      <c r="G543" s="3"/>
    </row>
    <row r="544" spans="1:7" hidden="1">
      <c r="A544" s="1"/>
      <c r="C544" s="3"/>
      <c r="D544" s="3"/>
      <c r="E544" s="3"/>
      <c r="F544" s="3"/>
      <c r="G544" s="3"/>
    </row>
    <row r="545" spans="1:7" hidden="1">
      <c r="A545" s="1"/>
      <c r="C545" s="3"/>
      <c r="D545" s="3"/>
      <c r="E545" s="3"/>
      <c r="F545" s="3"/>
      <c r="G545" s="3"/>
    </row>
    <row r="546" spans="1:7" hidden="1">
      <c r="A546" s="1"/>
      <c r="C546" s="3"/>
      <c r="D546" s="3"/>
      <c r="E546" s="3"/>
      <c r="F546" s="3"/>
      <c r="G546" s="3"/>
    </row>
    <row r="547" spans="1:7" hidden="1">
      <c r="A547" s="1"/>
      <c r="C547" s="3"/>
      <c r="D547" s="3"/>
      <c r="E547" s="3"/>
      <c r="F547" s="3"/>
      <c r="G547" s="3"/>
    </row>
    <row r="548" spans="1:7" hidden="1">
      <c r="A548" s="1"/>
      <c r="C548" s="3"/>
      <c r="D548" s="3"/>
      <c r="E548" s="3"/>
      <c r="F548" s="3"/>
      <c r="G548" s="3"/>
    </row>
    <row r="549" spans="1:7" hidden="1">
      <c r="A549" s="1"/>
      <c r="C549" s="3"/>
      <c r="D549" s="3"/>
      <c r="E549" s="3"/>
      <c r="F549" s="3"/>
      <c r="G549" s="3"/>
    </row>
    <row r="550" spans="1:7" hidden="1">
      <c r="A550" s="1"/>
      <c r="C550" s="3"/>
      <c r="D550" s="3"/>
      <c r="E550" s="3"/>
      <c r="F550" s="3"/>
      <c r="G550" s="3"/>
    </row>
    <row r="551" spans="1:7" hidden="1">
      <c r="A551" s="1"/>
      <c r="C551" s="3"/>
      <c r="D551" s="3"/>
      <c r="E551" s="3"/>
      <c r="F551" s="3"/>
      <c r="G551" s="3"/>
    </row>
    <row r="552" spans="1:7" hidden="1">
      <c r="A552" s="1"/>
      <c r="C552" s="3"/>
      <c r="D552" s="3"/>
      <c r="E552" s="3"/>
      <c r="F552" s="3"/>
      <c r="G552" s="3"/>
    </row>
    <row r="553" spans="1:7" hidden="1">
      <c r="A553" s="1"/>
      <c r="C553" s="3"/>
      <c r="D553" s="3"/>
      <c r="E553" s="3"/>
      <c r="F553" s="3"/>
      <c r="G553" s="3"/>
    </row>
    <row r="554" spans="1:7" hidden="1">
      <c r="A554" s="1"/>
      <c r="C554" s="3"/>
      <c r="D554" s="3"/>
      <c r="E554" s="3"/>
      <c r="F554" s="3"/>
      <c r="G554" s="3"/>
    </row>
    <row r="555" spans="1:7" hidden="1">
      <c r="A555" s="1"/>
      <c r="C555" s="3"/>
      <c r="D555" s="3"/>
      <c r="E555" s="3"/>
      <c r="F555" s="3"/>
      <c r="G555" s="3"/>
    </row>
    <row r="556" spans="1:7" hidden="1">
      <c r="A556" s="1"/>
      <c r="C556" s="3"/>
      <c r="D556" s="3"/>
      <c r="E556" s="3"/>
      <c r="F556" s="3"/>
      <c r="G556" s="3"/>
    </row>
    <row r="557" spans="1:7" hidden="1">
      <c r="A557" s="1"/>
      <c r="C557" s="3"/>
      <c r="D557" s="3"/>
      <c r="E557" s="3"/>
      <c r="F557" s="3"/>
      <c r="G557" s="3"/>
    </row>
    <row r="558" spans="1:7" hidden="1">
      <c r="A558" s="1"/>
      <c r="C558" s="3"/>
      <c r="D558" s="3"/>
      <c r="E558" s="3"/>
      <c r="F558" s="3"/>
      <c r="G558" s="3"/>
    </row>
    <row r="559" spans="1:7" hidden="1">
      <c r="A559" s="1"/>
      <c r="C559" s="3"/>
      <c r="D559" s="3"/>
      <c r="E559" s="3"/>
      <c r="F559" s="3"/>
      <c r="G559" s="3"/>
    </row>
    <row r="560" spans="1:7" hidden="1">
      <c r="A560" s="1"/>
      <c r="C560" s="3"/>
      <c r="D560" s="3"/>
      <c r="E560" s="3"/>
      <c r="F560" s="3"/>
      <c r="G560" s="3"/>
    </row>
    <row r="561" spans="1:7" hidden="1">
      <c r="A561" s="1"/>
      <c r="C561" s="3"/>
      <c r="D561" s="3"/>
      <c r="E561" s="3"/>
      <c r="F561" s="3"/>
      <c r="G561" s="3"/>
    </row>
    <row r="562" spans="1:7" hidden="1">
      <c r="A562" s="1"/>
      <c r="C562" s="3"/>
      <c r="D562" s="3"/>
      <c r="E562" s="3"/>
      <c r="F562" s="3"/>
      <c r="G562" s="3"/>
    </row>
    <row r="563" spans="1:7" hidden="1">
      <c r="A563" s="1"/>
      <c r="C563" s="3"/>
      <c r="D563" s="3"/>
      <c r="E563" s="3"/>
      <c r="F563" s="3"/>
      <c r="G563" s="3"/>
    </row>
    <row r="564" spans="1:7" hidden="1">
      <c r="A564" s="1"/>
      <c r="C564" s="3"/>
      <c r="D564" s="3"/>
      <c r="E564" s="3"/>
      <c r="F564" s="3"/>
      <c r="G564" s="3"/>
    </row>
    <row r="565" spans="1:7" hidden="1">
      <c r="A565" s="1"/>
      <c r="C565" s="3"/>
      <c r="D565" s="3"/>
      <c r="E565" s="3"/>
      <c r="F565" s="3"/>
      <c r="G565" s="3"/>
    </row>
    <row r="566" spans="1:7" hidden="1">
      <c r="A566" s="1"/>
      <c r="C566" s="3"/>
      <c r="D566" s="3"/>
      <c r="E566" s="3"/>
      <c r="F566" s="3"/>
      <c r="G566" s="3"/>
    </row>
    <row r="567" spans="1:7" hidden="1">
      <c r="A567" s="1"/>
      <c r="C567" s="3"/>
      <c r="D567" s="3"/>
      <c r="E567" s="3"/>
      <c r="F567" s="3"/>
      <c r="G567" s="3"/>
    </row>
    <row r="568" spans="1:7" hidden="1">
      <c r="A568" s="1"/>
      <c r="C568" s="3"/>
      <c r="D568" s="3"/>
      <c r="E568" s="3"/>
      <c r="F568" s="3"/>
      <c r="G568" s="3"/>
    </row>
    <row r="569" spans="1:7" hidden="1">
      <c r="A569" s="1"/>
      <c r="C569" s="3"/>
      <c r="D569" s="3"/>
      <c r="E569" s="3"/>
      <c r="F569" s="3"/>
      <c r="G569" s="3"/>
    </row>
    <row r="570" spans="1:7" hidden="1">
      <c r="A570" s="1"/>
      <c r="C570" s="3"/>
      <c r="D570" s="3"/>
      <c r="E570" s="3"/>
      <c r="F570" s="3"/>
      <c r="G570" s="3"/>
    </row>
    <row r="571" spans="1:7" hidden="1">
      <c r="A571" s="1"/>
      <c r="C571" s="3"/>
      <c r="D571" s="3"/>
      <c r="E571" s="3"/>
      <c r="F571" s="3"/>
      <c r="G571" s="3"/>
    </row>
    <row r="572" spans="1:7" hidden="1">
      <c r="A572" s="1"/>
      <c r="C572" s="3"/>
      <c r="D572" s="3"/>
      <c r="E572" s="3"/>
      <c r="F572" s="3"/>
      <c r="G572" s="3"/>
    </row>
    <row r="573" spans="1:7" hidden="1">
      <c r="A573" s="1"/>
      <c r="C573" s="3"/>
      <c r="D573" s="3"/>
      <c r="E573" s="3"/>
      <c r="F573" s="3"/>
      <c r="G573" s="3"/>
    </row>
    <row r="574" spans="1:7" hidden="1">
      <c r="A574" s="1"/>
      <c r="C574" s="3"/>
      <c r="D574" s="3"/>
      <c r="E574" s="3"/>
      <c r="F574" s="3"/>
      <c r="G574" s="3"/>
    </row>
    <row r="575" spans="1:7" hidden="1">
      <c r="A575" s="1"/>
      <c r="C575" s="3"/>
      <c r="D575" s="3"/>
      <c r="E575" s="3"/>
      <c r="F575" s="3"/>
      <c r="G575" s="3"/>
    </row>
    <row r="576" spans="1:7" hidden="1">
      <c r="A576" s="1"/>
      <c r="C576" s="3"/>
      <c r="D576" s="3"/>
      <c r="E576" s="3"/>
      <c r="F576" s="3"/>
      <c r="G576" s="3"/>
    </row>
    <row r="577" spans="1:7" hidden="1">
      <c r="A577" s="1"/>
      <c r="C577" s="3"/>
      <c r="D577" s="3"/>
      <c r="E577" s="3"/>
      <c r="F577" s="3"/>
      <c r="G577" s="3"/>
    </row>
    <row r="578" spans="1:7" hidden="1">
      <c r="A578" s="1"/>
      <c r="C578" s="3"/>
      <c r="D578" s="3"/>
      <c r="E578" s="3"/>
      <c r="F578" s="3"/>
      <c r="G578" s="3"/>
    </row>
    <row r="579" spans="1:7" hidden="1">
      <c r="A579" s="1"/>
      <c r="C579" s="3"/>
      <c r="D579" s="3"/>
      <c r="E579" s="3"/>
      <c r="F579" s="3"/>
      <c r="G579" s="3"/>
    </row>
    <row r="580" spans="1:7" hidden="1">
      <c r="A580" s="1"/>
      <c r="C580" s="3"/>
      <c r="D580" s="3"/>
      <c r="E580" s="3"/>
      <c r="F580" s="3"/>
      <c r="G580" s="3"/>
    </row>
    <row r="581" spans="1:7" hidden="1">
      <c r="A581" s="1"/>
      <c r="C581" s="3"/>
      <c r="D581" s="3"/>
      <c r="E581" s="3"/>
      <c r="F581" s="3"/>
      <c r="G581" s="3"/>
    </row>
    <row r="582" spans="1:7" hidden="1">
      <c r="A582" s="1"/>
      <c r="C582" s="3"/>
      <c r="D582" s="3"/>
      <c r="E582" s="3"/>
      <c r="F582" s="3"/>
      <c r="G582" s="3"/>
    </row>
    <row r="583" spans="1:7" hidden="1">
      <c r="A583" s="1"/>
      <c r="C583" s="3"/>
      <c r="D583" s="3"/>
      <c r="E583" s="3"/>
      <c r="F583" s="3"/>
      <c r="G583" s="3"/>
    </row>
    <row r="584" spans="1:7" hidden="1">
      <c r="A584" s="1"/>
      <c r="C584" s="3"/>
      <c r="D584" s="3"/>
      <c r="E584" s="3"/>
      <c r="F584" s="3"/>
      <c r="G584" s="3"/>
    </row>
    <row r="585" spans="1:7" hidden="1">
      <c r="A585" s="1"/>
      <c r="C585" s="3"/>
      <c r="D585" s="3"/>
      <c r="E585" s="3"/>
      <c r="F585" s="3"/>
      <c r="G585" s="3"/>
    </row>
    <row r="586" spans="1:7" hidden="1">
      <c r="A586" s="1"/>
      <c r="C586" s="3"/>
      <c r="D586" s="3"/>
      <c r="E586" s="3"/>
      <c r="F586" s="3"/>
      <c r="G586" s="3"/>
    </row>
    <row r="587" spans="1:7" hidden="1">
      <c r="A587" s="1"/>
      <c r="C587" s="3"/>
      <c r="D587" s="3"/>
      <c r="E587" s="3"/>
      <c r="F587" s="3"/>
      <c r="G587" s="3"/>
    </row>
    <row r="588" spans="1:7" hidden="1">
      <c r="A588" s="1"/>
      <c r="C588" s="3"/>
      <c r="D588" s="3"/>
      <c r="E588" s="3"/>
      <c r="F588" s="3"/>
      <c r="G588" s="3"/>
    </row>
    <row r="589" spans="1:7" hidden="1">
      <c r="A589" s="1"/>
      <c r="C589" s="3"/>
      <c r="D589" s="3"/>
      <c r="E589" s="3"/>
      <c r="F589" s="3"/>
      <c r="G589" s="3"/>
    </row>
    <row r="590" spans="1:7" hidden="1">
      <c r="A590" s="1"/>
      <c r="C590" s="3"/>
      <c r="D590" s="3"/>
      <c r="E590" s="3"/>
      <c r="F590" s="3"/>
      <c r="G590" s="3"/>
    </row>
    <row r="591" spans="1:7" hidden="1">
      <c r="A591" s="1"/>
      <c r="C591" s="3"/>
      <c r="D591" s="3"/>
      <c r="E591" s="3"/>
      <c r="F591" s="3"/>
      <c r="G591" s="3"/>
    </row>
    <row r="592" spans="1:7" hidden="1">
      <c r="A592" s="1"/>
      <c r="C592" s="3"/>
      <c r="D592" s="3"/>
      <c r="E592" s="3"/>
      <c r="F592" s="3"/>
      <c r="G592" s="3"/>
    </row>
    <row r="593" spans="1:7" hidden="1">
      <c r="A593" s="1"/>
      <c r="C593" s="3"/>
      <c r="D593" s="3"/>
      <c r="E593" s="3"/>
      <c r="F593" s="3"/>
      <c r="G593" s="3"/>
    </row>
    <row r="594" spans="1:7" hidden="1">
      <c r="A594" s="1"/>
      <c r="C594" s="3"/>
      <c r="D594" s="3"/>
      <c r="E594" s="3"/>
      <c r="F594" s="3"/>
      <c r="G594" s="3"/>
    </row>
    <row r="595" spans="1:7" hidden="1">
      <c r="A595" s="1"/>
      <c r="C595" s="3"/>
      <c r="D595" s="3"/>
      <c r="E595" s="3"/>
      <c r="F595" s="3"/>
      <c r="G595" s="3"/>
    </row>
    <row r="596" spans="1:7" hidden="1">
      <c r="A596" s="1"/>
      <c r="C596" s="3"/>
      <c r="D596" s="3"/>
      <c r="E596" s="3"/>
      <c r="F596" s="3"/>
      <c r="G596" s="3"/>
    </row>
    <row r="597" spans="1:7" hidden="1">
      <c r="A597" s="1"/>
      <c r="C597" s="3"/>
      <c r="D597" s="3"/>
      <c r="E597" s="3"/>
      <c r="F597" s="3"/>
      <c r="G597" s="3"/>
    </row>
    <row r="598" spans="1:7" hidden="1">
      <c r="A598" s="1"/>
      <c r="C598" s="3"/>
      <c r="D598" s="3"/>
      <c r="E598" s="3"/>
      <c r="F598" s="3"/>
      <c r="G598" s="3"/>
    </row>
    <row r="599" spans="1:7" hidden="1">
      <c r="A599" s="1"/>
      <c r="C599" s="3"/>
      <c r="D599" s="3"/>
      <c r="E599" s="3"/>
      <c r="F599" s="3"/>
      <c r="G599" s="3"/>
    </row>
    <row r="600" spans="1:7" hidden="1">
      <c r="A600" s="1"/>
      <c r="C600" s="3"/>
      <c r="D600" s="3"/>
      <c r="E600" s="3"/>
      <c r="F600" s="3"/>
      <c r="G600" s="3"/>
    </row>
    <row r="601" spans="1:7" hidden="1">
      <c r="A601" s="1"/>
      <c r="C601" s="3"/>
      <c r="D601" s="3"/>
      <c r="E601" s="3"/>
      <c r="F601" s="3"/>
      <c r="G601" s="3"/>
    </row>
    <row r="602" spans="1:7" hidden="1">
      <c r="A602" s="1"/>
      <c r="C602" s="3"/>
      <c r="D602" s="3"/>
      <c r="E602" s="3"/>
      <c r="F602" s="3"/>
      <c r="G602" s="3"/>
    </row>
    <row r="603" spans="1:7" hidden="1">
      <c r="A603" s="1"/>
      <c r="C603" s="3"/>
      <c r="D603" s="3"/>
      <c r="E603" s="3"/>
      <c r="F603" s="3"/>
      <c r="G603" s="3"/>
    </row>
    <row r="604" spans="1:7" hidden="1">
      <c r="A604" s="1"/>
      <c r="C604" s="3"/>
      <c r="D604" s="3"/>
      <c r="E604" s="3"/>
      <c r="F604" s="3"/>
      <c r="G604" s="3"/>
    </row>
    <row r="605" spans="1:7" hidden="1">
      <c r="A605" s="1"/>
      <c r="C605" s="3"/>
      <c r="D605" s="3"/>
      <c r="E605" s="3"/>
      <c r="F605" s="3"/>
      <c r="G605" s="3"/>
    </row>
    <row r="606" spans="1:7" hidden="1">
      <c r="A606" s="1"/>
      <c r="D606" s="16"/>
      <c r="F606" s="16"/>
    </row>
    <row r="607" spans="1:7" hidden="1">
      <c r="A607" s="1"/>
      <c r="D607" s="16"/>
      <c r="F607" s="16"/>
    </row>
    <row r="608" spans="1:7" hidden="1">
      <c r="A608" s="1"/>
      <c r="D608" s="16"/>
      <c r="F608" s="16"/>
    </row>
    <row r="609" spans="1:6" hidden="1">
      <c r="A609" s="1"/>
      <c r="D609" s="16"/>
      <c r="F609" s="16"/>
    </row>
    <row r="610" spans="1:6" hidden="1">
      <c r="A610" s="1"/>
      <c r="D610" s="16"/>
      <c r="F610" s="16"/>
    </row>
    <row r="611" spans="1:6" hidden="1">
      <c r="A611" s="1"/>
      <c r="D611" s="16"/>
      <c r="F611" s="16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42.42578125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148</v>
      </c>
      <c r="B1" s="36" t="s" vm="1">
        <v>220</v>
      </c>
    </row>
    <row r="2" spans="1:5">
      <c r="A2" s="36" t="s">
        <v>147</v>
      </c>
      <c r="B2" s="36" t="s">
        <v>221</v>
      </c>
    </row>
    <row r="3" spans="1:5">
      <c r="A3" s="36" t="s">
        <v>149</v>
      </c>
      <c r="B3" s="36" t="s">
        <v>222</v>
      </c>
    </row>
    <row r="4" spans="1:5">
      <c r="A4" s="36" t="s">
        <v>150</v>
      </c>
      <c r="B4" s="36">
        <v>12152</v>
      </c>
    </row>
    <row r="5" spans="1:5" s="3" customFormat="1">
      <c r="A5" s="37" t="s">
        <v>119</v>
      </c>
      <c r="B5" s="42" t="s">
        <v>111</v>
      </c>
      <c r="C5" s="43" t="s">
        <v>110</v>
      </c>
    </row>
    <row r="6" spans="1:5" s="3" customFormat="1">
      <c r="A6" s="112" t="s">
        <v>3305</v>
      </c>
      <c r="B6" s="26" t="s">
        <v>200</v>
      </c>
      <c r="C6" s="13" t="s">
        <v>21</v>
      </c>
    </row>
    <row r="7" spans="1:5" s="4" customFormat="1" ht="20.25">
      <c r="A7" s="114" t="s">
        <v>3305</v>
      </c>
      <c r="B7" s="14" t="s">
        <v>0</v>
      </c>
      <c r="C7" s="15" t="s">
        <v>1</v>
      </c>
    </row>
    <row r="8" spans="1:5" s="4" customFormat="1" ht="20.25">
      <c r="A8" s="64" t="s">
        <v>3080</v>
      </c>
      <c r="B8" s="66">
        <v>12161.192964819729</v>
      </c>
      <c r="C8" s="116" t="s">
        <v>3305</v>
      </c>
    </row>
    <row r="9" spans="1:5">
      <c r="A9" s="63" t="s">
        <v>27</v>
      </c>
      <c r="B9" s="66">
        <v>4320.5049653615224</v>
      </c>
      <c r="C9" s="116" t="s">
        <v>3305</v>
      </c>
    </row>
    <row r="10" spans="1:5">
      <c r="A10" s="69" t="s">
        <v>3087</v>
      </c>
      <c r="B10" s="72">
        <v>3.0812978668764401</v>
      </c>
      <c r="C10" s="79">
        <v>45640</v>
      </c>
      <c r="D10" s="3"/>
      <c r="E10" s="3"/>
    </row>
    <row r="11" spans="1:5">
      <c r="A11" s="69" t="s">
        <v>3088</v>
      </c>
      <c r="B11" s="72">
        <v>28.545654133126209</v>
      </c>
      <c r="C11" s="79">
        <v>46772</v>
      </c>
      <c r="D11" s="3"/>
      <c r="E11" s="3"/>
    </row>
    <row r="12" spans="1:5">
      <c r="A12" s="69" t="s">
        <v>3204</v>
      </c>
      <c r="B12" s="72">
        <v>152.32901978745107</v>
      </c>
      <c r="C12" s="79">
        <v>46338</v>
      </c>
    </row>
    <row r="13" spans="1:5">
      <c r="A13" s="69" t="s">
        <v>1951</v>
      </c>
      <c r="B13" s="72">
        <v>17.564411674404738</v>
      </c>
      <c r="C13" s="79">
        <v>48274</v>
      </c>
      <c r="D13" s="3"/>
      <c r="E13" s="3"/>
    </row>
    <row r="14" spans="1:5">
      <c r="A14" s="69" t="s">
        <v>1952</v>
      </c>
      <c r="B14" s="72">
        <v>9.2468125697845718</v>
      </c>
      <c r="C14" s="79">
        <v>48274</v>
      </c>
      <c r="D14" s="3"/>
      <c r="E14" s="3"/>
    </row>
    <row r="15" spans="1:5">
      <c r="A15" s="69" t="s">
        <v>3089</v>
      </c>
      <c r="B15" s="72">
        <v>4.1269410289880533</v>
      </c>
      <c r="C15" s="79">
        <v>46054</v>
      </c>
    </row>
    <row r="16" spans="1:5">
      <c r="A16" s="69" t="s">
        <v>3090</v>
      </c>
      <c r="B16" s="72">
        <v>3.8660331081935628</v>
      </c>
      <c r="C16" s="79">
        <v>47209</v>
      </c>
    </row>
    <row r="17" spans="1:3">
      <c r="A17" s="69" t="s">
        <v>1962</v>
      </c>
      <c r="B17" s="72">
        <v>46.752758811146343</v>
      </c>
      <c r="C17" s="79">
        <v>48297</v>
      </c>
    </row>
    <row r="18" spans="1:3">
      <c r="A18" s="69" t="s">
        <v>1953</v>
      </c>
      <c r="B18" s="72">
        <v>0.29462121000000002</v>
      </c>
      <c r="C18" s="79">
        <v>47907</v>
      </c>
    </row>
    <row r="19" spans="1:3">
      <c r="A19" s="69" t="s">
        <v>3091</v>
      </c>
      <c r="B19" s="72">
        <v>5.9660523000000003</v>
      </c>
      <c r="C19" s="79">
        <v>47848</v>
      </c>
    </row>
    <row r="20" spans="1:3">
      <c r="A20" s="69" t="s">
        <v>1963</v>
      </c>
      <c r="B20" s="72">
        <v>0.52859897999999994</v>
      </c>
      <c r="C20" s="79">
        <v>47848</v>
      </c>
    </row>
    <row r="21" spans="1:3">
      <c r="A21" s="69" t="s">
        <v>3205</v>
      </c>
      <c r="B21" s="72">
        <v>299.86388038272025</v>
      </c>
      <c r="C21" s="79">
        <v>46022</v>
      </c>
    </row>
    <row r="22" spans="1:3">
      <c r="A22" s="69" t="s">
        <v>3092</v>
      </c>
      <c r="B22" s="72">
        <v>131.75564000000003</v>
      </c>
      <c r="C22" s="79">
        <v>47969</v>
      </c>
    </row>
    <row r="23" spans="1:3">
      <c r="A23" s="69" t="s">
        <v>3093</v>
      </c>
      <c r="B23" s="72">
        <v>14.85344878844387</v>
      </c>
      <c r="C23" s="79">
        <v>47209</v>
      </c>
    </row>
    <row r="24" spans="1:3">
      <c r="A24" s="69" t="s">
        <v>3094</v>
      </c>
      <c r="B24" s="72">
        <v>40.573369899552794</v>
      </c>
      <c r="C24" s="79">
        <v>47308</v>
      </c>
    </row>
    <row r="25" spans="1:3">
      <c r="A25" s="69" t="s">
        <v>3095</v>
      </c>
      <c r="B25" s="72">
        <v>38.164343529969003</v>
      </c>
      <c r="C25" s="79">
        <v>50770</v>
      </c>
    </row>
    <row r="26" spans="1:3">
      <c r="A26" s="69" t="s">
        <v>3096</v>
      </c>
      <c r="B26" s="72">
        <v>48.700369999999999</v>
      </c>
      <c r="C26" s="79">
        <v>48700</v>
      </c>
    </row>
    <row r="27" spans="1:3">
      <c r="A27" s="69" t="s">
        <v>3097</v>
      </c>
      <c r="B27" s="72">
        <v>642.61517000000003</v>
      </c>
      <c r="C27" s="79">
        <v>47938</v>
      </c>
    </row>
    <row r="28" spans="1:3">
      <c r="A28" s="69" t="s">
        <v>1967</v>
      </c>
      <c r="B28" s="72">
        <v>4.6931300730731556</v>
      </c>
      <c r="C28" s="79">
        <v>46752</v>
      </c>
    </row>
    <row r="29" spans="1:3">
      <c r="A29" s="69" t="s">
        <v>1968</v>
      </c>
      <c r="B29" s="72">
        <v>40.094611786465052</v>
      </c>
      <c r="C29" s="79">
        <v>48233</v>
      </c>
    </row>
    <row r="30" spans="1:3">
      <c r="A30" s="69" t="s">
        <v>1969</v>
      </c>
      <c r="B30" s="72">
        <v>2.6635936322766338</v>
      </c>
      <c r="C30" s="79">
        <v>45322</v>
      </c>
    </row>
    <row r="31" spans="1:3">
      <c r="A31" s="69" t="s">
        <v>3098</v>
      </c>
      <c r="B31" s="72">
        <v>0.26600751015990021</v>
      </c>
      <c r="C31" s="79">
        <v>48944</v>
      </c>
    </row>
    <row r="32" spans="1:3">
      <c r="A32" s="69" t="s">
        <v>3099</v>
      </c>
      <c r="B32" s="72">
        <v>13.437204994251557</v>
      </c>
      <c r="C32" s="79">
        <v>48212</v>
      </c>
    </row>
    <row r="33" spans="1:3">
      <c r="A33" s="69" t="s">
        <v>3100</v>
      </c>
      <c r="B33" s="72">
        <v>0.37006280999999996</v>
      </c>
      <c r="C33" s="79">
        <v>48297</v>
      </c>
    </row>
    <row r="34" spans="1:3">
      <c r="A34" s="69" t="s">
        <v>3101</v>
      </c>
      <c r="B34" s="72">
        <v>0.53157312000000001</v>
      </c>
      <c r="C34" s="79">
        <v>47566</v>
      </c>
    </row>
    <row r="35" spans="1:3">
      <c r="A35" s="69" t="s">
        <v>3102</v>
      </c>
      <c r="B35" s="72">
        <v>9.9552190702658834</v>
      </c>
      <c r="C35" s="79">
        <v>48212</v>
      </c>
    </row>
    <row r="36" spans="1:3">
      <c r="A36" s="69" t="s">
        <v>3103</v>
      </c>
      <c r="B36" s="72">
        <v>1.6017530191178502E-2</v>
      </c>
      <c r="C36" s="79">
        <v>46234</v>
      </c>
    </row>
    <row r="37" spans="1:3">
      <c r="A37" s="69" t="s">
        <v>3206</v>
      </c>
      <c r="B37" s="72">
        <v>14.324583970422461</v>
      </c>
      <c r="C37" s="79">
        <v>45383</v>
      </c>
    </row>
    <row r="38" spans="1:3">
      <c r="A38" s="69" t="s">
        <v>3207</v>
      </c>
      <c r="B38" s="72">
        <v>367.70781107667642</v>
      </c>
      <c r="C38" s="79">
        <v>46871</v>
      </c>
    </row>
    <row r="39" spans="1:3">
      <c r="A39" s="69" t="s">
        <v>3208</v>
      </c>
      <c r="B39" s="72">
        <v>13.00227081892508</v>
      </c>
      <c r="C39" s="79">
        <v>48482</v>
      </c>
    </row>
    <row r="40" spans="1:3">
      <c r="A40" s="69" t="s">
        <v>3209</v>
      </c>
      <c r="B40" s="72">
        <v>230.69690058662928</v>
      </c>
      <c r="C40" s="79">
        <v>47525</v>
      </c>
    </row>
    <row r="41" spans="1:3">
      <c r="A41" s="69" t="s">
        <v>3210</v>
      </c>
      <c r="B41" s="72">
        <v>112.92641827140633</v>
      </c>
      <c r="C41" s="79">
        <v>45473</v>
      </c>
    </row>
    <row r="42" spans="1:3">
      <c r="A42" s="69" t="s">
        <v>3211</v>
      </c>
      <c r="B42" s="72">
        <v>309.42115003747767</v>
      </c>
      <c r="C42" s="79">
        <v>46022</v>
      </c>
    </row>
    <row r="43" spans="1:3">
      <c r="A43" s="69" t="s">
        <v>3212</v>
      </c>
      <c r="B43" s="72">
        <v>0.99650620117440003</v>
      </c>
      <c r="C43" s="79">
        <v>48844</v>
      </c>
    </row>
    <row r="44" spans="1:3">
      <c r="A44" s="69" t="s">
        <v>3213</v>
      </c>
      <c r="B44" s="72">
        <v>0.96510716664319995</v>
      </c>
      <c r="C44" s="79">
        <v>48844</v>
      </c>
    </row>
    <row r="45" spans="1:3">
      <c r="A45" s="69" t="s">
        <v>3214</v>
      </c>
      <c r="B45" s="72">
        <v>1.2061773857084002</v>
      </c>
      <c r="C45" s="79">
        <v>48844</v>
      </c>
    </row>
    <row r="46" spans="1:3">
      <c r="A46" s="69" t="s">
        <v>3215</v>
      </c>
      <c r="B46" s="72">
        <v>0.82608380980439999</v>
      </c>
      <c r="C46" s="79">
        <v>48844</v>
      </c>
    </row>
    <row r="47" spans="1:3">
      <c r="A47" s="69" t="s">
        <v>3216</v>
      </c>
      <c r="B47" s="72">
        <v>0.84921994051159988</v>
      </c>
      <c r="C47" s="79">
        <v>48844</v>
      </c>
    </row>
    <row r="48" spans="1:3">
      <c r="A48" s="69" t="s">
        <v>3217</v>
      </c>
      <c r="B48" s="72">
        <v>9.2370811161029813</v>
      </c>
      <c r="C48" s="79">
        <v>45340</v>
      </c>
    </row>
    <row r="49" spans="1:3">
      <c r="A49" s="69" t="s">
        <v>3218</v>
      </c>
      <c r="B49" s="72">
        <v>158.51552310617103</v>
      </c>
      <c r="C49" s="79">
        <v>45838</v>
      </c>
    </row>
    <row r="50" spans="1:3">
      <c r="A50" s="69" t="s">
        <v>3219</v>
      </c>
      <c r="B50" s="72">
        <v>297.99691030879001</v>
      </c>
      <c r="C50" s="79">
        <v>47191</v>
      </c>
    </row>
    <row r="51" spans="1:3">
      <c r="A51" s="69" t="s">
        <v>3220</v>
      </c>
      <c r="B51" s="72">
        <v>377.21705969111605</v>
      </c>
      <c r="C51" s="79">
        <v>45935</v>
      </c>
    </row>
    <row r="52" spans="1:3">
      <c r="A52" s="69" t="s">
        <v>3221</v>
      </c>
      <c r="B52" s="72">
        <v>794.58619369124608</v>
      </c>
      <c r="C52" s="79">
        <v>47391</v>
      </c>
    </row>
    <row r="53" spans="1:3">
      <c r="A53" s="69" t="s">
        <v>3222</v>
      </c>
      <c r="B53" s="72">
        <v>19.739073585376882</v>
      </c>
      <c r="C53" s="79">
        <v>52047</v>
      </c>
    </row>
    <row r="54" spans="1:3">
      <c r="A54" s="69" t="s">
        <v>3223</v>
      </c>
      <c r="B54" s="72">
        <v>49.435050000000004</v>
      </c>
      <c r="C54" s="79">
        <v>45363</v>
      </c>
    </row>
    <row r="55" spans="1:3">
      <c r="A55" s="63" t="s">
        <v>43</v>
      </c>
      <c r="B55" s="66">
        <v>7840.6879994582068</v>
      </c>
      <c r="C55" s="116" t="s">
        <v>3305</v>
      </c>
    </row>
    <row r="56" spans="1:3">
      <c r="A56" s="69" t="s">
        <v>3104</v>
      </c>
      <c r="B56" s="72">
        <v>51.020121463382466</v>
      </c>
      <c r="C56" s="79">
        <v>47201</v>
      </c>
    </row>
    <row r="57" spans="1:3">
      <c r="A57" s="69" t="s">
        <v>3105</v>
      </c>
      <c r="B57" s="72">
        <v>106.30659768</v>
      </c>
      <c r="C57" s="79">
        <v>48366</v>
      </c>
    </row>
    <row r="58" spans="1:3">
      <c r="A58" s="69" t="s">
        <v>3106</v>
      </c>
      <c r="B58" s="72">
        <v>127.56942432000001</v>
      </c>
      <c r="C58" s="79">
        <v>48914</v>
      </c>
    </row>
    <row r="59" spans="1:3">
      <c r="A59" s="69" t="s">
        <v>2004</v>
      </c>
      <c r="B59" s="72">
        <v>6.0367404773532272</v>
      </c>
      <c r="C59" s="79">
        <v>47467</v>
      </c>
    </row>
    <row r="60" spans="1:3">
      <c r="A60" s="69" t="s">
        <v>2007</v>
      </c>
      <c r="B60" s="72">
        <v>17.220356286635052</v>
      </c>
      <c r="C60" s="79">
        <v>47848</v>
      </c>
    </row>
    <row r="61" spans="1:3">
      <c r="A61" s="69" t="s">
        <v>3107</v>
      </c>
      <c r="B61" s="72">
        <v>26.451905272967814</v>
      </c>
      <c r="C61" s="79">
        <v>45778</v>
      </c>
    </row>
    <row r="62" spans="1:3">
      <c r="A62" s="69" t="s">
        <v>3108</v>
      </c>
      <c r="B62" s="72">
        <v>59.370078718948022</v>
      </c>
      <c r="C62" s="79">
        <v>46997</v>
      </c>
    </row>
    <row r="63" spans="1:3">
      <c r="A63" s="69" t="s">
        <v>2011</v>
      </c>
      <c r="B63" s="72">
        <v>93.457889358636407</v>
      </c>
      <c r="C63" s="79">
        <v>48304</v>
      </c>
    </row>
    <row r="64" spans="1:3">
      <c r="A64" s="69" t="s">
        <v>3109</v>
      </c>
      <c r="B64" s="72">
        <v>106.14734154998717</v>
      </c>
      <c r="C64" s="79">
        <v>46997</v>
      </c>
    </row>
    <row r="65" spans="1:3">
      <c r="A65" s="69" t="s">
        <v>3110</v>
      </c>
      <c r="B65" s="72">
        <v>47.459846932197806</v>
      </c>
      <c r="C65" s="79">
        <v>45343</v>
      </c>
    </row>
    <row r="66" spans="1:3">
      <c r="A66" s="69" t="s">
        <v>3111</v>
      </c>
      <c r="B66" s="72">
        <v>59.205907565320665</v>
      </c>
      <c r="C66" s="79">
        <v>47082</v>
      </c>
    </row>
    <row r="67" spans="1:3">
      <c r="A67" s="69" t="s">
        <v>1971</v>
      </c>
      <c r="B67" s="72">
        <v>70.453111934191256</v>
      </c>
      <c r="C67" s="79">
        <v>47398</v>
      </c>
    </row>
    <row r="68" spans="1:3">
      <c r="A68" s="69" t="s">
        <v>2014</v>
      </c>
      <c r="B68" s="72">
        <v>78.225999419999994</v>
      </c>
      <c r="C68" s="79">
        <v>48054</v>
      </c>
    </row>
    <row r="69" spans="1:3">
      <c r="A69" s="69" t="s">
        <v>2015</v>
      </c>
      <c r="B69" s="72">
        <v>34.419382013359694</v>
      </c>
      <c r="C69" s="79">
        <v>48757</v>
      </c>
    </row>
    <row r="70" spans="1:3">
      <c r="A70" s="69" t="s">
        <v>3112</v>
      </c>
      <c r="B70" s="72">
        <v>3.7921282559969502</v>
      </c>
      <c r="C70" s="79">
        <v>46326</v>
      </c>
    </row>
    <row r="71" spans="1:3">
      <c r="A71" s="69" t="s">
        <v>3113</v>
      </c>
      <c r="B71" s="72">
        <v>72.198938186876987</v>
      </c>
      <c r="C71" s="79">
        <v>47301</v>
      </c>
    </row>
    <row r="72" spans="1:3">
      <c r="A72" s="69" t="s">
        <v>3114</v>
      </c>
      <c r="B72" s="72">
        <v>28.111625966567161</v>
      </c>
      <c r="C72" s="79">
        <v>47301</v>
      </c>
    </row>
    <row r="73" spans="1:3">
      <c r="A73" s="69" t="s">
        <v>3115</v>
      </c>
      <c r="B73" s="72">
        <v>0.15600469814953632</v>
      </c>
      <c r="C73" s="79">
        <v>48122</v>
      </c>
    </row>
    <row r="74" spans="1:3">
      <c r="A74" s="69" t="s">
        <v>3116</v>
      </c>
      <c r="B74" s="72">
        <v>43.289597702086979</v>
      </c>
      <c r="C74" s="79">
        <v>48395</v>
      </c>
    </row>
    <row r="75" spans="1:3">
      <c r="A75" s="69" t="s">
        <v>3117</v>
      </c>
      <c r="B75" s="72">
        <v>609.13337879999995</v>
      </c>
      <c r="C75" s="79">
        <v>49396</v>
      </c>
    </row>
    <row r="76" spans="1:3">
      <c r="A76" s="69" t="s">
        <v>3118</v>
      </c>
      <c r="B76" s="72">
        <v>17.591585084472676</v>
      </c>
      <c r="C76" s="79">
        <v>45494</v>
      </c>
    </row>
    <row r="77" spans="1:3">
      <c r="A77" s="69" t="s">
        <v>2018</v>
      </c>
      <c r="B77" s="72">
        <v>248.31773109</v>
      </c>
      <c r="C77" s="79">
        <v>48365</v>
      </c>
    </row>
    <row r="78" spans="1:3">
      <c r="A78" s="69" t="s">
        <v>1974</v>
      </c>
      <c r="B78" s="72">
        <v>14.012144335408914</v>
      </c>
      <c r="C78" s="79">
        <v>48395</v>
      </c>
    </row>
    <row r="79" spans="1:3">
      <c r="A79" s="69" t="s">
        <v>3119</v>
      </c>
      <c r="B79" s="72">
        <v>61.793300191766008</v>
      </c>
      <c r="C79" s="79">
        <v>48669</v>
      </c>
    </row>
    <row r="80" spans="1:3">
      <c r="A80" s="69" t="s">
        <v>2027</v>
      </c>
      <c r="B80" s="72">
        <v>7.4216315091627223</v>
      </c>
      <c r="C80" s="79">
        <v>46753</v>
      </c>
    </row>
    <row r="81" spans="1:3">
      <c r="A81" s="69" t="s">
        <v>3120</v>
      </c>
      <c r="B81" s="72">
        <v>175.33243377599999</v>
      </c>
      <c r="C81" s="79">
        <v>49427</v>
      </c>
    </row>
    <row r="82" spans="1:3">
      <c r="A82" s="69" t="s">
        <v>3121</v>
      </c>
      <c r="B82" s="72">
        <v>63.841772279148138</v>
      </c>
      <c r="C82" s="79">
        <v>46933</v>
      </c>
    </row>
    <row r="83" spans="1:3">
      <c r="A83" s="69" t="s">
        <v>3122</v>
      </c>
      <c r="B83" s="72">
        <v>91.529652174875935</v>
      </c>
      <c r="C83" s="79">
        <v>45557</v>
      </c>
    </row>
    <row r="84" spans="1:3">
      <c r="A84" s="69" t="s">
        <v>2031</v>
      </c>
      <c r="B84" s="72">
        <v>73.377423751247832</v>
      </c>
      <c r="C84" s="79">
        <v>46149</v>
      </c>
    </row>
    <row r="85" spans="1:3">
      <c r="A85" s="69" t="s">
        <v>3123</v>
      </c>
      <c r="B85" s="72">
        <v>30.3267992813463</v>
      </c>
      <c r="C85" s="79">
        <v>46012</v>
      </c>
    </row>
    <row r="86" spans="1:3">
      <c r="A86" s="69" t="s">
        <v>3124</v>
      </c>
      <c r="B86" s="72">
        <v>98.031037895262259</v>
      </c>
      <c r="C86" s="79">
        <v>48693</v>
      </c>
    </row>
    <row r="87" spans="1:3">
      <c r="A87" s="69" t="s">
        <v>2034</v>
      </c>
      <c r="B87" s="72">
        <v>17.433903840771599</v>
      </c>
      <c r="C87" s="79">
        <v>46752</v>
      </c>
    </row>
    <row r="88" spans="1:3">
      <c r="A88" s="69" t="s">
        <v>2035</v>
      </c>
      <c r="B88" s="72">
        <v>201.35081629353118</v>
      </c>
      <c r="C88" s="79">
        <v>49126</v>
      </c>
    </row>
    <row r="89" spans="1:3">
      <c r="A89" s="69" t="s">
        <v>3125</v>
      </c>
      <c r="B89" s="72">
        <v>1.7741013126240113</v>
      </c>
      <c r="C89" s="79">
        <v>49126</v>
      </c>
    </row>
    <row r="90" spans="1:3">
      <c r="A90" s="69" t="s">
        <v>3224</v>
      </c>
      <c r="B90" s="72">
        <v>16.485430611517497</v>
      </c>
      <c r="C90" s="79">
        <v>45515</v>
      </c>
    </row>
    <row r="91" spans="1:3">
      <c r="A91" s="69" t="s">
        <v>2037</v>
      </c>
      <c r="B91" s="72">
        <v>76.324368589859191</v>
      </c>
      <c r="C91" s="79">
        <v>47665</v>
      </c>
    </row>
    <row r="92" spans="1:3">
      <c r="A92" s="69" t="s">
        <v>3126</v>
      </c>
      <c r="B92" s="72">
        <v>120.16376719659503</v>
      </c>
      <c r="C92" s="79">
        <v>47665</v>
      </c>
    </row>
    <row r="93" spans="1:3">
      <c r="A93" s="69" t="s">
        <v>3127</v>
      </c>
      <c r="B93" s="72">
        <v>157.46442051599999</v>
      </c>
      <c r="C93" s="79">
        <v>46752</v>
      </c>
    </row>
    <row r="94" spans="1:3">
      <c r="A94" s="69" t="s">
        <v>3128</v>
      </c>
      <c r="B94" s="72">
        <v>429.78751385309999</v>
      </c>
      <c r="C94" s="79">
        <v>47927</v>
      </c>
    </row>
    <row r="95" spans="1:3">
      <c r="A95" s="69" t="s">
        <v>3225</v>
      </c>
      <c r="B95" s="72">
        <v>13.241850000000001</v>
      </c>
      <c r="C95" s="79">
        <v>45615</v>
      </c>
    </row>
    <row r="96" spans="1:3">
      <c r="A96" s="69" t="s">
        <v>3129</v>
      </c>
      <c r="B96" s="72">
        <v>213.28024916249998</v>
      </c>
      <c r="C96" s="79">
        <v>47528</v>
      </c>
    </row>
    <row r="97" spans="1:3">
      <c r="A97" s="69" t="s">
        <v>3130</v>
      </c>
      <c r="B97" s="72">
        <v>67.663954848181703</v>
      </c>
      <c r="C97" s="79">
        <v>48332</v>
      </c>
    </row>
    <row r="98" spans="1:3">
      <c r="A98" s="69" t="s">
        <v>3131</v>
      </c>
      <c r="B98" s="72">
        <v>150.94583760506757</v>
      </c>
      <c r="C98" s="79">
        <v>47715</v>
      </c>
    </row>
    <row r="99" spans="1:3">
      <c r="A99" s="69" t="s">
        <v>3132</v>
      </c>
      <c r="B99" s="72">
        <v>54.142621062741021</v>
      </c>
      <c r="C99" s="79">
        <v>47715</v>
      </c>
    </row>
    <row r="100" spans="1:3">
      <c r="A100" s="69" t="s">
        <v>2047</v>
      </c>
      <c r="B100" s="72">
        <v>12.596343767999999</v>
      </c>
      <c r="C100" s="79">
        <v>48466</v>
      </c>
    </row>
    <row r="101" spans="1:3">
      <c r="A101" s="69" t="s">
        <v>2048</v>
      </c>
      <c r="B101" s="72">
        <v>14.6186235</v>
      </c>
      <c r="C101" s="79">
        <v>48466</v>
      </c>
    </row>
    <row r="102" spans="1:3">
      <c r="A102" s="69" t="s">
        <v>3133</v>
      </c>
      <c r="B102" s="72">
        <v>56.508237843219611</v>
      </c>
      <c r="C102" s="79">
        <v>48446</v>
      </c>
    </row>
    <row r="103" spans="1:3">
      <c r="A103" s="69" t="s">
        <v>2050</v>
      </c>
      <c r="B103" s="72">
        <v>5.776298828399999</v>
      </c>
      <c r="C103" s="79">
        <v>48319</v>
      </c>
    </row>
    <row r="104" spans="1:3">
      <c r="A104" s="69" t="s">
        <v>3134</v>
      </c>
      <c r="B104" s="72">
        <v>295.84427360351759</v>
      </c>
      <c r="C104" s="79">
        <v>49124</v>
      </c>
    </row>
    <row r="105" spans="1:3">
      <c r="A105" s="69" t="s">
        <v>3135</v>
      </c>
      <c r="B105" s="72">
        <v>155.36294397</v>
      </c>
      <c r="C105" s="79">
        <v>50770</v>
      </c>
    </row>
    <row r="106" spans="1:3">
      <c r="A106" s="69" t="s">
        <v>3226</v>
      </c>
      <c r="B106" s="72">
        <v>68.333540290800897</v>
      </c>
      <c r="C106" s="79">
        <v>46418</v>
      </c>
    </row>
    <row r="107" spans="1:3">
      <c r="A107" s="69" t="s">
        <v>3136</v>
      </c>
      <c r="B107" s="72">
        <v>0.26765705530296069</v>
      </c>
      <c r="C107" s="79">
        <v>48944</v>
      </c>
    </row>
    <row r="108" spans="1:3">
      <c r="A108" s="69" t="s">
        <v>1976</v>
      </c>
      <c r="B108" s="72">
        <v>40.923249598227585</v>
      </c>
      <c r="C108" s="79">
        <v>48760</v>
      </c>
    </row>
    <row r="109" spans="1:3">
      <c r="A109" s="69" t="s">
        <v>1977</v>
      </c>
      <c r="B109" s="72">
        <v>0.26030978999999999</v>
      </c>
      <c r="C109" s="79">
        <v>47453</v>
      </c>
    </row>
    <row r="110" spans="1:3">
      <c r="A110" s="69" t="s">
        <v>2056</v>
      </c>
      <c r="B110" s="72">
        <v>65.111715629999992</v>
      </c>
      <c r="C110" s="79">
        <v>45930</v>
      </c>
    </row>
    <row r="111" spans="1:3">
      <c r="A111" s="69" t="s">
        <v>3137</v>
      </c>
      <c r="B111" s="72">
        <v>191.75692837962038</v>
      </c>
      <c r="C111" s="79">
        <v>47665</v>
      </c>
    </row>
    <row r="112" spans="1:3">
      <c r="A112" s="69" t="s">
        <v>3138</v>
      </c>
      <c r="B112" s="72">
        <v>24.882653989809985</v>
      </c>
      <c r="C112" s="79">
        <v>45485</v>
      </c>
    </row>
    <row r="113" spans="1:3">
      <c r="A113" s="69" t="s">
        <v>3139</v>
      </c>
      <c r="B113" s="72">
        <v>51.309171842042893</v>
      </c>
      <c r="C113" s="79">
        <v>46417</v>
      </c>
    </row>
    <row r="114" spans="1:3">
      <c r="A114" s="69" t="s">
        <v>3140</v>
      </c>
      <c r="B114" s="72">
        <v>61.828782771599997</v>
      </c>
      <c r="C114" s="79">
        <v>47987</v>
      </c>
    </row>
    <row r="115" spans="1:3">
      <c r="A115" s="69" t="s">
        <v>2064</v>
      </c>
      <c r="B115" s="72">
        <v>44.152348939496562</v>
      </c>
      <c r="C115" s="79">
        <v>48180</v>
      </c>
    </row>
    <row r="116" spans="1:3">
      <c r="A116" s="69" t="s">
        <v>3141</v>
      </c>
      <c r="B116" s="72">
        <v>182.48720957999998</v>
      </c>
      <c r="C116" s="79">
        <v>47735</v>
      </c>
    </row>
    <row r="117" spans="1:3">
      <c r="A117" s="69" t="s">
        <v>3142</v>
      </c>
      <c r="B117" s="72">
        <v>6.0256199717999994</v>
      </c>
      <c r="C117" s="79">
        <v>48151</v>
      </c>
    </row>
    <row r="118" spans="1:3">
      <c r="A118" s="69" t="s">
        <v>3143</v>
      </c>
      <c r="B118" s="72">
        <v>40.558117773401378</v>
      </c>
      <c r="C118" s="79">
        <v>47848</v>
      </c>
    </row>
    <row r="119" spans="1:3">
      <c r="A119" s="69" t="s">
        <v>3144</v>
      </c>
      <c r="B119" s="72">
        <v>7.2745968636076705</v>
      </c>
      <c r="C119" s="79">
        <v>45710</v>
      </c>
    </row>
    <row r="120" spans="1:3">
      <c r="A120" s="69" t="s">
        <v>3145</v>
      </c>
      <c r="B120" s="72">
        <v>61.100824348392159</v>
      </c>
      <c r="C120" s="79">
        <v>46573</v>
      </c>
    </row>
    <row r="121" spans="1:3">
      <c r="A121" s="69" t="s">
        <v>3146</v>
      </c>
      <c r="B121" s="72">
        <v>65.418606112310741</v>
      </c>
      <c r="C121" s="79">
        <v>47832</v>
      </c>
    </row>
    <row r="122" spans="1:3">
      <c r="A122" s="69" t="s">
        <v>3147</v>
      </c>
      <c r="B122" s="72">
        <v>3.0725028697896031</v>
      </c>
      <c r="C122" s="79">
        <v>46524</v>
      </c>
    </row>
    <row r="123" spans="1:3">
      <c r="A123" s="69" t="s">
        <v>3148</v>
      </c>
      <c r="B123" s="72">
        <v>65.472182965747066</v>
      </c>
      <c r="C123" s="79">
        <v>48121</v>
      </c>
    </row>
    <row r="124" spans="1:3">
      <c r="A124" s="69" t="s">
        <v>3149</v>
      </c>
      <c r="B124" s="72">
        <v>11.093899089406813</v>
      </c>
      <c r="C124" s="79">
        <v>48121</v>
      </c>
    </row>
    <row r="125" spans="1:3">
      <c r="A125" s="69" t="s">
        <v>3150</v>
      </c>
      <c r="B125" s="72">
        <v>11.712108233261329</v>
      </c>
      <c r="C125" s="79">
        <v>47255</v>
      </c>
    </row>
    <row r="126" spans="1:3">
      <c r="A126" s="69" t="s">
        <v>3151</v>
      </c>
      <c r="B126" s="72">
        <v>6.4740322356022721</v>
      </c>
      <c r="C126" s="79">
        <v>48029</v>
      </c>
    </row>
    <row r="127" spans="1:3">
      <c r="A127" s="69" t="s">
        <v>3152</v>
      </c>
      <c r="B127" s="72">
        <v>26.112332609999999</v>
      </c>
      <c r="C127" s="79">
        <v>48294</v>
      </c>
    </row>
    <row r="128" spans="1:3">
      <c r="A128" s="69" t="s">
        <v>2080</v>
      </c>
      <c r="B128" s="72">
        <v>88.482278323572999</v>
      </c>
      <c r="C128" s="79">
        <v>47937</v>
      </c>
    </row>
    <row r="129" spans="1:3">
      <c r="A129" s="69" t="s">
        <v>3153</v>
      </c>
      <c r="B129" s="72">
        <v>26.881658889961521</v>
      </c>
      <c r="C129" s="79">
        <v>46572</v>
      </c>
    </row>
    <row r="130" spans="1:3">
      <c r="A130" s="69" t="s">
        <v>1995</v>
      </c>
      <c r="B130" s="72">
        <v>265.24675130399999</v>
      </c>
      <c r="C130" s="79">
        <v>48781</v>
      </c>
    </row>
    <row r="131" spans="1:3">
      <c r="A131" s="69" t="s">
        <v>3227</v>
      </c>
      <c r="B131" s="72">
        <v>35.547671409342598</v>
      </c>
      <c r="C131" s="79">
        <v>45553</v>
      </c>
    </row>
    <row r="132" spans="1:3">
      <c r="A132" s="69" t="s">
        <v>3228</v>
      </c>
      <c r="B132" s="72">
        <v>36.103184168477696</v>
      </c>
      <c r="C132" s="79">
        <v>45602</v>
      </c>
    </row>
    <row r="133" spans="1:3">
      <c r="A133" s="69" t="s">
        <v>3154</v>
      </c>
      <c r="B133" s="72">
        <v>63.960480652695963</v>
      </c>
      <c r="C133" s="79">
        <v>50770</v>
      </c>
    </row>
    <row r="134" spans="1:3">
      <c r="A134" s="69" t="s">
        <v>3155</v>
      </c>
      <c r="B134" s="72">
        <v>12.919162758615538</v>
      </c>
      <c r="C134" s="79">
        <v>45869</v>
      </c>
    </row>
    <row r="135" spans="1:3">
      <c r="A135" s="69" t="s">
        <v>3156</v>
      </c>
      <c r="B135" s="72">
        <v>13.0925288909218</v>
      </c>
      <c r="C135" s="79">
        <v>46938</v>
      </c>
    </row>
    <row r="136" spans="1:3">
      <c r="A136" s="69" t="s">
        <v>3157</v>
      </c>
      <c r="B136" s="72">
        <v>25.502490682844929</v>
      </c>
      <c r="C136" s="79">
        <v>46201</v>
      </c>
    </row>
    <row r="137" spans="1:3">
      <c r="A137" s="69" t="s">
        <v>3158</v>
      </c>
      <c r="B137" s="72">
        <v>38.780159171172016</v>
      </c>
      <c r="C137" s="79">
        <v>46203</v>
      </c>
    </row>
    <row r="138" spans="1:3">
      <c r="A138" s="69" t="s">
        <v>2086</v>
      </c>
      <c r="B138" s="72">
        <v>78.838066790513508</v>
      </c>
      <c r="C138" s="79">
        <v>47312</v>
      </c>
    </row>
    <row r="139" spans="1:3">
      <c r="A139" s="69" t="s">
        <v>3159</v>
      </c>
      <c r="B139" s="72">
        <v>49.549870234800004</v>
      </c>
      <c r="C139" s="79">
        <v>46660</v>
      </c>
    </row>
    <row r="140" spans="1:3">
      <c r="A140" s="69" t="s">
        <v>2091</v>
      </c>
      <c r="B140" s="72">
        <v>36.396509759999994</v>
      </c>
      <c r="C140" s="79">
        <v>47301</v>
      </c>
    </row>
    <row r="141" spans="1:3">
      <c r="A141" s="69" t="s">
        <v>3160</v>
      </c>
      <c r="B141" s="72">
        <v>73.8878846004</v>
      </c>
      <c r="C141" s="79">
        <v>48176</v>
      </c>
    </row>
    <row r="142" spans="1:3">
      <c r="A142" s="69" t="s">
        <v>3161</v>
      </c>
      <c r="B142" s="72">
        <v>66.125598197515799</v>
      </c>
      <c r="C142" s="79">
        <v>48944</v>
      </c>
    </row>
    <row r="143" spans="1:3">
      <c r="A143" s="69" t="s">
        <v>3162</v>
      </c>
      <c r="B143" s="72">
        <v>10.697558888146846</v>
      </c>
      <c r="C143" s="79">
        <v>46722</v>
      </c>
    </row>
    <row r="144" spans="1:3">
      <c r="A144" s="69" t="s">
        <v>3163</v>
      </c>
      <c r="B144" s="72">
        <v>15.352868785298618</v>
      </c>
      <c r="C144" s="79">
        <v>46794</v>
      </c>
    </row>
    <row r="145" spans="1:3">
      <c r="A145" s="69" t="s">
        <v>3164</v>
      </c>
      <c r="B145" s="72">
        <v>130.36640937600001</v>
      </c>
      <c r="C145" s="79">
        <v>48234</v>
      </c>
    </row>
    <row r="146" spans="1:3">
      <c r="A146" s="69" t="s">
        <v>2103</v>
      </c>
      <c r="B146" s="72">
        <v>10.66304905694207</v>
      </c>
      <c r="C146" s="79">
        <v>47467</v>
      </c>
    </row>
    <row r="147" spans="1:3">
      <c r="A147" s="69" t="s">
        <v>3165</v>
      </c>
      <c r="B147" s="72">
        <v>4.3740531899999997</v>
      </c>
      <c r="C147" s="79">
        <v>47599</v>
      </c>
    </row>
    <row r="148" spans="1:3">
      <c r="A148" s="69" t="s">
        <v>2111</v>
      </c>
      <c r="B148" s="72">
        <v>0.1635902766447335</v>
      </c>
      <c r="C148" s="79">
        <v>46082</v>
      </c>
    </row>
    <row r="149" spans="1:3">
      <c r="A149" s="69" t="s">
        <v>1984</v>
      </c>
      <c r="B149" s="72">
        <v>22.219058917902423</v>
      </c>
      <c r="C149" s="79">
        <v>47236</v>
      </c>
    </row>
    <row r="150" spans="1:3">
      <c r="A150" s="69" t="s">
        <v>3166</v>
      </c>
      <c r="B150" s="72">
        <v>67.290212375988432</v>
      </c>
      <c r="C150" s="79">
        <v>46465</v>
      </c>
    </row>
    <row r="151" spans="1:3">
      <c r="A151" s="69" t="s">
        <v>3167</v>
      </c>
      <c r="B151" s="72">
        <v>4.4724911073873788</v>
      </c>
      <c r="C151" s="79">
        <v>45869</v>
      </c>
    </row>
    <row r="152" spans="1:3">
      <c r="A152" s="69" t="s">
        <v>2123</v>
      </c>
      <c r="B152" s="72">
        <v>14.410727896144236</v>
      </c>
      <c r="C152" s="79">
        <v>47848</v>
      </c>
    </row>
    <row r="153" spans="1:3">
      <c r="A153" s="69" t="s">
        <v>3168</v>
      </c>
      <c r="B153" s="72">
        <v>35.063598503699993</v>
      </c>
      <c r="C153" s="79">
        <v>48942</v>
      </c>
    </row>
    <row r="154" spans="1:3">
      <c r="A154" s="69" t="s">
        <v>3169</v>
      </c>
      <c r="B154" s="72">
        <v>50.900719182299994</v>
      </c>
      <c r="C154" s="79">
        <v>48942</v>
      </c>
    </row>
    <row r="155" spans="1:3">
      <c r="A155" s="69" t="s">
        <v>2126</v>
      </c>
      <c r="B155" s="72">
        <v>258.54859133999997</v>
      </c>
      <c r="C155" s="79">
        <v>49405</v>
      </c>
    </row>
    <row r="156" spans="1:3">
      <c r="A156" s="69" t="s">
        <v>3170</v>
      </c>
      <c r="B156" s="72">
        <v>31.92088564911683</v>
      </c>
      <c r="C156" s="79">
        <v>46933</v>
      </c>
    </row>
    <row r="157" spans="1:3">
      <c r="A157" s="69" t="s">
        <v>3171</v>
      </c>
      <c r="B157" s="72">
        <v>114.99903075446858</v>
      </c>
      <c r="C157" s="79">
        <v>46643</v>
      </c>
    </row>
    <row r="158" spans="1:3">
      <c r="A158" s="69" t="s">
        <v>2129</v>
      </c>
      <c r="B158" s="72">
        <v>87.006978267299999</v>
      </c>
      <c r="C158" s="79">
        <v>46742</v>
      </c>
    </row>
    <row r="159" spans="1:3">
      <c r="A159" s="69" t="s">
        <v>3172</v>
      </c>
      <c r="B159" s="72">
        <v>39.569409359999995</v>
      </c>
      <c r="C159" s="79">
        <v>46112</v>
      </c>
    </row>
    <row r="160" spans="1:3">
      <c r="A160" s="69" t="s">
        <v>2130</v>
      </c>
      <c r="B160" s="72">
        <v>276.00419149290002</v>
      </c>
      <c r="C160" s="79">
        <v>46722</v>
      </c>
    </row>
    <row r="161" spans="1:3">
      <c r="A161" s="69" t="s">
        <v>3173</v>
      </c>
      <c r="B161" s="72">
        <v>114.58925340673674</v>
      </c>
      <c r="C161" s="79">
        <v>47409</v>
      </c>
    </row>
    <row r="162" spans="1:3">
      <c r="A162" s="69" t="s">
        <v>2131</v>
      </c>
      <c r="B162" s="72">
        <v>22.274350019999996</v>
      </c>
      <c r="C162" s="79">
        <v>46722</v>
      </c>
    </row>
    <row r="163" spans="1:3">
      <c r="A163" s="69" t="s">
        <v>1986</v>
      </c>
      <c r="B163" s="72">
        <v>0.49084045919999997</v>
      </c>
      <c r="C163" s="79">
        <v>48030</v>
      </c>
    </row>
    <row r="164" spans="1:3" hidden="1">
      <c r="A164" s="69"/>
      <c r="B164" s="72"/>
      <c r="C164" s="79"/>
    </row>
    <row r="165" spans="1:3" hidden="1">
      <c r="A165" s="69"/>
      <c r="B165" s="72"/>
      <c r="C165" s="79"/>
    </row>
    <row r="166" spans="1:3" hidden="1">
      <c r="A166" s="69"/>
      <c r="B166" s="72"/>
      <c r="C166" s="79"/>
    </row>
    <row r="167" spans="1:3" hidden="1">
      <c r="A167" s="69"/>
      <c r="B167" s="72"/>
      <c r="C167" s="79"/>
    </row>
    <row r="168" spans="1:3" hidden="1">
      <c r="A168" s="69"/>
      <c r="B168" s="72"/>
      <c r="C168" s="79"/>
    </row>
    <row r="169" spans="1:3" hidden="1">
      <c r="A169" s="69"/>
      <c r="B169" s="72"/>
      <c r="C169" s="79"/>
    </row>
    <row r="170" spans="1:3" hidden="1">
      <c r="A170" s="69"/>
      <c r="B170" s="72"/>
      <c r="C170" s="79"/>
    </row>
    <row r="171" spans="1:3" hidden="1">
      <c r="A171" s="69"/>
      <c r="B171" s="72"/>
      <c r="C171" s="79"/>
    </row>
    <row r="172" spans="1:3" hidden="1">
      <c r="A172" s="69"/>
      <c r="B172" s="72"/>
      <c r="C172" s="79"/>
    </row>
    <row r="173" spans="1:3" hidden="1">
      <c r="A173" s="69"/>
      <c r="B173" s="72"/>
      <c r="C173" s="79"/>
    </row>
    <row r="174" spans="1:3" hidden="1">
      <c r="A174" s="69"/>
      <c r="B174" s="72"/>
      <c r="C174" s="79"/>
    </row>
    <row r="175" spans="1:3" hidden="1">
      <c r="A175" s="69"/>
      <c r="B175" s="72"/>
      <c r="C175" s="79"/>
    </row>
    <row r="176" spans="1:3" hidden="1">
      <c r="A176" s="69"/>
      <c r="B176" s="72"/>
      <c r="C176" s="79"/>
    </row>
    <row r="177" spans="1:3" hidden="1">
      <c r="A177" s="69"/>
      <c r="B177" s="72"/>
      <c r="C177" s="79"/>
    </row>
    <row r="178" spans="1:3" hidden="1">
      <c r="A178" s="69"/>
      <c r="B178" s="72"/>
      <c r="C178" s="79"/>
    </row>
    <row r="179" spans="1:3" hidden="1">
      <c r="A179" s="69"/>
      <c r="B179" s="72"/>
      <c r="C179" s="79"/>
    </row>
    <row r="180" spans="1:3" hidden="1">
      <c r="A180" s="69"/>
      <c r="B180" s="72"/>
      <c r="C180" s="79"/>
    </row>
    <row r="181" spans="1:3" hidden="1">
      <c r="A181" s="69"/>
      <c r="B181" s="72"/>
      <c r="C181" s="79"/>
    </row>
    <row r="182" spans="1:3" hidden="1">
      <c r="A182" s="69"/>
      <c r="B182" s="72"/>
      <c r="C182" s="79"/>
    </row>
    <row r="183" spans="1:3" hidden="1">
      <c r="A183" s="69"/>
      <c r="B183" s="72"/>
      <c r="C183" s="79"/>
    </row>
    <row r="184" spans="1:3" hidden="1">
      <c r="A184" s="69"/>
      <c r="B184" s="72"/>
      <c r="C184" s="79"/>
    </row>
    <row r="185" spans="1:3" hidden="1">
      <c r="A185" s="69"/>
      <c r="B185" s="72"/>
      <c r="C185" s="79"/>
    </row>
    <row r="186" spans="1:3" hidden="1">
      <c r="A186" s="69"/>
      <c r="B186" s="72"/>
      <c r="C186" s="79"/>
    </row>
    <row r="187" spans="1:3" hidden="1">
      <c r="A187" s="69"/>
      <c r="B187" s="72"/>
      <c r="C187" s="79"/>
    </row>
    <row r="188" spans="1:3" hidden="1">
      <c r="A188" s="69"/>
      <c r="B188" s="72"/>
      <c r="C188" s="79"/>
    </row>
    <row r="189" spans="1:3" hidden="1">
      <c r="A189" s="69"/>
      <c r="B189" s="72"/>
      <c r="C189" s="79"/>
    </row>
    <row r="190" spans="1:3" hidden="1">
      <c r="A190" s="1"/>
    </row>
    <row r="191" spans="1:3" hidden="1">
      <c r="A191" s="1"/>
    </row>
    <row r="192" spans="1:3" hidden="1">
      <c r="A192" s="1"/>
    </row>
    <row r="193" spans="1:1" hidden="1">
      <c r="A193" s="1"/>
    </row>
    <row r="194" spans="1:1" hidden="1">
      <c r="A194" s="1"/>
    </row>
    <row r="195" spans="1:1" hidden="1">
      <c r="A195" s="1"/>
    </row>
    <row r="196" spans="1:1" hidden="1">
      <c r="A196" s="1"/>
    </row>
    <row r="197" spans="1:1" hidden="1">
      <c r="A197" s="1"/>
    </row>
    <row r="198" spans="1:1" hidden="1">
      <c r="A198" s="1"/>
    </row>
    <row r="199" spans="1:1" hidden="1">
      <c r="A199" s="1"/>
    </row>
    <row r="200" spans="1:1" hidden="1">
      <c r="A200" s="1"/>
    </row>
    <row r="201" spans="1:1" hidden="1">
      <c r="A201" s="1"/>
    </row>
    <row r="202" spans="1:1" hidden="1">
      <c r="A202" s="1"/>
    </row>
    <row r="203" spans="1:1" hidden="1">
      <c r="A203" s="1"/>
    </row>
    <row r="204" spans="1:1" hidden="1">
      <c r="A204" s="1"/>
    </row>
    <row r="205" spans="1:1" hidden="1">
      <c r="A205" s="1"/>
    </row>
    <row r="206" spans="1:1" hidden="1">
      <c r="A206" s="1"/>
    </row>
    <row r="207" spans="1:1" hidden="1">
      <c r="A207" s="1"/>
    </row>
    <row r="208" spans="1:1" hidden="1">
      <c r="A208" s="1"/>
    </row>
    <row r="209" spans="1:1" hidden="1">
      <c r="A209" s="1"/>
    </row>
    <row r="210" spans="1:1" hidden="1">
      <c r="A210" s="1"/>
    </row>
    <row r="211" spans="1:1" hidden="1">
      <c r="A211" s="1"/>
    </row>
    <row r="212" spans="1:1" hidden="1">
      <c r="A212" s="1"/>
    </row>
    <row r="213" spans="1:1" hidden="1">
      <c r="A213" s="1"/>
    </row>
    <row r="214" spans="1:1" hidden="1">
      <c r="A214" s="1"/>
    </row>
    <row r="215" spans="1:1" hidden="1">
      <c r="A215" s="1"/>
    </row>
    <row r="216" spans="1:1" hidden="1">
      <c r="A216" s="1"/>
    </row>
    <row r="217" spans="1:1" hidden="1">
      <c r="A217" s="1"/>
    </row>
    <row r="218" spans="1:1" hidden="1">
      <c r="A218" s="1"/>
    </row>
    <row r="219" spans="1:1" hidden="1">
      <c r="A219" s="1"/>
    </row>
    <row r="220" spans="1:1" hidden="1">
      <c r="A220" s="1"/>
    </row>
    <row r="221" spans="1:1" hidden="1">
      <c r="A221" s="1"/>
    </row>
    <row r="222" spans="1:1" hidden="1">
      <c r="A222" s="1"/>
    </row>
    <row r="223" spans="1:1" hidden="1">
      <c r="A223" s="1"/>
    </row>
    <row r="224" spans="1:1" hidden="1">
      <c r="A224" s="1"/>
    </row>
    <row r="225" spans="1:1" hidden="1">
      <c r="A225" s="1"/>
    </row>
    <row r="226" spans="1:1" hidden="1">
      <c r="A226" s="1"/>
    </row>
    <row r="227" spans="1:1" hidden="1">
      <c r="A227" s="1"/>
    </row>
    <row r="228" spans="1:1" hidden="1">
      <c r="A228" s="1"/>
    </row>
    <row r="229" spans="1:1" hidden="1">
      <c r="A229" s="1"/>
    </row>
    <row r="230" spans="1:1" hidden="1">
      <c r="A230" s="1"/>
    </row>
    <row r="231" spans="1:1" hidden="1">
      <c r="A231" s="1"/>
    </row>
    <row r="232" spans="1:1" hidden="1">
      <c r="A232" s="1"/>
    </row>
    <row r="233" spans="1:1" hidden="1">
      <c r="A233" s="1"/>
    </row>
    <row r="234" spans="1:1" hidden="1">
      <c r="A234" s="1"/>
    </row>
    <row r="235" spans="1:1" hidden="1">
      <c r="A235" s="1"/>
    </row>
    <row r="236" spans="1:1" hidden="1">
      <c r="A236" s="1"/>
    </row>
    <row r="237" spans="1:1" hidden="1">
      <c r="A237" s="1"/>
    </row>
    <row r="238" spans="1:1" hidden="1">
      <c r="A238" s="1"/>
    </row>
    <row r="239" spans="1:1" hidden="1">
      <c r="A239" s="1"/>
    </row>
    <row r="240" spans="1:1" hidden="1">
      <c r="A240" s="1"/>
    </row>
    <row r="241" spans="1:1" hidden="1">
      <c r="A241" s="1"/>
    </row>
    <row r="242" spans="1:1" hidden="1">
      <c r="A242" s="1"/>
    </row>
    <row r="243" spans="1:1" hidden="1">
      <c r="A243" s="1"/>
    </row>
    <row r="244" spans="1:1" hidden="1">
      <c r="A244" s="1"/>
    </row>
    <row r="245" spans="1:1" hidden="1">
      <c r="A245" s="1"/>
    </row>
    <row r="246" spans="1:1" hidden="1">
      <c r="A246" s="1"/>
    </row>
    <row r="247" spans="1:1" hidden="1">
      <c r="A247" s="1"/>
    </row>
    <row r="248" spans="1:1" hidden="1">
      <c r="A248" s="1"/>
    </row>
    <row r="249" spans="1:1" hidden="1">
      <c r="A249" s="1"/>
    </row>
    <row r="250" spans="1:1" hidden="1">
      <c r="A250" s="1"/>
    </row>
    <row r="251" spans="1:1" hidden="1">
      <c r="A251" s="1"/>
    </row>
    <row r="252" spans="1:1" hidden="1">
      <c r="A252" s="1"/>
    </row>
    <row r="253" spans="1:1" hidden="1">
      <c r="A253" s="1"/>
    </row>
    <row r="254" spans="1:1" hidden="1">
      <c r="A254" s="1"/>
    </row>
    <row r="255" spans="1:1" hidden="1">
      <c r="A255" s="1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71093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220</v>
      </c>
    </row>
    <row r="2" spans="1:15">
      <c r="A2" s="36" t="s">
        <v>147</v>
      </c>
      <c r="B2" s="36" t="s">
        <v>221</v>
      </c>
    </row>
    <row r="3" spans="1:15">
      <c r="A3" s="36" t="s">
        <v>149</v>
      </c>
      <c r="B3" s="36" t="s">
        <v>222</v>
      </c>
    </row>
    <row r="4" spans="1:15">
      <c r="A4" s="36" t="s">
        <v>150</v>
      </c>
      <c r="B4" s="36">
        <v>12152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174</v>
      </c>
      <c r="K5" s="38" t="s">
        <v>202</v>
      </c>
      <c r="L5" s="38" t="s">
        <v>175</v>
      </c>
      <c r="M5" s="38" t="s">
        <v>63</v>
      </c>
      <c r="N5" s="38" t="s">
        <v>151</v>
      </c>
      <c r="O5" s="40" t="s">
        <v>153</v>
      </c>
    </row>
    <row r="6" spans="1:15" s="3" customFormat="1">
      <c r="A6" s="112" t="s">
        <v>3305</v>
      </c>
      <c r="B6" s="113" t="s">
        <v>3305</v>
      </c>
      <c r="C6" s="113" t="s">
        <v>3305</v>
      </c>
      <c r="D6" s="113" t="s">
        <v>3305</v>
      </c>
      <c r="E6" s="113" t="s">
        <v>3305</v>
      </c>
      <c r="F6" s="26" t="s">
        <v>21</v>
      </c>
      <c r="G6" s="26" t="s">
        <v>20</v>
      </c>
      <c r="H6" s="113" t="s">
        <v>3305</v>
      </c>
      <c r="I6" s="26" t="s">
        <v>19</v>
      </c>
      <c r="J6" s="26" t="s">
        <v>19</v>
      </c>
      <c r="K6" s="26" t="s">
        <v>204</v>
      </c>
      <c r="L6" s="26" t="s">
        <v>200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4" t="s">
        <v>3305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3081</v>
      </c>
      <c r="B8" s="117" t="s">
        <v>3305</v>
      </c>
      <c r="C8" s="117" t="s">
        <v>3305</v>
      </c>
      <c r="D8" s="117" t="s">
        <v>3305</v>
      </c>
      <c r="E8" s="117" t="s">
        <v>3305</v>
      </c>
      <c r="F8" s="117" t="s">
        <v>3305</v>
      </c>
      <c r="G8" s="117" t="s">
        <v>3305</v>
      </c>
      <c r="H8" s="117" t="s">
        <v>3305</v>
      </c>
      <c r="I8" s="117" t="s">
        <v>3305</v>
      </c>
      <c r="J8" s="117" t="s">
        <v>3305</v>
      </c>
      <c r="K8" s="117" t="s">
        <v>3305</v>
      </c>
      <c r="L8" s="87">
        <v>0</v>
      </c>
      <c r="M8" s="117" t="s">
        <v>3305</v>
      </c>
      <c r="N8" s="88">
        <v>0</v>
      </c>
      <c r="O8" s="88">
        <v>0</v>
      </c>
    </row>
    <row r="9" spans="1:15">
      <c r="A9" s="84" t="s">
        <v>212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117" t="s">
        <v>3305</v>
      </c>
      <c r="I9" s="117" t="s">
        <v>3305</v>
      </c>
      <c r="J9" s="117" t="s">
        <v>3305</v>
      </c>
      <c r="K9" s="117" t="s">
        <v>3305</v>
      </c>
      <c r="L9" s="117" t="s">
        <v>3305</v>
      </c>
      <c r="M9" s="117" t="s">
        <v>3305</v>
      </c>
      <c r="N9" s="117" t="s">
        <v>3305</v>
      </c>
      <c r="O9" s="117" t="s">
        <v>3305</v>
      </c>
    </row>
    <row r="10" spans="1:15">
      <c r="A10" s="84" t="s">
        <v>115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117" t="s">
        <v>3305</v>
      </c>
      <c r="L10" s="117" t="s">
        <v>3305</v>
      </c>
      <c r="M10" s="117" t="s">
        <v>3305</v>
      </c>
      <c r="N10" s="117" t="s">
        <v>3305</v>
      </c>
      <c r="O10" s="117" t="s">
        <v>3305</v>
      </c>
    </row>
    <row r="11" spans="1:15">
      <c r="A11" s="84" t="s">
        <v>203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117" t="s">
        <v>3305</v>
      </c>
      <c r="I11" s="117" t="s">
        <v>3305</v>
      </c>
      <c r="J11" s="117" t="s">
        <v>3305</v>
      </c>
      <c r="K11" s="117" t="s">
        <v>3305</v>
      </c>
      <c r="L11" s="117" t="s">
        <v>3305</v>
      </c>
      <c r="M11" s="117" t="s">
        <v>3305</v>
      </c>
      <c r="N11" s="117" t="s">
        <v>3305</v>
      </c>
      <c r="O11" s="117" t="s">
        <v>3305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A111" s="1"/>
      <c r="B111" s="1"/>
      <c r="C111" s="1"/>
    </row>
    <row r="112" spans="1:15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3" hidden="1">
      <c r="A369" s="1"/>
      <c r="B369" s="1"/>
      <c r="C369" s="1"/>
    </row>
    <row r="370" spans="1:3" hidden="1">
      <c r="A370" s="1"/>
      <c r="B370" s="1"/>
      <c r="C370" s="1"/>
    </row>
    <row r="371" spans="1:3" hidden="1">
      <c r="A371" s="1"/>
      <c r="B371" s="1"/>
      <c r="C371" s="1"/>
    </row>
    <row r="372" spans="1:3" hidden="1">
      <c r="A372" s="1"/>
      <c r="B372" s="1"/>
      <c r="C372" s="1"/>
    </row>
    <row r="373" spans="1:3" hidden="1">
      <c r="A373" s="1"/>
      <c r="B373" s="1"/>
      <c r="C373" s="1"/>
    </row>
    <row r="374" spans="1:3" hidden="1">
      <c r="A374" s="1"/>
      <c r="B374" s="1"/>
      <c r="C374" s="1"/>
    </row>
    <row r="375" spans="1:3" hidden="1">
      <c r="A375" s="1"/>
      <c r="B375" s="1"/>
      <c r="C375" s="1"/>
    </row>
    <row r="376" spans="1:3" hidden="1">
      <c r="A376" s="1"/>
      <c r="B376" s="1"/>
      <c r="C376" s="1"/>
    </row>
    <row r="377" spans="1:3" hidden="1">
      <c r="A377" s="1"/>
      <c r="B377" s="1"/>
      <c r="C377" s="1"/>
    </row>
    <row r="378" spans="1:3" hidden="1">
      <c r="A378" s="1"/>
      <c r="B378" s="1"/>
      <c r="C378" s="1"/>
    </row>
    <row r="379" spans="1:3" hidden="1">
      <c r="A379" s="1"/>
      <c r="B379" s="1"/>
      <c r="C379" s="1"/>
    </row>
    <row r="380" spans="1:3" hidden="1">
      <c r="A380" s="1"/>
      <c r="B380" s="1"/>
      <c r="C380" s="1"/>
    </row>
    <row r="381" spans="1:3" hidden="1">
      <c r="A381" s="1"/>
      <c r="B381" s="1"/>
      <c r="C381" s="1"/>
    </row>
    <row r="382" spans="1:3" hidden="1">
      <c r="A382" s="1"/>
      <c r="B382" s="1"/>
      <c r="C382" s="1"/>
    </row>
    <row r="383" spans="1:3" hidden="1">
      <c r="C383" s="1"/>
    </row>
    <row r="384" spans="1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71093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220</v>
      </c>
    </row>
    <row r="2" spans="1:15">
      <c r="A2" s="36" t="s">
        <v>147</v>
      </c>
      <c r="B2" s="36" t="s">
        <v>221</v>
      </c>
    </row>
    <row r="3" spans="1:15">
      <c r="A3" s="36" t="s">
        <v>149</v>
      </c>
      <c r="B3" s="36" t="s">
        <v>222</v>
      </c>
    </row>
    <row r="4" spans="1:15">
      <c r="A4" s="36" t="s">
        <v>150</v>
      </c>
      <c r="B4" s="36">
        <v>12152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174</v>
      </c>
      <c r="K5" s="38" t="s">
        <v>197</v>
      </c>
      <c r="L5" s="38" t="s">
        <v>175</v>
      </c>
      <c r="M5" s="38" t="s">
        <v>63</v>
      </c>
      <c r="N5" s="38" t="s">
        <v>151</v>
      </c>
      <c r="O5" s="40" t="s">
        <v>153</v>
      </c>
    </row>
    <row r="6" spans="1:15" s="3" customFormat="1">
      <c r="A6" s="112" t="s">
        <v>3305</v>
      </c>
      <c r="B6" s="113" t="s">
        <v>3305</v>
      </c>
      <c r="C6" s="113" t="s">
        <v>3305</v>
      </c>
      <c r="D6" s="113" t="s">
        <v>3305</v>
      </c>
      <c r="E6" s="113" t="s">
        <v>3305</v>
      </c>
      <c r="F6" s="26" t="s">
        <v>21</v>
      </c>
      <c r="G6" s="26" t="s">
        <v>20</v>
      </c>
      <c r="H6" s="113" t="s">
        <v>3305</v>
      </c>
      <c r="I6" s="26" t="s">
        <v>19</v>
      </c>
      <c r="J6" s="26" t="s">
        <v>19</v>
      </c>
      <c r="K6" s="26" t="s">
        <v>204</v>
      </c>
      <c r="L6" s="26" t="s">
        <v>200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4" t="s">
        <v>3305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3082</v>
      </c>
      <c r="B8" s="117" t="s">
        <v>3305</v>
      </c>
      <c r="C8" s="117" t="s">
        <v>3305</v>
      </c>
      <c r="D8" s="117" t="s">
        <v>3305</v>
      </c>
      <c r="E8" s="117" t="s">
        <v>3305</v>
      </c>
      <c r="F8" s="117" t="s">
        <v>3305</v>
      </c>
      <c r="G8" s="117" t="s">
        <v>3305</v>
      </c>
      <c r="H8" s="117" t="s">
        <v>3305</v>
      </c>
      <c r="I8" s="117" t="s">
        <v>3305</v>
      </c>
      <c r="J8" s="117" t="s">
        <v>3305</v>
      </c>
      <c r="K8" s="117" t="s">
        <v>3305</v>
      </c>
      <c r="L8" s="87">
        <v>0</v>
      </c>
      <c r="M8" s="117" t="s">
        <v>3305</v>
      </c>
      <c r="N8" s="88">
        <v>0</v>
      </c>
      <c r="O8" s="88">
        <v>0</v>
      </c>
    </row>
    <row r="9" spans="1:15">
      <c r="A9" s="84" t="s">
        <v>212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117" t="s">
        <v>3305</v>
      </c>
      <c r="I9" s="117" t="s">
        <v>3305</v>
      </c>
      <c r="J9" s="117" t="s">
        <v>3305</v>
      </c>
      <c r="K9" s="117" t="s">
        <v>3305</v>
      </c>
      <c r="L9" s="117" t="s">
        <v>3305</v>
      </c>
      <c r="M9" s="117" t="s">
        <v>3305</v>
      </c>
      <c r="N9" s="117" t="s">
        <v>3305</v>
      </c>
      <c r="O9" s="117" t="s">
        <v>3305</v>
      </c>
    </row>
    <row r="10" spans="1:15">
      <c r="A10" s="84" t="s">
        <v>115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117" t="s">
        <v>3305</v>
      </c>
      <c r="L10" s="117" t="s">
        <v>3305</v>
      </c>
      <c r="M10" s="117" t="s">
        <v>3305</v>
      </c>
      <c r="N10" s="117" t="s">
        <v>3305</v>
      </c>
      <c r="O10" s="117" t="s">
        <v>3305</v>
      </c>
    </row>
    <row r="11" spans="1:15">
      <c r="A11" s="84" t="s">
        <v>203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117" t="s">
        <v>3305</v>
      </c>
      <c r="I11" s="117" t="s">
        <v>3305</v>
      </c>
      <c r="J11" s="117" t="s">
        <v>3305</v>
      </c>
      <c r="K11" s="117" t="s">
        <v>3305</v>
      </c>
      <c r="L11" s="117" t="s">
        <v>3305</v>
      </c>
      <c r="M11" s="117" t="s">
        <v>3305</v>
      </c>
      <c r="N11" s="117" t="s">
        <v>3305</v>
      </c>
      <c r="O11" s="117" t="s">
        <v>3305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A111" s="1"/>
      <c r="B111" s="1"/>
      <c r="C111" s="1"/>
    </row>
    <row r="112" spans="1:15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3" hidden="1">
      <c r="A369" s="1"/>
      <c r="B369" s="1"/>
      <c r="C369" s="1"/>
    </row>
    <row r="370" spans="1:3" hidden="1">
      <c r="A370" s="1"/>
      <c r="B370" s="1"/>
      <c r="C370" s="1"/>
    </row>
    <row r="371" spans="1:3" hidden="1">
      <c r="A371" s="1"/>
      <c r="B371" s="1"/>
      <c r="C371" s="1"/>
    </row>
    <row r="372" spans="1:3" hidden="1">
      <c r="A372" s="1"/>
      <c r="B372" s="1"/>
      <c r="C372" s="1"/>
    </row>
    <row r="373" spans="1:3" hidden="1">
      <c r="A373" s="1"/>
      <c r="B373" s="1"/>
      <c r="C373" s="1"/>
    </row>
    <row r="374" spans="1:3" hidden="1">
      <c r="A374" s="1"/>
      <c r="B374" s="1"/>
      <c r="C374" s="1"/>
    </row>
    <row r="375" spans="1:3" hidden="1">
      <c r="A375" s="1"/>
      <c r="B375" s="1"/>
      <c r="C375" s="1"/>
    </row>
    <row r="376" spans="1:3" hidden="1">
      <c r="A376" s="1"/>
      <c r="B376" s="1"/>
      <c r="C376" s="1"/>
    </row>
    <row r="377" spans="1:3" hidden="1">
      <c r="A377" s="1"/>
      <c r="B377" s="1"/>
      <c r="C377" s="1"/>
    </row>
    <row r="378" spans="1:3" hidden="1">
      <c r="A378" s="1"/>
      <c r="B378" s="1"/>
      <c r="C378" s="1"/>
    </row>
    <row r="379" spans="1:3" hidden="1">
      <c r="A379" s="1"/>
      <c r="B379" s="1"/>
      <c r="C379" s="1"/>
    </row>
    <row r="380" spans="1:3" hidden="1">
      <c r="A380" s="1"/>
      <c r="B380" s="1"/>
      <c r="C380" s="1"/>
    </row>
    <row r="381" spans="1:3" hidden="1">
      <c r="A381" s="1"/>
      <c r="B381" s="1"/>
      <c r="C381" s="1"/>
    </row>
    <row r="382" spans="1:3" hidden="1">
      <c r="A382" s="1"/>
      <c r="B382" s="1"/>
      <c r="C382" s="1"/>
    </row>
    <row r="383" spans="1:3" hidden="1">
      <c r="C383" s="1"/>
    </row>
    <row r="384" spans="1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A399" s="1"/>
      <c r="B399" s="1"/>
      <c r="C399" s="1"/>
    </row>
    <row r="400" spans="1:3" hidden="1">
      <c r="A400" s="1"/>
      <c r="B400" s="1"/>
      <c r="C400" s="1"/>
    </row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71093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148</v>
      </c>
      <c r="B1" s="36" t="s" vm="1">
        <v>220</v>
      </c>
    </row>
    <row r="2" spans="1:15">
      <c r="A2" s="36" t="s">
        <v>147</v>
      </c>
      <c r="B2" s="36" t="s">
        <v>221</v>
      </c>
    </row>
    <row r="3" spans="1:15">
      <c r="A3" s="36" t="s">
        <v>149</v>
      </c>
      <c r="B3" s="36" t="s">
        <v>222</v>
      </c>
    </row>
    <row r="4" spans="1:15">
      <c r="A4" s="36" t="s">
        <v>150</v>
      </c>
      <c r="B4" s="36">
        <v>12152</v>
      </c>
    </row>
    <row r="5" spans="1:15" s="3" customFormat="1">
      <c r="A5" s="37" t="s">
        <v>119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107</v>
      </c>
      <c r="G5" s="38" t="s">
        <v>17</v>
      </c>
      <c r="H5" s="38" t="s">
        <v>106</v>
      </c>
      <c r="I5" s="38" t="s">
        <v>16</v>
      </c>
      <c r="J5" s="38" t="s">
        <v>174</v>
      </c>
      <c r="K5" s="38" t="s">
        <v>197</v>
      </c>
      <c r="L5" s="38" t="s">
        <v>175</v>
      </c>
      <c r="M5" s="38" t="s">
        <v>63</v>
      </c>
      <c r="N5" s="38" t="s">
        <v>151</v>
      </c>
      <c r="O5" s="40" t="s">
        <v>153</v>
      </c>
    </row>
    <row r="6" spans="1:15" s="3" customFormat="1">
      <c r="A6" s="112" t="s">
        <v>3305</v>
      </c>
      <c r="B6" s="113" t="s">
        <v>3305</v>
      </c>
      <c r="C6" s="113" t="s">
        <v>3305</v>
      </c>
      <c r="D6" s="113" t="s">
        <v>3305</v>
      </c>
      <c r="E6" s="113" t="s">
        <v>3305</v>
      </c>
      <c r="F6" s="26" t="s">
        <v>21</v>
      </c>
      <c r="G6" s="26" t="s">
        <v>20</v>
      </c>
      <c r="H6" s="113" t="s">
        <v>3305</v>
      </c>
      <c r="I6" s="26" t="s">
        <v>19</v>
      </c>
      <c r="J6" s="26" t="s">
        <v>19</v>
      </c>
      <c r="K6" s="26" t="s">
        <v>204</v>
      </c>
      <c r="L6" s="26" t="s">
        <v>200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4" t="s">
        <v>3305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3083</v>
      </c>
      <c r="B8" s="117" t="s">
        <v>3305</v>
      </c>
      <c r="C8" s="117" t="s">
        <v>3305</v>
      </c>
      <c r="D8" s="117" t="s">
        <v>3305</v>
      </c>
      <c r="E8" s="117" t="s">
        <v>3305</v>
      </c>
      <c r="F8" s="117" t="s">
        <v>3305</v>
      </c>
      <c r="G8" s="117" t="s">
        <v>3305</v>
      </c>
      <c r="H8" s="117" t="s">
        <v>3305</v>
      </c>
      <c r="I8" s="117" t="s">
        <v>3305</v>
      </c>
      <c r="J8" s="117" t="s">
        <v>3305</v>
      </c>
      <c r="K8" s="117" t="s">
        <v>3305</v>
      </c>
      <c r="L8" s="87">
        <v>0</v>
      </c>
      <c r="M8" s="117" t="s">
        <v>3305</v>
      </c>
      <c r="N8" s="88">
        <v>0</v>
      </c>
      <c r="O8" s="88">
        <v>0</v>
      </c>
    </row>
    <row r="9" spans="1:15">
      <c r="A9" s="84" t="s">
        <v>212</v>
      </c>
      <c r="B9" s="117" t="s">
        <v>3305</v>
      </c>
      <c r="C9" s="117" t="s">
        <v>3305</v>
      </c>
      <c r="D9" s="117" t="s">
        <v>3305</v>
      </c>
      <c r="E9" s="117" t="s">
        <v>3305</v>
      </c>
      <c r="F9" s="117" t="s">
        <v>3305</v>
      </c>
      <c r="G9" s="117" t="s">
        <v>3305</v>
      </c>
      <c r="H9" s="117" t="s">
        <v>3305</v>
      </c>
      <c r="I9" s="117" t="s">
        <v>3305</v>
      </c>
      <c r="J9" s="117" t="s">
        <v>3305</v>
      </c>
      <c r="K9" s="117" t="s">
        <v>3305</v>
      </c>
      <c r="L9" s="117" t="s">
        <v>3305</v>
      </c>
      <c r="M9" s="117" t="s">
        <v>3305</v>
      </c>
      <c r="N9" s="117" t="s">
        <v>3305</v>
      </c>
      <c r="O9" s="117" t="s">
        <v>3305</v>
      </c>
    </row>
    <row r="10" spans="1:15">
      <c r="A10" s="84" t="s">
        <v>115</v>
      </c>
      <c r="B10" s="117" t="s">
        <v>3305</v>
      </c>
      <c r="C10" s="117" t="s">
        <v>3305</v>
      </c>
      <c r="D10" s="117" t="s">
        <v>3305</v>
      </c>
      <c r="E10" s="117" t="s">
        <v>3305</v>
      </c>
      <c r="F10" s="117" t="s">
        <v>3305</v>
      </c>
      <c r="G10" s="117" t="s">
        <v>3305</v>
      </c>
      <c r="H10" s="117" t="s">
        <v>3305</v>
      </c>
      <c r="I10" s="117" t="s">
        <v>3305</v>
      </c>
      <c r="J10" s="117" t="s">
        <v>3305</v>
      </c>
      <c r="K10" s="117" t="s">
        <v>3305</v>
      </c>
      <c r="L10" s="117" t="s">
        <v>3305</v>
      </c>
      <c r="M10" s="117" t="s">
        <v>3305</v>
      </c>
      <c r="N10" s="117" t="s">
        <v>3305</v>
      </c>
      <c r="O10" s="117" t="s">
        <v>3305</v>
      </c>
    </row>
    <row r="11" spans="1:15">
      <c r="A11" s="84" t="s">
        <v>203</v>
      </c>
      <c r="B11" s="117" t="s">
        <v>3305</v>
      </c>
      <c r="C11" s="117" t="s">
        <v>3305</v>
      </c>
      <c r="D11" s="117" t="s">
        <v>3305</v>
      </c>
      <c r="E11" s="117" t="s">
        <v>3305</v>
      </c>
      <c r="F11" s="117" t="s">
        <v>3305</v>
      </c>
      <c r="G11" s="117" t="s">
        <v>3305</v>
      </c>
      <c r="H11" s="117" t="s">
        <v>3305</v>
      </c>
      <c r="I11" s="117" t="s">
        <v>3305</v>
      </c>
      <c r="J11" s="117" t="s">
        <v>3305</v>
      </c>
      <c r="K11" s="117" t="s">
        <v>3305</v>
      </c>
      <c r="L11" s="117" t="s">
        <v>3305</v>
      </c>
      <c r="M11" s="117" t="s">
        <v>3305</v>
      </c>
      <c r="N11" s="117" t="s">
        <v>3305</v>
      </c>
      <c r="O11" s="117" t="s">
        <v>3305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A111" s="1"/>
      <c r="B111" s="1"/>
      <c r="C111" s="1"/>
    </row>
    <row r="112" spans="1:15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3" hidden="1">
      <c r="A369" s="1"/>
      <c r="B369" s="1"/>
      <c r="C369" s="1"/>
    </row>
    <row r="370" spans="1:3" hidden="1">
      <c r="A370" s="1"/>
      <c r="B370" s="1"/>
      <c r="C370" s="1"/>
    </row>
    <row r="371" spans="1:3" hidden="1">
      <c r="A371" s="1"/>
      <c r="B371" s="1"/>
      <c r="C371" s="1"/>
    </row>
    <row r="372" spans="1:3" hidden="1">
      <c r="A372" s="1"/>
      <c r="B372" s="1"/>
      <c r="C372" s="1"/>
    </row>
    <row r="373" spans="1:3" hidden="1">
      <c r="A373" s="1"/>
      <c r="B373" s="1"/>
      <c r="C373" s="1"/>
    </row>
    <row r="374" spans="1:3" hidden="1">
      <c r="A374" s="1"/>
      <c r="B374" s="1"/>
      <c r="C374" s="1"/>
    </row>
    <row r="375" spans="1:3" hidden="1">
      <c r="A375" s="1"/>
      <c r="B375" s="1"/>
      <c r="C375" s="1"/>
    </row>
    <row r="376" spans="1:3" hidden="1">
      <c r="A376" s="1"/>
      <c r="B376" s="1"/>
      <c r="C376" s="1"/>
    </row>
    <row r="377" spans="1:3" hidden="1">
      <c r="A377" s="1"/>
      <c r="B377" s="1"/>
      <c r="C377" s="1"/>
    </row>
    <row r="378" spans="1:3" hidden="1">
      <c r="A378" s="1"/>
      <c r="B378" s="1"/>
      <c r="C378" s="1"/>
    </row>
    <row r="379" spans="1:3" hidden="1">
      <c r="A379" s="1"/>
      <c r="B379" s="1"/>
      <c r="C379" s="1"/>
    </row>
    <row r="380" spans="1:3" hidden="1">
      <c r="A380" s="1"/>
      <c r="B380" s="1"/>
      <c r="C380" s="1"/>
    </row>
    <row r="381" spans="1:3" hidden="1">
      <c r="A381" s="1"/>
      <c r="B381" s="1"/>
      <c r="C381" s="1"/>
    </row>
    <row r="382" spans="1:3" hidden="1">
      <c r="A382" s="1"/>
      <c r="B382" s="1"/>
      <c r="C382" s="1"/>
    </row>
    <row r="383" spans="1:3" hidden="1">
      <c r="C383" s="1"/>
    </row>
    <row r="384" spans="1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A399" s="1"/>
      <c r="B399" s="1"/>
      <c r="C399" s="1"/>
    </row>
    <row r="400" spans="1:3" hidden="1">
      <c r="A400" s="1"/>
      <c r="B400" s="1"/>
      <c r="C400" s="1"/>
    </row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