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25235668-E3F0-4764-826B-4145F4BBBB39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'!$A$5:$J$98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קונצרני'!$A$6:$R$97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מניות'!$A$6:$L$196</definedName>
    <definedName name="_xlnm._FilterDatabase" localSheetId="16" hidden="1">'לא סחיר - קרנות השקעה'!$A$29:$J$41</definedName>
    <definedName name="_xlnm._FilterDatabase" localSheetId="1" hidden="1">מזומנים!$A$5:$K$199</definedName>
    <definedName name="_xlnm._FilterDatabase" localSheetId="5" hidden="1">מניות!$A$6:$N$496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השקעה'!$A$5:$J$34</definedName>
    <definedName name="Print_Area" localSheetId="13">'לא סחיר - תעודות חוב מסחריות'!$A$5:$R$22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הלוואות!$A$1:$AZ$387</definedName>
    <definedName name="_xlnm.Print_Area" localSheetId="24">'השקעה בחברות מוחזקות'!$A$1:$AZ$8</definedName>
    <definedName name="_xlnm.Print_Area" localSheetId="25">'השקעות אחרות '!$A$1:$AZ$22</definedName>
    <definedName name="_xlnm.Print_Area" localSheetId="23">'זכויות מקרקעין'!$A$1:$AZ$18</definedName>
    <definedName name="_xlnm.Print_Area" localSheetId="10">'חוזים עתידיים'!$A$1:$AZ$24</definedName>
    <definedName name="_xlnm.Print_Area" localSheetId="26">'יתרת התחייבות להשקעה'!$A$1:$AZ$163</definedName>
    <definedName name="_xlnm.Print_Area" localSheetId="8">'כתבי אופציה'!$A$1:$AZ$27</definedName>
    <definedName name="_xlnm.Print_Area" localSheetId="12">'לא סחיר- תעודות התחייבות ממשלתי'!$A$1:$AZ$12</definedName>
    <definedName name="_xlnm.Print_Area" localSheetId="14">'לא סחיר - אג"ח קונצרני'!$A$1:$AZ$45</definedName>
    <definedName name="_xlnm.Print_Area" localSheetId="18">'לא סחיר - אופציות'!$A$1:$AZ$20</definedName>
    <definedName name="_xlnm.Print_Area" localSheetId="19">'לא סחיר - חוזים עתידיים'!$A$1:$AZ$365</definedName>
    <definedName name="_xlnm.Print_Area" localSheetId="17">'לא סחיר - כתבי אופציה'!$A$1:$AZ$15</definedName>
    <definedName name="_xlnm.Print_Area" localSheetId="20">'לא סחיר - מוצרים מובנים'!$A$1:$AZ$13</definedName>
    <definedName name="_xlnm.Print_Area" localSheetId="15">'לא סחיר - מניות'!$A$1:$AZ$56</definedName>
    <definedName name="_xlnm.Print_Area" localSheetId="16">'לא סחיר - קרנות השקעה'!$A$1:$AZ$214</definedName>
    <definedName name="_xlnm.Print_Area" localSheetId="13">'לא סחיר - תעודות חוב מסחריות'!$A$1:$AZ$18</definedName>
    <definedName name="_xlnm.Print_Area" localSheetId="11">'מוצרים מובנים'!$A$1:$AZ$13</definedName>
    <definedName name="_xlnm.Print_Area" localSheetId="1">מזומנים!$A$1:$AZ$61</definedName>
    <definedName name="_xlnm.Print_Area" localSheetId="5">מניות!$A$1:$AZ$263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סל'!$A$1:$AZ$87</definedName>
    <definedName name="_xlnm.Print_Area" localSheetId="2">'תעודות התחייבות ממשלתיות'!$A$1:$AZ$64</definedName>
    <definedName name="_xlnm.Print_Area" localSheetId="3">'תעודות חוב מסחריות '!$A$1:$AZ$18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78" l="1"/>
  <c r="H9" i="81"/>
  <c r="H16" i="81"/>
  <c r="H8" i="81" l="1"/>
  <c r="I14" i="81"/>
  <c r="I17" i="81"/>
  <c r="C36" i="88"/>
  <c r="I12" i="81"/>
  <c r="I19" i="81"/>
  <c r="I13" i="81"/>
  <c r="I15" i="81"/>
  <c r="I20" i="81"/>
  <c r="I22" i="81"/>
  <c r="I21" i="81"/>
  <c r="I18" i="81"/>
  <c r="C11" i="88" l="1"/>
  <c r="C22" i="88"/>
  <c r="P154" i="61"/>
  <c r="P10" i="61" s="1"/>
  <c r="P9" i="61" s="1"/>
  <c r="H10" i="74"/>
  <c r="O10" i="78" l="1"/>
  <c r="O9" i="78" l="1"/>
  <c r="J10" i="74"/>
  <c r="J11" i="74"/>
  <c r="J12" i="74"/>
  <c r="J13" i="74"/>
  <c r="J14" i="74"/>
  <c r="J15" i="74"/>
  <c r="I34" i="73"/>
  <c r="O8" i="78" l="1"/>
  <c r="C32" i="88" s="1"/>
  <c r="C42" i="88"/>
  <c r="K12" i="72" l="1"/>
  <c r="K13" i="72"/>
  <c r="K14" i="72"/>
  <c r="K15" i="72"/>
  <c r="K16" i="72"/>
  <c r="K17" i="72"/>
  <c r="K18" i="72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186" i="62"/>
  <c r="K216" i="62"/>
  <c r="K185" i="62" l="1"/>
  <c r="I11" i="81"/>
  <c r="I10" i="81"/>
  <c r="I9" i="81"/>
  <c r="I8" i="81"/>
  <c r="G18" i="80"/>
  <c r="G17" i="80"/>
  <c r="G16" i="80"/>
  <c r="G15" i="80"/>
  <c r="G13" i="80"/>
  <c r="G12" i="80"/>
  <c r="G11" i="80"/>
  <c r="G10" i="80"/>
  <c r="G9" i="80"/>
  <c r="G8" i="80"/>
  <c r="P380" i="78"/>
  <c r="P379" i="78"/>
  <c r="P378" i="78"/>
  <c r="P377" i="78"/>
  <c r="P376" i="78"/>
  <c r="P375" i="78"/>
  <c r="P374" i="78"/>
  <c r="P373" i="78"/>
  <c r="P372" i="78"/>
  <c r="P371" i="78"/>
  <c r="P370" i="78"/>
  <c r="P369" i="78"/>
  <c r="P368" i="78"/>
  <c r="P367" i="78"/>
  <c r="P366" i="78"/>
  <c r="P365" i="78"/>
  <c r="P364" i="78"/>
  <c r="P363" i="78"/>
  <c r="P362" i="78"/>
  <c r="P361" i="78"/>
  <c r="P360" i="78"/>
  <c r="P359" i="78"/>
  <c r="P358" i="78"/>
  <c r="P357" i="78"/>
  <c r="P356" i="78"/>
  <c r="P355" i="78"/>
  <c r="P354" i="78"/>
  <c r="P353" i="78"/>
  <c r="P352" i="78"/>
  <c r="P351" i="78"/>
  <c r="P350" i="78"/>
  <c r="P349" i="78"/>
  <c r="P348" i="78"/>
  <c r="P347" i="78"/>
  <c r="P346" i="78"/>
  <c r="P345" i="78"/>
  <c r="P344" i="78"/>
  <c r="P343" i="78"/>
  <c r="P342" i="78"/>
  <c r="P341" i="78"/>
  <c r="P340" i="78"/>
  <c r="P339" i="78"/>
  <c r="P338" i="78"/>
  <c r="P337" i="78"/>
  <c r="P336" i="78"/>
  <c r="P335" i="78"/>
  <c r="P334" i="78"/>
  <c r="P333" i="78"/>
  <c r="P332" i="78"/>
  <c r="P331" i="78"/>
  <c r="P330" i="78"/>
  <c r="P329" i="78"/>
  <c r="P328" i="78"/>
  <c r="P327" i="78"/>
  <c r="P326" i="78"/>
  <c r="P325" i="78"/>
  <c r="P324" i="78"/>
  <c r="P323" i="78"/>
  <c r="P322" i="78"/>
  <c r="P321" i="78"/>
  <c r="P320" i="78"/>
  <c r="P319" i="78"/>
  <c r="P318" i="78"/>
  <c r="P317" i="78"/>
  <c r="P316" i="78"/>
  <c r="P315" i="78"/>
  <c r="P314" i="78"/>
  <c r="P313" i="78"/>
  <c r="P312" i="78"/>
  <c r="P311" i="78"/>
  <c r="P310" i="78"/>
  <c r="P309" i="78"/>
  <c r="P308" i="78"/>
  <c r="P307" i="78"/>
  <c r="P306" i="78"/>
  <c r="P305" i="78"/>
  <c r="P304" i="78"/>
  <c r="P303" i="78"/>
  <c r="P302" i="78"/>
  <c r="P301" i="78"/>
  <c r="P300" i="78"/>
  <c r="P299" i="78"/>
  <c r="P298" i="78"/>
  <c r="P297" i="78"/>
  <c r="P296" i="78"/>
  <c r="P295" i="78"/>
  <c r="P294" i="78"/>
  <c r="P293" i="78"/>
  <c r="P292" i="78"/>
  <c r="P291" i="78"/>
  <c r="P290" i="78"/>
  <c r="P289" i="78"/>
  <c r="P288" i="78"/>
  <c r="P287" i="78"/>
  <c r="P286" i="78"/>
  <c r="P285" i="78"/>
  <c r="P284" i="78"/>
  <c r="P283" i="78"/>
  <c r="P281" i="78"/>
  <c r="P280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1" i="78"/>
  <c r="P260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145" i="78"/>
  <c r="P144" i="78"/>
  <c r="P143" i="78"/>
  <c r="P142" i="78"/>
  <c r="P141" i="78"/>
  <c r="P140" i="78"/>
  <c r="P139" i="78"/>
  <c r="P138" i="78"/>
  <c r="P137" i="78"/>
  <c r="P278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3" i="78"/>
  <c r="P12" i="78"/>
  <c r="P11" i="78"/>
  <c r="P10" i="78"/>
  <c r="P9" i="78"/>
  <c r="P8" i="78"/>
  <c r="I358" i="76"/>
  <c r="I357" i="76"/>
  <c r="I356" i="76"/>
  <c r="I354" i="76"/>
  <c r="I353" i="76"/>
  <c r="I352" i="76"/>
  <c r="I351" i="76"/>
  <c r="I350" i="76"/>
  <c r="I349" i="76"/>
  <c r="I348" i="76"/>
  <c r="I347" i="76"/>
  <c r="I346" i="76"/>
  <c r="I344" i="76"/>
  <c r="I343" i="76"/>
  <c r="I342" i="76"/>
  <c r="I341" i="76"/>
  <c r="I339" i="76"/>
  <c r="I338" i="76"/>
  <c r="I337" i="76"/>
  <c r="I336" i="76"/>
  <c r="I335" i="76"/>
  <c r="I334" i="76"/>
  <c r="I333" i="76"/>
  <c r="I332" i="76"/>
  <c r="I331" i="76"/>
  <c r="I330" i="76"/>
  <c r="I329" i="76"/>
  <c r="I328" i="76"/>
  <c r="I327" i="76"/>
  <c r="I326" i="76"/>
  <c r="I325" i="76"/>
  <c r="I324" i="76"/>
  <c r="I323" i="76"/>
  <c r="I322" i="76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J9" i="74"/>
  <c r="I208" i="73"/>
  <c r="I207" i="73"/>
  <c r="I206" i="73"/>
  <c r="I205" i="73"/>
  <c r="I204" i="73"/>
  <c r="I203" i="73"/>
  <c r="I202" i="73"/>
  <c r="I201" i="73"/>
  <c r="I200" i="73"/>
  <c r="I199" i="73"/>
  <c r="I198" i="73"/>
  <c r="I197" i="73"/>
  <c r="I196" i="73"/>
  <c r="I195" i="73"/>
  <c r="I194" i="73"/>
  <c r="I193" i="73"/>
  <c r="I192" i="73"/>
  <c r="I191" i="73"/>
  <c r="I190" i="73"/>
  <c r="I189" i="73"/>
  <c r="I188" i="73"/>
  <c r="I187" i="73"/>
  <c r="I186" i="73"/>
  <c r="I185" i="73"/>
  <c r="I184" i="73"/>
  <c r="I183" i="73"/>
  <c r="I182" i="73"/>
  <c r="I181" i="73"/>
  <c r="I180" i="73"/>
  <c r="I179" i="73"/>
  <c r="I178" i="73"/>
  <c r="I177" i="73"/>
  <c r="I176" i="73"/>
  <c r="I175" i="73"/>
  <c r="I174" i="73"/>
  <c r="I173" i="73"/>
  <c r="I172" i="73"/>
  <c r="I171" i="73"/>
  <c r="I170" i="73"/>
  <c r="I169" i="73"/>
  <c r="I168" i="73"/>
  <c r="I167" i="73"/>
  <c r="I166" i="73"/>
  <c r="I165" i="73"/>
  <c r="I164" i="73"/>
  <c r="I163" i="73"/>
  <c r="I162" i="73"/>
  <c r="I161" i="73"/>
  <c r="I160" i="73"/>
  <c r="I159" i="73"/>
  <c r="I158" i="73"/>
  <c r="I157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5" i="73"/>
  <c r="I74" i="73"/>
  <c r="I73" i="73"/>
  <c r="I72" i="73"/>
  <c r="I71" i="73"/>
  <c r="I70" i="73"/>
  <c r="I68" i="73"/>
  <c r="I67" i="73"/>
  <c r="I66" i="73"/>
  <c r="I65" i="73"/>
  <c r="I64" i="73"/>
  <c r="I62" i="73"/>
  <c r="I61" i="73"/>
  <c r="I60" i="73"/>
  <c r="I59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39" i="73"/>
  <c r="I38" i="73"/>
  <c r="I37" i="73"/>
  <c r="I36" i="73"/>
  <c r="I35" i="73"/>
  <c r="I33" i="73"/>
  <c r="I32" i="73"/>
  <c r="I31" i="73"/>
  <c r="I30" i="73"/>
  <c r="I29" i="73"/>
  <c r="I27" i="73"/>
  <c r="I26" i="73"/>
  <c r="I24" i="73"/>
  <c r="I23" i="73"/>
  <c r="I21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K49" i="72"/>
  <c r="K48" i="72"/>
  <c r="K47" i="72"/>
  <c r="K46" i="72"/>
  <c r="K45" i="72"/>
  <c r="K44" i="72"/>
  <c r="K43" i="72"/>
  <c r="K42" i="72"/>
  <c r="K41" i="72"/>
  <c r="K40" i="72"/>
  <c r="K39" i="72"/>
  <c r="K38" i="72"/>
  <c r="K37" i="72"/>
  <c r="K36" i="72"/>
  <c r="K35" i="72"/>
  <c r="K11" i="72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M13" i="64"/>
  <c r="M12" i="64"/>
  <c r="M11" i="64"/>
  <c r="M10" i="64"/>
  <c r="M9" i="64"/>
  <c r="L79" i="63"/>
  <c r="L78" i="63"/>
  <c r="L77" i="63"/>
  <c r="L76" i="63"/>
  <c r="L75" i="63"/>
  <c r="L74" i="63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7" i="63"/>
  <c r="L36" i="63"/>
  <c r="L35" i="63"/>
  <c r="L34" i="63"/>
  <c r="L33" i="63"/>
  <c r="L32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58" i="59"/>
  <c r="P57" i="59"/>
  <c r="P56" i="59"/>
  <c r="P55" i="59"/>
  <c r="P53" i="59"/>
  <c r="P52" i="59"/>
  <c r="P51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7" i="59"/>
  <c r="P36" i="59"/>
  <c r="P35" i="59"/>
  <c r="P33" i="59"/>
  <c r="P32" i="59"/>
  <c r="P31" i="59"/>
  <c r="P30" i="59"/>
  <c r="P29" i="59"/>
  <c r="P28" i="59"/>
  <c r="P27" i="59"/>
  <c r="P26" i="59"/>
  <c r="P25" i="59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I10" i="58"/>
  <c r="I19" i="58"/>
  <c r="I54" i="58"/>
  <c r="I55" i="58" s="1"/>
  <c r="I9" i="58" l="1"/>
  <c r="I8" i="58" s="1"/>
  <c r="J9" i="58" s="1"/>
  <c r="J55" i="58" l="1"/>
  <c r="J54" i="58"/>
  <c r="J10" i="58"/>
  <c r="C10" i="88"/>
  <c r="C9" i="88" s="1"/>
  <c r="J58" i="58"/>
  <c r="J51" i="58"/>
  <c r="J48" i="58"/>
  <c r="J45" i="58"/>
  <c r="J42" i="58"/>
  <c r="J39" i="58"/>
  <c r="J36" i="58"/>
  <c r="J33" i="58"/>
  <c r="J30" i="58"/>
  <c r="J27" i="58"/>
  <c r="J24" i="58"/>
  <c r="J21" i="58"/>
  <c r="J15" i="58"/>
  <c r="J12" i="58"/>
  <c r="J49" i="58"/>
  <c r="J44" i="58"/>
  <c r="J40" i="58"/>
  <c r="J31" i="58"/>
  <c r="J26" i="58"/>
  <c r="J17" i="58"/>
  <c r="J13" i="58"/>
  <c r="J8" i="58"/>
  <c r="J35" i="58"/>
  <c r="J22" i="58"/>
  <c r="J50" i="58"/>
  <c r="J41" i="58"/>
  <c r="J32" i="58"/>
  <c r="J23" i="58"/>
  <c r="J14" i="58"/>
  <c r="J57" i="58"/>
  <c r="J38" i="58"/>
  <c r="J29" i="58"/>
  <c r="J20" i="58"/>
  <c r="J11" i="58"/>
  <c r="J56" i="58"/>
  <c r="J37" i="58"/>
  <c r="J28" i="58"/>
  <c r="J52" i="58"/>
  <c r="J34" i="58"/>
  <c r="J16" i="58"/>
  <c r="J47" i="58"/>
  <c r="J46" i="58"/>
  <c r="J19" i="58"/>
  <c r="J43" i="58"/>
  <c r="J25" i="58"/>
  <c r="C41" i="88" l="1"/>
  <c r="K55" i="58" l="1"/>
  <c r="J13" i="81"/>
  <c r="J18" i="81"/>
  <c r="J14" i="81"/>
  <c r="J22" i="81"/>
  <c r="J19" i="81"/>
  <c r="J15" i="81"/>
  <c r="J12" i="81"/>
  <c r="J20" i="81"/>
  <c r="J17" i="81"/>
  <c r="J21" i="81"/>
  <c r="K14" i="74"/>
  <c r="K15" i="74"/>
  <c r="K10" i="74"/>
  <c r="K13" i="74"/>
  <c r="K11" i="74"/>
  <c r="J34" i="73"/>
  <c r="K12" i="74"/>
  <c r="L14" i="72"/>
  <c r="L23" i="72"/>
  <c r="L29" i="72"/>
  <c r="L12" i="72"/>
  <c r="L18" i="72"/>
  <c r="L24" i="72"/>
  <c r="L30" i="72"/>
  <c r="L16" i="72"/>
  <c r="L22" i="72"/>
  <c r="L28" i="72"/>
  <c r="L17" i="72"/>
  <c r="L20" i="72"/>
  <c r="L26" i="72"/>
  <c r="L32" i="72"/>
  <c r="L15" i="72"/>
  <c r="L21" i="72"/>
  <c r="L27" i="72"/>
  <c r="L33" i="72"/>
  <c r="L13" i="72"/>
  <c r="L19" i="72"/>
  <c r="L25" i="72"/>
  <c r="L31" i="72"/>
  <c r="J11" i="81"/>
  <c r="J8" i="81"/>
  <c r="H16" i="80"/>
  <c r="H12" i="80"/>
  <c r="H9" i="80"/>
  <c r="Q379" i="78"/>
  <c r="Q376" i="78"/>
  <c r="Q373" i="78"/>
  <c r="Q370" i="78"/>
  <c r="Q367" i="78"/>
  <c r="Q364" i="78"/>
  <c r="Q361" i="78"/>
  <c r="Q358" i="78"/>
  <c r="Q355" i="78"/>
  <c r="Q352" i="78"/>
  <c r="Q349" i="78"/>
  <c r="Q346" i="78"/>
  <c r="Q343" i="78"/>
  <c r="Q340" i="78"/>
  <c r="Q337" i="78"/>
  <c r="Q334" i="78"/>
  <c r="Q331" i="78"/>
  <c r="Q328" i="78"/>
  <c r="Q325" i="78"/>
  <c r="Q322" i="78"/>
  <c r="Q319" i="78"/>
  <c r="Q316" i="78"/>
  <c r="Q313" i="78"/>
  <c r="Q310" i="78"/>
  <c r="Q307" i="78"/>
  <c r="Q304" i="78"/>
  <c r="Q301" i="78"/>
  <c r="Q298" i="78"/>
  <c r="Q295" i="78"/>
  <c r="Q292" i="78"/>
  <c r="Q289" i="78"/>
  <c r="Q286" i="78"/>
  <c r="Q283" i="78"/>
  <c r="Q277" i="78"/>
  <c r="Q274" i="78"/>
  <c r="Q271" i="78"/>
  <c r="Q268" i="78"/>
  <c r="Q265" i="78"/>
  <c r="Q262" i="78"/>
  <c r="Q259" i="78"/>
  <c r="Q256" i="78"/>
  <c r="Q254" i="78"/>
  <c r="Q251" i="78"/>
  <c r="Q248" i="78"/>
  <c r="Q245" i="78"/>
  <c r="Q242" i="78"/>
  <c r="Q239" i="78"/>
  <c r="Q236" i="78"/>
  <c r="Q233" i="78"/>
  <c r="Q230" i="78"/>
  <c r="Q227" i="78"/>
  <c r="Q224" i="78"/>
  <c r="Q221" i="78"/>
  <c r="Q218" i="78"/>
  <c r="Q215" i="78"/>
  <c r="Q212" i="78"/>
  <c r="Q209" i="78"/>
  <c r="Q206" i="78"/>
  <c r="Q203" i="78"/>
  <c r="Q200" i="78"/>
  <c r="Q197" i="78"/>
  <c r="Q194" i="78"/>
  <c r="Q191" i="78"/>
  <c r="Q188" i="78"/>
  <c r="Q185" i="78"/>
  <c r="Q182" i="78"/>
  <c r="Q179" i="78"/>
  <c r="Q176" i="78"/>
  <c r="Q173" i="78"/>
  <c r="Q170" i="78"/>
  <c r="Q167" i="78"/>
  <c r="Q164" i="78"/>
  <c r="Q161" i="78"/>
  <c r="Q158" i="78"/>
  <c r="Q155" i="78"/>
  <c r="Q152" i="78"/>
  <c r="Q149" i="78"/>
  <c r="Q146" i="78"/>
  <c r="Q143" i="78"/>
  <c r="Q140" i="78"/>
  <c r="H15" i="80"/>
  <c r="Q380" i="78"/>
  <c r="H18" i="80"/>
  <c r="H10" i="80"/>
  <c r="Q372" i="78"/>
  <c r="Q365" i="78"/>
  <c r="Q354" i="78"/>
  <c r="Q347" i="78"/>
  <c r="Q336" i="78"/>
  <c r="Q329" i="78"/>
  <c r="Q318" i="78"/>
  <c r="Q311" i="78"/>
  <c r="Q300" i="78"/>
  <c r="Q293" i="78"/>
  <c r="Q281" i="78"/>
  <c r="Q272" i="78"/>
  <c r="Q261" i="78"/>
  <c r="Q244" i="78"/>
  <c r="Q237" i="78"/>
  <c r="Q226" i="78"/>
  <c r="Q219" i="78"/>
  <c r="Q208" i="78"/>
  <c r="Q201" i="78"/>
  <c r="Q190" i="78"/>
  <c r="Q183" i="78"/>
  <c r="Q172" i="78"/>
  <c r="Q165" i="78"/>
  <c r="Q154" i="78"/>
  <c r="Q147" i="78"/>
  <c r="J10" i="81"/>
  <c r="H13" i="80"/>
  <c r="Q375" i="78"/>
  <c r="Q368" i="78"/>
  <c r="Q357" i="78"/>
  <c r="Q350" i="78"/>
  <c r="Q339" i="78"/>
  <c r="Q332" i="78"/>
  <c r="Q321" i="78"/>
  <c r="Q314" i="78"/>
  <c r="Q303" i="78"/>
  <c r="Q296" i="78"/>
  <c r="Q285" i="78"/>
  <c r="Q275" i="78"/>
  <c r="Q264" i="78"/>
  <c r="Q257" i="78"/>
  <c r="Q247" i="78"/>
  <c r="Q240" i="78"/>
  <c r="Q229" i="78"/>
  <c r="Q222" i="78"/>
  <c r="Q211" i="78"/>
  <c r="Q204" i="78"/>
  <c r="Q193" i="78"/>
  <c r="Q186" i="78"/>
  <c r="Q175" i="78"/>
  <c r="Q168" i="78"/>
  <c r="Q157" i="78"/>
  <c r="Q150" i="78"/>
  <c r="Q139" i="78"/>
  <c r="Q278" i="78"/>
  <c r="Q134" i="78"/>
  <c r="Q131" i="78"/>
  <c r="Q128" i="78"/>
  <c r="Q125" i="78"/>
  <c r="Q122" i="78"/>
  <c r="Q119" i="78"/>
  <c r="Q116" i="78"/>
  <c r="Q113" i="78"/>
  <c r="Q110" i="78"/>
  <c r="Q107" i="78"/>
  <c r="Q104" i="78"/>
  <c r="Q101" i="78"/>
  <c r="Q98" i="78"/>
  <c r="Q95" i="78"/>
  <c r="Q92" i="78"/>
  <c r="Q89" i="78"/>
  <c r="Q86" i="78"/>
  <c r="Q83" i="78"/>
  <c r="Q80" i="78"/>
  <c r="Q77" i="78"/>
  <c r="Q74" i="78"/>
  <c r="Q71" i="78"/>
  <c r="Q68" i="78"/>
  <c r="Q65" i="78"/>
  <c r="Q62" i="78"/>
  <c r="Q59" i="78"/>
  <c r="Q56" i="78"/>
  <c r="Q53" i="78"/>
  <c r="Q50" i="78"/>
  <c r="Q47" i="78"/>
  <c r="Q43" i="78"/>
  <c r="Q40" i="78"/>
  <c r="Q37" i="78"/>
  <c r="Q34" i="78"/>
  <c r="Q31" i="78"/>
  <c r="Q28" i="78"/>
  <c r="Q25" i="78"/>
  <c r="Q22" i="78"/>
  <c r="Q19" i="78"/>
  <c r="Q16" i="78"/>
  <c r="Q13" i="78"/>
  <c r="Q10" i="78"/>
  <c r="J358" i="76"/>
  <c r="J354" i="76"/>
  <c r="J351" i="76"/>
  <c r="J348" i="76"/>
  <c r="J344" i="76"/>
  <c r="J341" i="76"/>
  <c r="J337" i="76"/>
  <c r="J334" i="76"/>
  <c r="J331" i="76"/>
  <c r="J328" i="76"/>
  <c r="J325" i="76"/>
  <c r="J322" i="76"/>
  <c r="J319" i="76"/>
  <c r="J316" i="76"/>
  <c r="J313" i="76"/>
  <c r="J310" i="76"/>
  <c r="J307" i="76"/>
  <c r="J304" i="76"/>
  <c r="J301" i="76"/>
  <c r="J298" i="76"/>
  <c r="J295" i="76"/>
  <c r="J292" i="76"/>
  <c r="J289" i="76"/>
  <c r="J286" i="76"/>
  <c r="J283" i="76"/>
  <c r="J280" i="76"/>
  <c r="J277" i="76"/>
  <c r="J274" i="76"/>
  <c r="J271" i="76"/>
  <c r="J268" i="76"/>
  <c r="J265" i="76"/>
  <c r="J262" i="76"/>
  <c r="J259" i="76"/>
  <c r="J256" i="76"/>
  <c r="J253" i="76"/>
  <c r="J250" i="76"/>
  <c r="J247" i="76"/>
  <c r="J244" i="76"/>
  <c r="J241" i="76"/>
  <c r="J238" i="76"/>
  <c r="J235" i="76"/>
  <c r="J232" i="76"/>
  <c r="J228" i="76"/>
  <c r="J225" i="76"/>
  <c r="J222" i="76"/>
  <c r="J219" i="76"/>
  <c r="J216" i="76"/>
  <c r="J213" i="76"/>
  <c r="J210" i="76"/>
  <c r="J207" i="76"/>
  <c r="J204" i="76"/>
  <c r="J201" i="76"/>
  <c r="J198" i="76"/>
  <c r="J195" i="76"/>
  <c r="J192" i="76"/>
  <c r="J189" i="76"/>
  <c r="J186" i="76"/>
  <c r="J183" i="76"/>
  <c r="J180" i="76"/>
  <c r="J177" i="76"/>
  <c r="J174" i="76"/>
  <c r="J171" i="76"/>
  <c r="J168" i="76"/>
  <c r="J165" i="76"/>
  <c r="J162" i="76"/>
  <c r="J159" i="76"/>
  <c r="J156" i="76"/>
  <c r="J153" i="76"/>
  <c r="J150" i="76"/>
  <c r="J147" i="76"/>
  <c r="Q363" i="78"/>
  <c r="Q351" i="78"/>
  <c r="Q330" i="78"/>
  <c r="Q326" i="78"/>
  <c r="Q309" i="78"/>
  <c r="Q297" i="78"/>
  <c r="Q273" i="78"/>
  <c r="Q269" i="78"/>
  <c r="Q253" i="78"/>
  <c r="Q241" i="78"/>
  <c r="Q220" i="78"/>
  <c r="Q216" i="78"/>
  <c r="Q199" i="78"/>
  <c r="Q187" i="78"/>
  <c r="Q166" i="78"/>
  <c r="Q162" i="78"/>
  <c r="Q145" i="78"/>
  <c r="Q135" i="78"/>
  <c r="Q124" i="78"/>
  <c r="Q117" i="78"/>
  <c r="Q106" i="78"/>
  <c r="Q99" i="78"/>
  <c r="Q88" i="78"/>
  <c r="Q81" i="78"/>
  <c r="Q70" i="78"/>
  <c r="Q63" i="78"/>
  <c r="Q52" i="78"/>
  <c r="Q44" i="78"/>
  <c r="Q33" i="78"/>
  <c r="Q26" i="78"/>
  <c r="Q15" i="78"/>
  <c r="Q8" i="78"/>
  <c r="J347" i="76"/>
  <c r="J338" i="76"/>
  <c r="J327" i="76"/>
  <c r="J320" i="76"/>
  <c r="J309" i="76"/>
  <c r="J302" i="76"/>
  <c r="J291" i="76"/>
  <c r="J284" i="76"/>
  <c r="J273" i="76"/>
  <c r="J266" i="76"/>
  <c r="J255" i="76"/>
  <c r="J248" i="76"/>
  <c r="J237" i="76"/>
  <c r="J229" i="76"/>
  <c r="J218" i="76"/>
  <c r="J211" i="76"/>
  <c r="J200" i="76"/>
  <c r="J193" i="76"/>
  <c r="J182" i="76"/>
  <c r="J175" i="76"/>
  <c r="J164" i="76"/>
  <c r="J157" i="76"/>
  <c r="J146" i="76"/>
  <c r="J143" i="76"/>
  <c r="J140" i="76"/>
  <c r="J137" i="76"/>
  <c r="J134" i="76"/>
  <c r="J131" i="76"/>
  <c r="J128" i="76"/>
  <c r="J125" i="76"/>
  <c r="J122" i="76"/>
  <c r="J119" i="76"/>
  <c r="J116" i="76"/>
  <c r="J113" i="76"/>
  <c r="J110" i="76"/>
  <c r="J107" i="76"/>
  <c r="J104" i="76"/>
  <c r="J101" i="76"/>
  <c r="J98" i="76"/>
  <c r="J95" i="76"/>
  <c r="J92" i="76"/>
  <c r="J89" i="76"/>
  <c r="J86" i="76"/>
  <c r="J83" i="76"/>
  <c r="J80" i="76"/>
  <c r="J77" i="76"/>
  <c r="J74" i="76"/>
  <c r="J71" i="76"/>
  <c r="J68" i="76"/>
  <c r="J65" i="76"/>
  <c r="J62" i="76"/>
  <c r="J59" i="76"/>
  <c r="J56" i="76"/>
  <c r="H17" i="80"/>
  <c r="H11" i="80"/>
  <c r="Q371" i="78"/>
  <c r="Q359" i="78"/>
  <c r="Q342" i="78"/>
  <c r="Q338" i="78"/>
  <c r="Q317" i="78"/>
  <c r="Q305" i="78"/>
  <c r="Q288" i="78"/>
  <c r="Q284" i="78"/>
  <c r="Q260" i="78"/>
  <c r="Q249" i="78"/>
  <c r="Q232" i="78"/>
  <c r="Q228" i="78"/>
  <c r="Q207" i="78"/>
  <c r="Q195" i="78"/>
  <c r="Q178" i="78"/>
  <c r="Q174" i="78"/>
  <c r="Q153" i="78"/>
  <c r="Q141" i="78"/>
  <c r="Q137" i="78"/>
  <c r="Q127" i="78"/>
  <c r="Q120" i="78"/>
  <c r="Q109" i="78"/>
  <c r="Q102" i="78"/>
  <c r="Q91" i="78"/>
  <c r="Q84" i="78"/>
  <c r="Q73" i="78"/>
  <c r="Q66" i="78"/>
  <c r="Q55" i="78"/>
  <c r="Q48" i="78"/>
  <c r="Q36" i="78"/>
  <c r="Q29" i="78"/>
  <c r="Q18" i="78"/>
  <c r="Q11" i="78"/>
  <c r="J350" i="76"/>
  <c r="J342" i="76"/>
  <c r="J330" i="76"/>
  <c r="J323" i="76"/>
  <c r="J312" i="76"/>
  <c r="J305" i="76"/>
  <c r="J294" i="76"/>
  <c r="J287" i="76"/>
  <c r="J276" i="76"/>
  <c r="J269" i="76"/>
  <c r="J258" i="76"/>
  <c r="J251" i="76"/>
  <c r="J240" i="76"/>
  <c r="J233" i="76"/>
  <c r="J221" i="76"/>
  <c r="J214" i="76"/>
  <c r="J203" i="76"/>
  <c r="J196" i="76"/>
  <c r="J185" i="76"/>
  <c r="J178" i="76"/>
  <c r="J167" i="76"/>
  <c r="J160" i="76"/>
  <c r="J149" i="76"/>
  <c r="Q366" i="78"/>
  <c r="Q362" i="78"/>
  <c r="Q345" i="78"/>
  <c r="Q333" i="78"/>
  <c r="Q312" i="78"/>
  <c r="Q308" i="78"/>
  <c r="Q291" i="78"/>
  <c r="Q276" i="78"/>
  <c r="Q255" i="78"/>
  <c r="Q252" i="78"/>
  <c r="Q235" i="78"/>
  <c r="Q223" i="78"/>
  <c r="Q202" i="78"/>
  <c r="Q198" i="78"/>
  <c r="Q181" i="78"/>
  <c r="Q169" i="78"/>
  <c r="Q148" i="78"/>
  <c r="Q144" i="78"/>
  <c r="Q130" i="78"/>
  <c r="Q123" i="78"/>
  <c r="Q112" i="78"/>
  <c r="Q105" i="78"/>
  <c r="Q94" i="78"/>
  <c r="Q87" i="78"/>
  <c r="Q76" i="78"/>
  <c r="Q69" i="78"/>
  <c r="Q58" i="78"/>
  <c r="Q51" i="78"/>
  <c r="Q39" i="78"/>
  <c r="Q32" i="78"/>
  <c r="Q21" i="78"/>
  <c r="Q14" i="78"/>
  <c r="J353" i="76"/>
  <c r="J346" i="76"/>
  <c r="J333" i="76"/>
  <c r="J326" i="76"/>
  <c r="J315" i="76"/>
  <c r="J308" i="76"/>
  <c r="J297" i="76"/>
  <c r="J290" i="76"/>
  <c r="J279" i="76"/>
  <c r="J272" i="76"/>
  <c r="J261" i="76"/>
  <c r="J254" i="76"/>
  <c r="J243" i="76"/>
  <c r="J236" i="76"/>
  <c r="J224" i="76"/>
  <c r="J217" i="76"/>
  <c r="J206" i="76"/>
  <c r="J199" i="76"/>
  <c r="J188" i="76"/>
  <c r="J181" i="76"/>
  <c r="J170" i="76"/>
  <c r="J163" i="76"/>
  <c r="J152" i="76"/>
  <c r="J145" i="76"/>
  <c r="J142" i="76"/>
  <c r="J139" i="76"/>
  <c r="J136" i="76"/>
  <c r="J133" i="76"/>
  <c r="J130" i="76"/>
  <c r="J127" i="76"/>
  <c r="J124" i="76"/>
  <c r="J121" i="76"/>
  <c r="J118" i="76"/>
  <c r="J115" i="76"/>
  <c r="J112" i="76"/>
  <c r="J109" i="76"/>
  <c r="J106" i="76"/>
  <c r="J103" i="76"/>
  <c r="J100" i="76"/>
  <c r="J97" i="76"/>
  <c r="J94" i="76"/>
  <c r="J91" i="76"/>
  <c r="J88" i="76"/>
  <c r="J85" i="76"/>
  <c r="J82" i="76"/>
  <c r="J79" i="76"/>
  <c r="J76" i="76"/>
  <c r="J73" i="76"/>
  <c r="J70" i="76"/>
  <c r="J67" i="76"/>
  <c r="J64" i="76"/>
  <c r="J61" i="76"/>
  <c r="J58" i="76"/>
  <c r="J55" i="76"/>
  <c r="J52" i="76"/>
  <c r="J49" i="76"/>
  <c r="J46" i="76"/>
  <c r="J43" i="76"/>
  <c r="J40" i="76"/>
  <c r="J37" i="76"/>
  <c r="J34" i="76"/>
  <c r="J31" i="76"/>
  <c r="J28" i="76"/>
  <c r="J25" i="76"/>
  <c r="J22" i="76"/>
  <c r="J18" i="76"/>
  <c r="J15" i="76"/>
  <c r="J12" i="76"/>
  <c r="J9" i="76"/>
  <c r="K11" i="75"/>
  <c r="J208" i="73"/>
  <c r="J205" i="73"/>
  <c r="J202" i="73"/>
  <c r="J199" i="73"/>
  <c r="J196" i="73"/>
  <c r="J193" i="73"/>
  <c r="J190" i="73"/>
  <c r="J187" i="73"/>
  <c r="J185" i="73"/>
  <c r="J182" i="73"/>
  <c r="J179" i="73"/>
  <c r="J176" i="73"/>
  <c r="J173" i="73"/>
  <c r="J170" i="73"/>
  <c r="J167" i="73"/>
  <c r="J164" i="73"/>
  <c r="J161" i="73"/>
  <c r="J159" i="73"/>
  <c r="J156" i="73"/>
  <c r="J153" i="73"/>
  <c r="J150" i="73"/>
  <c r="J147" i="73"/>
  <c r="J144" i="73"/>
  <c r="J141" i="73"/>
  <c r="J138" i="73"/>
  <c r="J135" i="73"/>
  <c r="J132" i="73"/>
  <c r="J129" i="73"/>
  <c r="J127" i="73"/>
  <c r="J124" i="73"/>
  <c r="J121" i="73"/>
  <c r="J118" i="73"/>
  <c r="J115" i="73"/>
  <c r="J112" i="73"/>
  <c r="J109" i="73"/>
  <c r="J106" i="73"/>
  <c r="J103" i="73"/>
  <c r="J100" i="73"/>
  <c r="J97" i="73"/>
  <c r="J94" i="73"/>
  <c r="J91" i="73"/>
  <c r="J88" i="73"/>
  <c r="J86" i="73"/>
  <c r="J83" i="73"/>
  <c r="J80" i="73"/>
  <c r="J77" i="73"/>
  <c r="J75" i="73"/>
  <c r="J72" i="73"/>
  <c r="J68" i="73"/>
  <c r="J65" i="73"/>
  <c r="J61" i="73"/>
  <c r="J57" i="73"/>
  <c r="J55" i="73"/>
  <c r="J52" i="73"/>
  <c r="J49" i="73"/>
  <c r="J45" i="73"/>
  <c r="J42" i="73"/>
  <c r="J38" i="73"/>
  <c r="J35" i="73"/>
  <c r="J33" i="73"/>
  <c r="J30" i="73"/>
  <c r="J27" i="73"/>
  <c r="J23" i="73"/>
  <c r="J19" i="73"/>
  <c r="J16" i="73"/>
  <c r="J13" i="73"/>
  <c r="J10" i="73"/>
  <c r="L48" i="72"/>
  <c r="L45" i="72"/>
  <c r="L42" i="72"/>
  <c r="L39" i="72"/>
  <c r="L36" i="72"/>
  <c r="R39" i="71"/>
  <c r="R34" i="71"/>
  <c r="R29" i="71"/>
  <c r="R26" i="71"/>
  <c r="R23" i="71"/>
  <c r="R20" i="71"/>
  <c r="R17" i="71"/>
  <c r="R14" i="71"/>
  <c r="R11" i="71"/>
  <c r="J16" i="67"/>
  <c r="J13" i="67"/>
  <c r="J10" i="67"/>
  <c r="K17" i="66"/>
  <c r="K13" i="66"/>
  <c r="K10" i="66"/>
  <c r="K19" i="65"/>
  <c r="K15" i="65"/>
  <c r="K12" i="65"/>
  <c r="K9" i="65"/>
  <c r="N21" i="64"/>
  <c r="N17" i="64"/>
  <c r="N14" i="64"/>
  <c r="N11" i="64"/>
  <c r="M79" i="63"/>
  <c r="M76" i="63"/>
  <c r="M73" i="63"/>
  <c r="M70" i="63"/>
  <c r="M67" i="63"/>
  <c r="M64" i="63"/>
  <c r="M61" i="63"/>
  <c r="M58" i="63"/>
  <c r="M55" i="63"/>
  <c r="M52" i="63"/>
  <c r="M49" i="63"/>
  <c r="M46" i="63"/>
  <c r="M43" i="63"/>
  <c r="M40" i="63"/>
  <c r="M36" i="63"/>
  <c r="M33" i="63"/>
  <c r="M30" i="63"/>
  <c r="M27" i="63"/>
  <c r="M23" i="63"/>
  <c r="M20" i="63"/>
  <c r="Q335" i="78"/>
  <c r="Q280" i="78"/>
  <c r="Q225" i="78"/>
  <c r="Q171" i="78"/>
  <c r="Q133" i="78"/>
  <c r="Q129" i="78"/>
  <c r="Q115" i="78"/>
  <c r="Q111" i="78"/>
  <c r="Q97" i="78"/>
  <c r="Q93" i="78"/>
  <c r="Q79" i="78"/>
  <c r="Q75" i="78"/>
  <c r="Q61" i="78"/>
  <c r="Q57" i="78"/>
  <c r="Q42" i="78"/>
  <c r="Q38" i="78"/>
  <c r="Q24" i="78"/>
  <c r="Q20" i="78"/>
  <c r="J357" i="76"/>
  <c r="J352" i="76"/>
  <c r="J336" i="76"/>
  <c r="J332" i="76"/>
  <c r="J318" i="76"/>
  <c r="J314" i="76"/>
  <c r="J300" i="76"/>
  <c r="J296" i="76"/>
  <c r="J282" i="76"/>
  <c r="J278" i="76"/>
  <c r="J264" i="76"/>
  <c r="J260" i="76"/>
  <c r="J246" i="76"/>
  <c r="J242" i="76"/>
  <c r="J227" i="76"/>
  <c r="J223" i="76"/>
  <c r="J209" i="76"/>
  <c r="J205" i="76"/>
  <c r="J191" i="76"/>
  <c r="J187" i="76"/>
  <c r="J173" i="76"/>
  <c r="J169" i="76"/>
  <c r="J155" i="76"/>
  <c r="J151" i="76"/>
  <c r="J45" i="76"/>
  <c r="J38" i="76"/>
  <c r="J27" i="76"/>
  <c r="J19" i="76"/>
  <c r="K13" i="75"/>
  <c r="K9" i="74"/>
  <c r="J198" i="73"/>
  <c r="J191" i="73"/>
  <c r="J181" i="73"/>
  <c r="J174" i="73"/>
  <c r="J163" i="73"/>
  <c r="J157" i="73"/>
  <c r="J146" i="73"/>
  <c r="J139" i="73"/>
  <c r="J122" i="73"/>
  <c r="J111" i="73"/>
  <c r="J104" i="73"/>
  <c r="J93" i="73"/>
  <c r="J76" i="73"/>
  <c r="J70" i="73"/>
  <c r="J56" i="73"/>
  <c r="J50" i="73"/>
  <c r="J41" i="73"/>
  <c r="J21" i="73"/>
  <c r="J14" i="73"/>
  <c r="L44" i="72"/>
  <c r="L37" i="72"/>
  <c r="R37" i="71"/>
  <c r="R27" i="71"/>
  <c r="R16" i="71"/>
  <c r="R9" i="71"/>
  <c r="K16" i="66"/>
  <c r="K20" i="65"/>
  <c r="N23" i="64"/>
  <c r="N15" i="64"/>
  <c r="M75" i="63"/>
  <c r="M68" i="63"/>
  <c r="M57" i="63"/>
  <c r="M50" i="63"/>
  <c r="M39" i="63"/>
  <c r="M31" i="63"/>
  <c r="M19" i="63"/>
  <c r="M16" i="63"/>
  <c r="M13" i="63"/>
  <c r="M10" i="63"/>
  <c r="N256" i="62"/>
  <c r="N253" i="62"/>
  <c r="N250" i="62"/>
  <c r="N247" i="62"/>
  <c r="N243" i="62"/>
  <c r="N240" i="62"/>
  <c r="N237" i="62"/>
  <c r="N233" i="62"/>
  <c r="N230" i="62"/>
  <c r="N227" i="62"/>
  <c r="N224" i="62"/>
  <c r="N221" i="62"/>
  <c r="N218" i="62"/>
  <c r="N214" i="62"/>
  <c r="N211" i="62"/>
  <c r="N208" i="62"/>
  <c r="N205" i="62"/>
  <c r="N203" i="62"/>
  <c r="N200" i="62"/>
  <c r="N197" i="62"/>
  <c r="N194" i="62"/>
  <c r="N192" i="62"/>
  <c r="N189" i="62"/>
  <c r="N186" i="62"/>
  <c r="N182" i="62"/>
  <c r="N179" i="62"/>
  <c r="N176" i="62"/>
  <c r="N173" i="62"/>
  <c r="N170" i="62"/>
  <c r="N167" i="62"/>
  <c r="N164" i="62"/>
  <c r="N161" i="62"/>
  <c r="N158" i="62"/>
  <c r="N155" i="62"/>
  <c r="N152" i="62"/>
  <c r="N149" i="62"/>
  <c r="N146" i="62"/>
  <c r="N143" i="62"/>
  <c r="N140" i="62"/>
  <c r="N137" i="62"/>
  <c r="N134" i="62"/>
  <c r="N131" i="62"/>
  <c r="N128" i="62"/>
  <c r="N125" i="62"/>
  <c r="N122" i="62"/>
  <c r="N119" i="62"/>
  <c r="N116" i="62"/>
  <c r="N112" i="62"/>
  <c r="N109" i="62"/>
  <c r="N106" i="62"/>
  <c r="N103" i="62"/>
  <c r="N100" i="62"/>
  <c r="N97" i="62"/>
  <c r="N94" i="62"/>
  <c r="Q378" i="78"/>
  <c r="Q374" i="78"/>
  <c r="Q369" i="78"/>
  <c r="Q344" i="78"/>
  <c r="Q324" i="78"/>
  <c r="Q320" i="78"/>
  <c r="Q315" i="78"/>
  <c r="Q290" i="78"/>
  <c r="Q267" i="78"/>
  <c r="Q263" i="78"/>
  <c r="Q258" i="78"/>
  <c r="Q234" i="78"/>
  <c r="Q214" i="78"/>
  <c r="Q210" i="78"/>
  <c r="Q205" i="78"/>
  <c r="Q180" i="78"/>
  <c r="Q160" i="78"/>
  <c r="Q156" i="78"/>
  <c r="Q151" i="78"/>
  <c r="J141" i="76"/>
  <c r="J132" i="76"/>
  <c r="J123" i="76"/>
  <c r="J114" i="76"/>
  <c r="J105" i="76"/>
  <c r="J96" i="76"/>
  <c r="J87" i="76"/>
  <c r="J78" i="76"/>
  <c r="J69" i="76"/>
  <c r="J60" i="76"/>
  <c r="J48" i="76"/>
  <c r="J41" i="76"/>
  <c r="J30" i="76"/>
  <c r="J23" i="76"/>
  <c r="J11" i="76"/>
  <c r="K9" i="75"/>
  <c r="J201" i="73"/>
  <c r="J194" i="73"/>
  <c r="J184" i="73"/>
  <c r="J177" i="73"/>
  <c r="J166" i="73"/>
  <c r="J160" i="73"/>
  <c r="J149" i="73"/>
  <c r="J142" i="73"/>
  <c r="J131" i="73"/>
  <c r="J125" i="73"/>
  <c r="J114" i="73"/>
  <c r="J107" i="73"/>
  <c r="J96" i="73"/>
  <c r="J89" i="73"/>
  <c r="J79" i="73"/>
  <c r="J73" i="73"/>
  <c r="J60" i="73"/>
  <c r="J53" i="73"/>
  <c r="J44" i="73"/>
  <c r="J36" i="73"/>
  <c r="J26" i="73"/>
  <c r="J17" i="73"/>
  <c r="L47" i="72"/>
  <c r="L40" i="72"/>
  <c r="L9" i="72"/>
  <c r="R30" i="71"/>
  <c r="R19" i="71"/>
  <c r="R12" i="71"/>
  <c r="J9" i="67"/>
  <c r="K11" i="66"/>
  <c r="K11" i="65"/>
  <c r="N19" i="64"/>
  <c r="M78" i="63"/>
  <c r="M71" i="63"/>
  <c r="M60" i="63"/>
  <c r="M53" i="63"/>
  <c r="M42" i="63"/>
  <c r="M34" i="63"/>
  <c r="M22" i="63"/>
  <c r="Q353" i="78"/>
  <c r="Q348" i="78"/>
  <c r="Q299" i="78"/>
  <c r="Q294" i="78"/>
  <c r="Q243" i="78"/>
  <c r="Q238" i="78"/>
  <c r="Q189" i="78"/>
  <c r="Q184" i="78"/>
  <c r="Q136" i="78"/>
  <c r="Q132" i="78"/>
  <c r="Q118" i="78"/>
  <c r="Q114" i="78"/>
  <c r="Q100" i="78"/>
  <c r="Q96" i="78"/>
  <c r="Q82" i="78"/>
  <c r="Q78" i="78"/>
  <c r="Q64" i="78"/>
  <c r="Q60" i="78"/>
  <c r="Q45" i="78"/>
  <c r="Q41" i="78"/>
  <c r="Q27" i="78"/>
  <c r="Q23" i="78"/>
  <c r="Q9" i="78"/>
  <c r="J356" i="76"/>
  <c r="J339" i="76"/>
  <c r="J335" i="76"/>
  <c r="J321" i="76"/>
  <c r="J317" i="76"/>
  <c r="J303" i="76"/>
  <c r="J299" i="76"/>
  <c r="J285" i="76"/>
  <c r="J281" i="76"/>
  <c r="J267" i="76"/>
  <c r="J263" i="76"/>
  <c r="J249" i="76"/>
  <c r="J245" i="76"/>
  <c r="J230" i="76"/>
  <c r="J226" i="76"/>
  <c r="J212" i="76"/>
  <c r="J208" i="76"/>
  <c r="J194" i="76"/>
  <c r="J190" i="76"/>
  <c r="J176" i="76"/>
  <c r="J172" i="76"/>
  <c r="J158" i="76"/>
  <c r="J154" i="76"/>
  <c r="J51" i="76"/>
  <c r="J44" i="76"/>
  <c r="J33" i="76"/>
  <c r="J26" i="76"/>
  <c r="J14" i="76"/>
  <c r="K12" i="75"/>
  <c r="J204" i="73"/>
  <c r="J197" i="73"/>
  <c r="J180" i="73"/>
  <c r="J169" i="73"/>
  <c r="J162" i="73"/>
  <c r="J152" i="73"/>
  <c r="J145" i="73"/>
  <c r="J134" i="73"/>
  <c r="J128" i="73"/>
  <c r="J117" i="73"/>
  <c r="J110" i="73"/>
  <c r="J99" i="73"/>
  <c r="J92" i="73"/>
  <c r="J82" i="73"/>
  <c r="J64" i="73"/>
  <c r="J47" i="73"/>
  <c r="J39" i="73"/>
  <c r="J20" i="73"/>
  <c r="J9" i="73"/>
  <c r="L43" i="72"/>
  <c r="L11" i="72"/>
  <c r="R36" i="71"/>
  <c r="R31" i="71"/>
  <c r="R15" i="71"/>
  <c r="J12" i="67"/>
  <c r="K15" i="66"/>
  <c r="K14" i="65"/>
  <c r="N22" i="64"/>
  <c r="N10" i="64"/>
  <c r="M74" i="63"/>
  <c r="M63" i="63"/>
  <c r="M56" i="63"/>
  <c r="M45" i="63"/>
  <c r="M37" i="63"/>
  <c r="M25" i="63"/>
  <c r="M18" i="63"/>
  <c r="M15" i="63"/>
  <c r="M12" i="63"/>
  <c r="M9" i="63"/>
  <c r="N255" i="62"/>
  <c r="N252" i="62"/>
  <c r="N249" i="62"/>
  <c r="N245" i="62"/>
  <c r="N242" i="62"/>
  <c r="N239" i="62"/>
  <c r="N236" i="62"/>
  <c r="N232" i="62"/>
  <c r="N229" i="62"/>
  <c r="N226" i="62"/>
  <c r="N223" i="62"/>
  <c r="N220" i="62"/>
  <c r="N217" i="62"/>
  <c r="N213" i="62"/>
  <c r="N210" i="62"/>
  <c r="N207" i="62"/>
  <c r="N204" i="62"/>
  <c r="N202" i="62"/>
  <c r="N199" i="62"/>
  <c r="N196" i="62"/>
  <c r="N193" i="62"/>
  <c r="N191" i="62"/>
  <c r="N188" i="62"/>
  <c r="N185" i="62"/>
  <c r="N181" i="62"/>
  <c r="N178" i="62"/>
  <c r="N175" i="62"/>
  <c r="N172" i="62"/>
  <c r="N169" i="62"/>
  <c r="N166" i="62"/>
  <c r="N163" i="62"/>
  <c r="N160" i="62"/>
  <c r="N157" i="62"/>
  <c r="N154" i="62"/>
  <c r="N151" i="62"/>
  <c r="N148" i="62"/>
  <c r="N145" i="62"/>
  <c r="N142" i="62"/>
  <c r="N139" i="62"/>
  <c r="N136" i="62"/>
  <c r="N133" i="62"/>
  <c r="N130" i="62"/>
  <c r="N127" i="62"/>
  <c r="N124" i="62"/>
  <c r="N121" i="62"/>
  <c r="N118" i="62"/>
  <c r="N115" i="62"/>
  <c r="N111" i="62"/>
  <c r="N108" i="62"/>
  <c r="N105" i="62"/>
  <c r="N102" i="62"/>
  <c r="N99" i="62"/>
  <c r="N96" i="62"/>
  <c r="N93" i="62"/>
  <c r="N90" i="62"/>
  <c r="N87" i="62"/>
  <c r="N84" i="62"/>
  <c r="N81" i="62"/>
  <c r="N78" i="62"/>
  <c r="N75" i="62"/>
  <c r="N72" i="62"/>
  <c r="N69" i="62"/>
  <c r="N66" i="62"/>
  <c r="N63" i="62"/>
  <c r="N60" i="62"/>
  <c r="N57" i="62"/>
  <c r="N54" i="62"/>
  <c r="N51" i="62"/>
  <c r="N48" i="62"/>
  <c r="N44" i="62"/>
  <c r="N41" i="62"/>
  <c r="N38" i="62"/>
  <c r="N35" i="62"/>
  <c r="N32" i="62"/>
  <c r="N29" i="62"/>
  <c r="N26" i="62"/>
  <c r="N23" i="62"/>
  <c r="N20" i="62"/>
  <c r="N17" i="62"/>
  <c r="N14" i="62"/>
  <c r="N11" i="62"/>
  <c r="T312" i="61"/>
  <c r="T309" i="61"/>
  <c r="T306" i="61"/>
  <c r="T303" i="61"/>
  <c r="T300" i="61"/>
  <c r="T297" i="61"/>
  <c r="T294" i="61"/>
  <c r="T291" i="61"/>
  <c r="T288" i="61"/>
  <c r="T285" i="61"/>
  <c r="T282" i="61"/>
  <c r="T279" i="61"/>
  <c r="T276" i="61"/>
  <c r="T273" i="61"/>
  <c r="T270" i="61"/>
  <c r="T267" i="61"/>
  <c r="T264" i="61"/>
  <c r="T261" i="61"/>
  <c r="T258" i="61"/>
  <c r="T255" i="61"/>
  <c r="T252" i="61"/>
  <c r="T249" i="61"/>
  <c r="T246" i="61"/>
  <c r="T243" i="61"/>
  <c r="T240" i="61"/>
  <c r="T237" i="61"/>
  <c r="T234" i="61"/>
  <c r="T231" i="61"/>
  <c r="T227" i="61"/>
  <c r="T224" i="61"/>
  <c r="T221" i="61"/>
  <c r="T218" i="61"/>
  <c r="T213" i="61"/>
  <c r="T210" i="61"/>
  <c r="T207" i="61"/>
  <c r="T204" i="61"/>
  <c r="T201" i="61"/>
  <c r="T198" i="61"/>
  <c r="T195" i="61"/>
  <c r="T192" i="61"/>
  <c r="T189" i="61"/>
  <c r="T186" i="61"/>
  <c r="T183" i="61"/>
  <c r="T180" i="61"/>
  <c r="T177" i="61"/>
  <c r="T174" i="61"/>
  <c r="T171" i="61"/>
  <c r="T168" i="61"/>
  <c r="T165" i="61"/>
  <c r="T162" i="61"/>
  <c r="T159" i="61"/>
  <c r="T156" i="61"/>
  <c r="T152" i="61"/>
  <c r="T149" i="61"/>
  <c r="T146" i="61"/>
  <c r="T143" i="61"/>
  <c r="T140" i="61"/>
  <c r="T137" i="61"/>
  <c r="T134" i="61"/>
  <c r="T131" i="61"/>
  <c r="T128" i="61"/>
  <c r="T125" i="61"/>
  <c r="T122" i="61"/>
  <c r="T119" i="61"/>
  <c r="T116" i="61"/>
  <c r="T113" i="61"/>
  <c r="T110" i="61"/>
  <c r="T107" i="61"/>
  <c r="T104" i="61"/>
  <c r="T101" i="61"/>
  <c r="T98" i="61"/>
  <c r="T95" i="61"/>
  <c r="T92" i="61"/>
  <c r="T89" i="61"/>
  <c r="T86" i="61"/>
  <c r="T83" i="61"/>
  <c r="T80" i="61"/>
  <c r="T77" i="61"/>
  <c r="T74" i="61"/>
  <c r="T71" i="61"/>
  <c r="T68" i="61"/>
  <c r="T65" i="61"/>
  <c r="T62" i="61"/>
  <c r="T59" i="61"/>
  <c r="T56" i="61"/>
  <c r="T53" i="61"/>
  <c r="T50" i="61"/>
  <c r="Q302" i="78"/>
  <c r="Q266" i="78"/>
  <c r="Q250" i="78"/>
  <c r="Q217" i="78"/>
  <c r="J108" i="76"/>
  <c r="J93" i="76"/>
  <c r="J54" i="76"/>
  <c r="J50" i="76"/>
  <c r="J36" i="76"/>
  <c r="J32" i="76"/>
  <c r="J17" i="76"/>
  <c r="J13" i="76"/>
  <c r="J207" i="73"/>
  <c r="J203" i="73"/>
  <c r="J189" i="73"/>
  <c r="J186" i="73"/>
  <c r="J172" i="73"/>
  <c r="J168" i="73"/>
  <c r="J155" i="73"/>
  <c r="J151" i="73"/>
  <c r="J137" i="73"/>
  <c r="J133" i="73"/>
  <c r="J120" i="73"/>
  <c r="J116" i="73"/>
  <c r="J102" i="73"/>
  <c r="J98" i="73"/>
  <c r="J85" i="73"/>
  <c r="J81" i="73"/>
  <c r="J67" i="73"/>
  <c r="J62" i="73"/>
  <c r="J48" i="73"/>
  <c r="J46" i="73"/>
  <c r="J32" i="73"/>
  <c r="J29" i="73"/>
  <c r="J12" i="73"/>
  <c r="L49" i="72"/>
  <c r="L35" i="72"/>
  <c r="L10" i="72"/>
  <c r="R25" i="71"/>
  <c r="R22" i="71"/>
  <c r="J15" i="67"/>
  <c r="J11" i="67"/>
  <c r="K18" i="65"/>
  <c r="K13" i="65"/>
  <c r="N13" i="64"/>
  <c r="N9" i="64"/>
  <c r="M66" i="63"/>
  <c r="M62" i="63"/>
  <c r="M48" i="63"/>
  <c r="M44" i="63"/>
  <c r="M29" i="63"/>
  <c r="M24" i="63"/>
  <c r="N83" i="62"/>
  <c r="N76" i="62"/>
  <c r="N65" i="62"/>
  <c r="N58" i="62"/>
  <c r="N47" i="62"/>
  <c r="N39" i="62"/>
  <c r="N28" i="62"/>
  <c r="N21" i="62"/>
  <c r="N10" i="62"/>
  <c r="T307" i="61"/>
  <c r="T296" i="61"/>
  <c r="T289" i="61"/>
  <c r="T278" i="61"/>
  <c r="T271" i="61"/>
  <c r="T260" i="61"/>
  <c r="T253" i="61"/>
  <c r="T242" i="61"/>
  <c r="T235" i="61"/>
  <c r="T223" i="61"/>
  <c r="T215" i="61"/>
  <c r="T203" i="61"/>
  <c r="T196" i="61"/>
  <c r="T185" i="61"/>
  <c r="T178" i="61"/>
  <c r="T167" i="61"/>
  <c r="T160" i="61"/>
  <c r="T148" i="61"/>
  <c r="T141" i="61"/>
  <c r="T130" i="61"/>
  <c r="T123" i="61"/>
  <c r="T112" i="61"/>
  <c r="T105" i="61"/>
  <c r="T94" i="61"/>
  <c r="T87" i="61"/>
  <c r="T76" i="61"/>
  <c r="T69" i="61"/>
  <c r="T58" i="61"/>
  <c r="T51" i="61"/>
  <c r="N12" i="64"/>
  <c r="T248" i="61"/>
  <c r="T166" i="61"/>
  <c r="T155" i="61"/>
  <c r="T147" i="61"/>
  <c r="T136" i="61"/>
  <c r="T118" i="61"/>
  <c r="T82" i="61"/>
  <c r="T75" i="61"/>
  <c r="N209" i="62"/>
  <c r="N183" i="62"/>
  <c r="N165" i="62"/>
  <c r="N147" i="62"/>
  <c r="N120" i="62"/>
  <c r="N92" i="62"/>
  <c r="N85" i="62"/>
  <c r="N74" i="62"/>
  <c r="N49" i="62"/>
  <c r="N37" i="62"/>
  <c r="N19" i="62"/>
  <c r="T287" i="61"/>
  <c r="T269" i="61"/>
  <c r="T251" i="61"/>
  <c r="T233" i="61"/>
  <c r="T187" i="61"/>
  <c r="T139" i="61"/>
  <c r="T114" i="61"/>
  <c r="T96" i="61"/>
  <c r="T85" i="61"/>
  <c r="T60" i="61"/>
  <c r="T49" i="61"/>
  <c r="T43" i="61"/>
  <c r="T37" i="61"/>
  <c r="T28" i="61"/>
  <c r="T16" i="61"/>
  <c r="T10" i="61"/>
  <c r="Q51" i="59"/>
  <c r="Q35" i="59"/>
  <c r="Q12" i="59"/>
  <c r="Q142" i="78"/>
  <c r="J144" i="76"/>
  <c r="J24" i="76"/>
  <c r="J195" i="73"/>
  <c r="J126" i="73"/>
  <c r="J108" i="73"/>
  <c r="J78" i="73"/>
  <c r="J59" i="73"/>
  <c r="J43" i="73"/>
  <c r="J18" i="73"/>
  <c r="L41" i="72"/>
  <c r="R33" i="71"/>
  <c r="R13" i="71"/>
  <c r="K12" i="66"/>
  <c r="M72" i="63"/>
  <c r="M41" i="63"/>
  <c r="N70" i="62"/>
  <c r="N52" i="62"/>
  <c r="N15" i="62"/>
  <c r="T265" i="61"/>
  <c r="T216" i="61"/>
  <c r="T208" i="61"/>
  <c r="T190" i="61"/>
  <c r="T172" i="61"/>
  <c r="T135" i="61"/>
  <c r="T106" i="61"/>
  <c r="T81" i="61"/>
  <c r="T52" i="61"/>
  <c r="Q341" i="78"/>
  <c r="Q246" i="78"/>
  <c r="Q213" i="78"/>
  <c r="Q196" i="78"/>
  <c r="Q163" i="78"/>
  <c r="Q126" i="78"/>
  <c r="Q72" i="78"/>
  <c r="Q67" i="78"/>
  <c r="Q12" i="78"/>
  <c r="J311" i="76"/>
  <c r="Q356" i="78"/>
  <c r="Q323" i="78"/>
  <c r="Q306" i="78"/>
  <c r="Q270" i="78"/>
  <c r="Q108" i="78"/>
  <c r="Q103" i="78"/>
  <c r="Q54" i="78"/>
  <c r="Q49" i="78"/>
  <c r="J349" i="76"/>
  <c r="J343" i="76"/>
  <c r="J293" i="76"/>
  <c r="J288" i="76"/>
  <c r="J239" i="76"/>
  <c r="J234" i="76"/>
  <c r="J184" i="76"/>
  <c r="J179" i="76"/>
  <c r="J117" i="76"/>
  <c r="J102" i="76"/>
  <c r="J63" i="76"/>
  <c r="M14" i="63"/>
  <c r="N254" i="62"/>
  <c r="N244" i="62"/>
  <c r="N235" i="62"/>
  <c r="N225" i="62"/>
  <c r="N216" i="62"/>
  <c r="N206" i="62"/>
  <c r="N198" i="62"/>
  <c r="N190" i="62"/>
  <c r="N180" i="62"/>
  <c r="N171" i="62"/>
  <c r="N162" i="62"/>
  <c r="N153" i="62"/>
  <c r="N144" i="62"/>
  <c r="N135" i="62"/>
  <c r="N126" i="62"/>
  <c r="N117" i="62"/>
  <c r="N107" i="62"/>
  <c r="N98" i="62"/>
  <c r="N86" i="62"/>
  <c r="N79" i="62"/>
  <c r="N68" i="62"/>
  <c r="N61" i="62"/>
  <c r="N50" i="62"/>
  <c r="N42" i="62"/>
  <c r="N31" i="62"/>
  <c r="N24" i="62"/>
  <c r="N13" i="62"/>
  <c r="T310" i="61"/>
  <c r="T299" i="61"/>
  <c r="T292" i="61"/>
  <c r="T281" i="61"/>
  <c r="T274" i="61"/>
  <c r="T263" i="61"/>
  <c r="T256" i="61"/>
  <c r="T245" i="61"/>
  <c r="T238" i="61"/>
  <c r="T226" i="61"/>
  <c r="T219" i="61"/>
  <c r="T206" i="61"/>
  <c r="T199" i="61"/>
  <c r="T188" i="61"/>
  <c r="T181" i="61"/>
  <c r="T170" i="61"/>
  <c r="T163" i="61"/>
  <c r="T151" i="61"/>
  <c r="T144" i="61"/>
  <c r="T133" i="61"/>
  <c r="T126" i="61"/>
  <c r="T115" i="61"/>
  <c r="T108" i="61"/>
  <c r="T97" i="61"/>
  <c r="T90" i="61"/>
  <c r="T79" i="61"/>
  <c r="T72" i="61"/>
  <c r="T61" i="61"/>
  <c r="T54" i="61"/>
  <c r="T47" i="61"/>
  <c r="T44" i="61"/>
  <c r="T41" i="61"/>
  <c r="T38" i="61"/>
  <c r="T35" i="61"/>
  <c r="T32" i="61"/>
  <c r="T29" i="61"/>
  <c r="T26" i="61"/>
  <c r="T23" i="61"/>
  <c r="T20" i="61"/>
  <c r="T17" i="61"/>
  <c r="T14" i="61"/>
  <c r="T11" i="61"/>
  <c r="Q58" i="59"/>
  <c r="Q52" i="59"/>
  <c r="Q48" i="59"/>
  <c r="Q45" i="59"/>
  <c r="Q42" i="59"/>
  <c r="Q39" i="59"/>
  <c r="Q36" i="59"/>
  <c r="Q32" i="59"/>
  <c r="Q29" i="59"/>
  <c r="Q26" i="59"/>
  <c r="Q22" i="59"/>
  <c r="Q19" i="59"/>
  <c r="Q16" i="59"/>
  <c r="Q13" i="59"/>
  <c r="Q10" i="59"/>
  <c r="Q377" i="78"/>
  <c r="Q360" i="78"/>
  <c r="Q327" i="78"/>
  <c r="Q177" i="78"/>
  <c r="J126" i="76"/>
  <c r="J111" i="76"/>
  <c r="J72" i="76"/>
  <c r="J57" i="76"/>
  <c r="J53" i="76"/>
  <c r="J39" i="76"/>
  <c r="J35" i="76"/>
  <c r="J21" i="76"/>
  <c r="J16" i="76"/>
  <c r="J206" i="73"/>
  <c r="J192" i="73"/>
  <c r="J188" i="73"/>
  <c r="J175" i="73"/>
  <c r="J171" i="73"/>
  <c r="J158" i="73"/>
  <c r="J154" i="73"/>
  <c r="J140" i="73"/>
  <c r="J136" i="73"/>
  <c r="J123" i="73"/>
  <c r="J119" i="73"/>
  <c r="J105" i="73"/>
  <c r="J101" i="73"/>
  <c r="J87" i="73"/>
  <c r="J84" i="73"/>
  <c r="J71" i="73"/>
  <c r="J66" i="73"/>
  <c r="J51" i="73"/>
  <c r="J31" i="73"/>
  <c r="J15" i="73"/>
  <c r="J11" i="73"/>
  <c r="L38" i="72"/>
  <c r="R28" i="71"/>
  <c r="R24" i="71"/>
  <c r="R10" i="71"/>
  <c r="J14" i="67"/>
  <c r="K9" i="66"/>
  <c r="K17" i="65"/>
  <c r="N16" i="64"/>
  <c r="M69" i="63"/>
  <c r="M65" i="63"/>
  <c r="M51" i="63"/>
  <c r="M47" i="63"/>
  <c r="M32" i="63"/>
  <c r="M28" i="63"/>
  <c r="N89" i="62"/>
  <c r="N82" i="62"/>
  <c r="N71" i="62"/>
  <c r="N64" i="62"/>
  <c r="N53" i="62"/>
  <c r="N45" i="62"/>
  <c r="N34" i="62"/>
  <c r="N27" i="62"/>
  <c r="N16" i="62"/>
  <c r="N9" i="62"/>
  <c r="T302" i="61"/>
  <c r="T295" i="61"/>
  <c r="T284" i="61"/>
  <c r="T277" i="61"/>
  <c r="T266" i="61"/>
  <c r="T259" i="61"/>
  <c r="T241" i="61"/>
  <c r="T230" i="61"/>
  <c r="T222" i="61"/>
  <c r="T209" i="61"/>
  <c r="T202" i="61"/>
  <c r="T191" i="61"/>
  <c r="T184" i="61"/>
  <c r="T173" i="61"/>
  <c r="T129" i="61"/>
  <c r="T111" i="61"/>
  <c r="T100" i="61"/>
  <c r="T93" i="61"/>
  <c r="T64" i="61"/>
  <c r="T57" i="61"/>
  <c r="J9" i="81"/>
  <c r="H8" i="80"/>
  <c r="Q231" i="78"/>
  <c r="Q138" i="78"/>
  <c r="Q90" i="78"/>
  <c r="Q85" i="78"/>
  <c r="Q35" i="78"/>
  <c r="Q30" i="78"/>
  <c r="J329" i="76"/>
  <c r="J324" i="76"/>
  <c r="J275" i="76"/>
  <c r="J270" i="76"/>
  <c r="J220" i="76"/>
  <c r="J215" i="76"/>
  <c r="J166" i="76"/>
  <c r="J161" i="76"/>
  <c r="J135" i="76"/>
  <c r="J120" i="76"/>
  <c r="J81" i="76"/>
  <c r="J66" i="76"/>
  <c r="M17" i="63"/>
  <c r="N257" i="62"/>
  <c r="N248" i="62"/>
  <c r="N238" i="62"/>
  <c r="N228" i="62"/>
  <c r="N219" i="62"/>
  <c r="N201" i="62"/>
  <c r="N234" i="62"/>
  <c r="N174" i="62"/>
  <c r="N156" i="62"/>
  <c r="N138" i="62"/>
  <c r="N129" i="62"/>
  <c r="N110" i="62"/>
  <c r="N101" i="62"/>
  <c r="N67" i="62"/>
  <c r="N56" i="62"/>
  <c r="N30" i="62"/>
  <c r="N12" i="62"/>
  <c r="T305" i="61"/>
  <c r="T298" i="61"/>
  <c r="T280" i="61"/>
  <c r="T262" i="61"/>
  <c r="T244" i="61"/>
  <c r="T225" i="61"/>
  <c r="T212" i="61"/>
  <c r="T205" i="61"/>
  <c r="T194" i="61"/>
  <c r="T176" i="61"/>
  <c r="T169" i="61"/>
  <c r="T158" i="61"/>
  <c r="T150" i="61"/>
  <c r="T132" i="61"/>
  <c r="T121" i="61"/>
  <c r="T103" i="61"/>
  <c r="T78" i="61"/>
  <c r="T67" i="61"/>
  <c r="T46" i="61"/>
  <c r="T40" i="61"/>
  <c r="T34" i="61"/>
  <c r="T31" i="61"/>
  <c r="T25" i="61"/>
  <c r="T22" i="61"/>
  <c r="T19" i="61"/>
  <c r="T13" i="61"/>
  <c r="Q57" i="59"/>
  <c r="Q55" i="59"/>
  <c r="Q47" i="59"/>
  <c r="Q44" i="59"/>
  <c r="Q41" i="59"/>
  <c r="Q38" i="59"/>
  <c r="Q31" i="59"/>
  <c r="Q28" i="59"/>
  <c r="Q25" i="59"/>
  <c r="Q21" i="59"/>
  <c r="Q18" i="59"/>
  <c r="Q15" i="59"/>
  <c r="Q9" i="59"/>
  <c r="Q287" i="78"/>
  <c r="Q192" i="78"/>
  <c r="Q159" i="78"/>
  <c r="J129" i="76"/>
  <c r="J90" i="76"/>
  <c r="J75" i="76"/>
  <c r="J47" i="76"/>
  <c r="J42" i="76"/>
  <c r="J29" i="76"/>
  <c r="J10" i="76"/>
  <c r="K10" i="75"/>
  <c r="J200" i="73"/>
  <c r="J183" i="73"/>
  <c r="J178" i="73"/>
  <c r="J165" i="73"/>
  <c r="J148" i="73"/>
  <c r="J143" i="73"/>
  <c r="J130" i="73"/>
  <c r="J113" i="73"/>
  <c r="J95" i="73"/>
  <c r="J90" i="73"/>
  <c r="J74" i="73"/>
  <c r="J54" i="73"/>
  <c r="J37" i="73"/>
  <c r="J24" i="73"/>
  <c r="L46" i="72"/>
  <c r="R38" i="71"/>
  <c r="R18" i="71"/>
  <c r="K18" i="66"/>
  <c r="K10" i="65"/>
  <c r="N20" i="64"/>
  <c r="M77" i="63"/>
  <c r="M59" i="63"/>
  <c r="M54" i="63"/>
  <c r="M35" i="63"/>
  <c r="M21" i="63"/>
  <c r="N88" i="62"/>
  <c r="N77" i="62"/>
  <c r="N59" i="62"/>
  <c r="N40" i="62"/>
  <c r="N33" i="62"/>
  <c r="N22" i="62"/>
  <c r="T308" i="61"/>
  <c r="T301" i="61"/>
  <c r="T290" i="61"/>
  <c r="T283" i="61"/>
  <c r="T272" i="61"/>
  <c r="T254" i="61"/>
  <c r="T247" i="61"/>
  <c r="T236" i="61"/>
  <c r="T228" i="61"/>
  <c r="T197" i="61"/>
  <c r="T179" i="61"/>
  <c r="T161" i="61"/>
  <c r="T154" i="61"/>
  <c r="T142" i="61"/>
  <c r="T124" i="61"/>
  <c r="T117" i="61"/>
  <c r="T99" i="61"/>
  <c r="T88" i="61"/>
  <c r="T70" i="61"/>
  <c r="T63" i="61"/>
  <c r="Q121" i="78"/>
  <c r="Q17" i="78"/>
  <c r="J99" i="76"/>
  <c r="N241" i="62"/>
  <c r="N212" i="62"/>
  <c r="N187" i="62"/>
  <c r="N159" i="62"/>
  <c r="N132" i="62"/>
  <c r="N104" i="62"/>
  <c r="J202" i="76"/>
  <c r="J197" i="76"/>
  <c r="N55" i="62"/>
  <c r="N43" i="62"/>
  <c r="T304" i="61"/>
  <c r="T293" i="61"/>
  <c r="T250" i="61"/>
  <c r="T239" i="61"/>
  <c r="T193" i="61"/>
  <c r="T182" i="61"/>
  <c r="T138" i="61"/>
  <c r="T127" i="61"/>
  <c r="T84" i="61"/>
  <c r="T73" i="61"/>
  <c r="T42" i="61"/>
  <c r="T33" i="61"/>
  <c r="T24" i="61"/>
  <c r="T15" i="61"/>
  <c r="Q56" i="59"/>
  <c r="Q46" i="59"/>
  <c r="Q37" i="59"/>
  <c r="Q27" i="59"/>
  <c r="Q17" i="59"/>
  <c r="T55" i="61"/>
  <c r="T45" i="61"/>
  <c r="T36" i="61"/>
  <c r="T27" i="61"/>
  <c r="T18" i="61"/>
  <c r="Q49" i="59"/>
  <c r="Q40" i="59"/>
  <c r="Q30" i="59"/>
  <c r="Q20" i="59"/>
  <c r="Q11" i="59"/>
  <c r="M11" i="63"/>
  <c r="N231" i="62"/>
  <c r="N246" i="62"/>
  <c r="N177" i="62"/>
  <c r="N123" i="62"/>
  <c r="N95" i="62"/>
  <c r="J257" i="76"/>
  <c r="J252" i="76"/>
  <c r="N62" i="62"/>
  <c r="N18" i="62"/>
  <c r="T311" i="61"/>
  <c r="T268" i="61"/>
  <c r="T257" i="61"/>
  <c r="T211" i="61"/>
  <c r="T157" i="61"/>
  <c r="T145" i="61"/>
  <c r="T102" i="61"/>
  <c r="T91" i="61"/>
  <c r="T48" i="61"/>
  <c r="T39" i="61"/>
  <c r="T30" i="61"/>
  <c r="T12" i="61"/>
  <c r="Q53" i="59"/>
  <c r="Q33" i="59"/>
  <c r="Q23" i="59"/>
  <c r="J138" i="76"/>
  <c r="N251" i="62"/>
  <c r="N222" i="62"/>
  <c r="N195" i="62"/>
  <c r="N168" i="62"/>
  <c r="N141" i="62"/>
  <c r="N113" i="62"/>
  <c r="J306" i="76"/>
  <c r="J148" i="76"/>
  <c r="N91" i="62"/>
  <c r="N80" i="62"/>
  <c r="N36" i="62"/>
  <c r="N25" i="62"/>
  <c r="T286" i="61"/>
  <c r="T275" i="61"/>
  <c r="T232" i="61"/>
  <c r="T220" i="61"/>
  <c r="T175" i="61"/>
  <c r="T164" i="61"/>
  <c r="T120" i="61"/>
  <c r="T109" i="61"/>
  <c r="T66" i="61"/>
  <c r="T9" i="61"/>
  <c r="J84" i="76"/>
  <c r="N150" i="62"/>
  <c r="N73" i="62"/>
  <c r="T200" i="61"/>
  <c r="T21" i="61"/>
  <c r="Q43" i="59"/>
  <c r="Q14" i="59"/>
  <c r="K58" i="58"/>
  <c r="K51" i="58"/>
  <c r="K48" i="58"/>
  <c r="K45" i="58"/>
  <c r="K42" i="58"/>
  <c r="K39" i="58"/>
  <c r="K36" i="58"/>
  <c r="K33" i="58"/>
  <c r="K30" i="58"/>
  <c r="K27" i="58"/>
  <c r="K24" i="58"/>
  <c r="K21" i="58"/>
  <c r="K15" i="58"/>
  <c r="K12" i="58"/>
  <c r="K49" i="58"/>
  <c r="K44" i="58"/>
  <c r="K40" i="58"/>
  <c r="K35" i="58"/>
  <c r="K31" i="58"/>
  <c r="K26" i="58"/>
  <c r="K22" i="58"/>
  <c r="K17" i="58"/>
  <c r="K13" i="58"/>
  <c r="K52" i="58"/>
  <c r="K43" i="58"/>
  <c r="K34" i="58"/>
  <c r="K29" i="58"/>
  <c r="K20" i="58"/>
  <c r="K11" i="58"/>
  <c r="K57" i="58"/>
  <c r="K47" i="58"/>
  <c r="K38" i="58"/>
  <c r="K25" i="58"/>
  <c r="K16" i="58"/>
  <c r="K56" i="58"/>
  <c r="K37" i="58"/>
  <c r="K19" i="58"/>
  <c r="K50" i="58"/>
  <c r="K41" i="58"/>
  <c r="K23" i="58"/>
  <c r="K46" i="58"/>
  <c r="K28" i="58"/>
  <c r="K32" i="58"/>
  <c r="K14" i="58"/>
  <c r="K9" i="58"/>
  <c r="K10" i="58"/>
  <c r="K54" i="58"/>
  <c r="K8" i="58"/>
  <c r="D15" i="88"/>
  <c r="D19" i="88"/>
  <c r="D30" i="88"/>
  <c r="D26" i="88"/>
  <c r="D17" i="88"/>
  <c r="D16" i="88"/>
  <c r="D34" i="88"/>
  <c r="D14" i="88"/>
  <c r="D27" i="88"/>
  <c r="D11" i="88"/>
  <c r="D12" i="88"/>
  <c r="D22" i="88"/>
  <c r="D20" i="88"/>
  <c r="D24" i="88"/>
  <c r="D29" i="88"/>
  <c r="D10" i="88"/>
  <c r="D28" i="88"/>
  <c r="D37" i="88"/>
  <c r="D25" i="88"/>
  <c r="D41" i="88"/>
  <c r="D18" i="88"/>
  <c r="D36" i="88"/>
  <c r="D32" i="88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31231]}"/>
    <s v="{[Medida].[Medida].&amp;[2]}"/>
    <s v="{[Keren].[Keren].[All]}"/>
    <s v="{[Cheshbon KM].[Hie Peilut].[Peilut 7].&amp;[Kod_Peilut_L7_712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4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</valueMetadata>
</metadata>
</file>

<file path=xl/sharedStrings.xml><?xml version="1.0" encoding="utf-8"?>
<sst xmlns="http://schemas.openxmlformats.org/spreadsheetml/2006/main" count="16557" uniqueCount="3259">
  <si>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</si>
  <si>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</si>
  <si>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</si>
  <si>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</si>
  <si>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</si>
  <si>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</si>
  <si>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</si>
  <si>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</si>
  <si>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</si>
  <si>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</si>
  <si>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</si>
  <si>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</si>
  <si>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</si>
  <si>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</si>
  <si>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</si>
  <si>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</si>
  <si>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</si>
  <si>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</si>
  <si>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</si>
  <si>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</si>
  <si>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</si>
  <si>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</si>
  <si>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</si>
  <si>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</si>
  <si>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</si>
  <si>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</si>
  <si>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</si>
  <si>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</si>
  <si>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</si>
  <si>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</si>
  <si>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</si>
  <si>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</si>
  <si>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</si>
  <si>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</si>
  <si>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</si>
  <si>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</si>
  <si>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</si>
  <si>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</si>
  <si>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</si>
  <si>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</si>
  <si>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</si>
  <si>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</si>
  <si>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</si>
  <si>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</si>
  <si>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</si>
  <si>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</si>
  <si>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</si>
  <si>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</si>
  <si>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</si>
  <si>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</si>
  <si>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</si>
  <si>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</si>
  <si>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</si>
  <si>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</si>
  <si>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</si>
  <si>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</si>
  <si>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</si>
  <si>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</si>
  <si>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</si>
  <si>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</si>
  <si>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</si>
  <si>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</si>
  <si>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</si>
  <si>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</si>
  <si>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</si>
  <si>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</si>
  <si>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</si>
  <si>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</si>
  <si>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</si>
  <si>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</si>
  <si>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</si>
  <si>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</si>
  <si>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</si>
  <si>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</si>
  <si>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</si>
  <si>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</si>
  <si>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</si>
  <si>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</si>
  <si>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</si>
  <si>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</si>
  <si>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</si>
  <si>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</si>
  <si>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</si>
  <si>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</si>
  <si>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</si>
  <si>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</si>
  <si>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</si>
  <si>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</si>
  <si>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</si>
  <si>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</si>
  <si>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</si>
  <si>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</si>
  <si>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</si>
  <si>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</si>
  <si>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</si>
  <si>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</si>
  <si>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</si>
  <si>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</si>
  <si>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</si>
  <si>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</si>
  <si>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</si>
  <si>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</si>
  <si>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</si>
  <si>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</si>
  <si>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</si>
  <si>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</si>
  <si>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</si>
  <si>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</si>
  <si>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</si>
  <si>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</si>
  <si>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</si>
  <si>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</si>
  <si>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</si>
  <si>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</si>
  <si>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</si>
  <si>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</si>
  <si>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</si>
  <si>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</si>
  <si>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</si>
  <si>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</si>
  <si>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</si>
  <si>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</si>
  <si>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</si>
  <si>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</si>
  <si>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</si>
  <si>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</si>
  <si>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</si>
  <si>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</si>
  <si>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</si>
  <si>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</si>
  <si>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</si>
  <si>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</si>
  <si>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</si>
  <si>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</si>
  <si>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</si>
  <si>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</si>
  <si>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</si>
  <si>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</si>
  <si>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</si>
  <si>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</si>
  <si>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</si>
  <si>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</si>
  <si>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</si>
  <si>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</si>
  <si>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</si>
  <si>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</si>
  <si>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</si>
  <si>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</si>
  <si>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</si>
  <si>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</si>
  <si>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</si>
  <si>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</si>
  <si>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</si>
  <si>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</si>
  <si>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</si>
  <si>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</si>
  <si>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</si>
  <si>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</si>
  <si>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</si>
  <si>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</si>
  <si>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</si>
  <si>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</si>
  <si>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</si>
  <si>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</si>
  <si>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</si>
  <si>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</si>
  <si>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</si>
  <si>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</si>
  <si>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</si>
  <si>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</si>
  <si>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</si>
  <si>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</si>
  <si>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</si>
  <si>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</si>
  <si>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</si>
  <si>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</si>
  <si>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</si>
  <si>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</si>
  <si>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</si>
  <si>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</si>
  <si>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</si>
  <si>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</si>
  <si>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</si>
  <si>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</si>
  <si>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</si>
  <si>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</si>
  <si>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</si>
  <si>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</si>
  <si>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</si>
  <si>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</si>
  <si>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</si>
  <si>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</si>
  <si>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</si>
  <si>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</si>
  <si>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</si>
  <si>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</si>
  <si>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</si>
  <si>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</si>
  <si>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</si>
  <si>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</si>
  <si>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</si>
  <si>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</si>
  <si>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</si>
  <si>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</si>
  <si>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</si>
  <si>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</si>
  <si>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</si>
  <si>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</si>
  <si>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</si>
  <si>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</si>
  <si>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</si>
  <si>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</si>
  <si>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</si>
  <si>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</si>
  <si>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</si>
  <si>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</si>
  <si>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</si>
  <si>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</si>
  <si>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</si>
  <si>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</si>
  <si>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</si>
  <si>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</si>
  <si>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משלימה (מספר אוצר 659) - 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</si>
  <si>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</si>
  <si>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</si>
  <si>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</si>
  <si>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</si>
  <si>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</si>
  <si>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</si>
  <si>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</si>
  <si>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</si>
  <si>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</si>
  <si>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</si>
  <si>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</si>
  <si>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</si>
  <si>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</si>
  <si>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</si>
  <si>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</si>
  <si>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</si>
  <si>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</si>
  <si>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</si>
  <si>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</si>
  <si>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</si>
  <si>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</si>
  <si>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</si>
  <si>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</si>
  <si>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</si>
  <si>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</si>
  <si>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</si>
  <si>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</si>
  <si>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</si>
  <si>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</si>
  <si>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</si>
  <si>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</si>
  <si>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</si>
  <si>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</si>
  <si>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</si>
  <si>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</si>
  <si>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</si>
  <si>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</si>
  <si>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</si>
  <si>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</si>
  <si>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</si>
  <si>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</si>
  <si>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</si>
  <si>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</si>
  <si>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</si>
  <si>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</si>
  <si>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</si>
  <si>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</si>
  <si>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</si>
  <si>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</si>
  <si>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</si>
  <si>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</si>
  <si>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</si>
  <si>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</si>
  <si>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</si>
  <si>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</si>
  <si>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</si>
  <si>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</si>
  <si>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</si>
  <si>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</si>
  <si>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</si>
  <si>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</si>
  <si>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</si>
  <si>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</si>
  <si>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</si>
  <si>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</si>
  <si>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</si>
  <si>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</si>
  <si>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</si>
  <si>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</si>
  <si>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</si>
  <si>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</si>
  <si>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</si>
  <si>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</si>
  <si>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</si>
  <si>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</si>
  <si>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</si>
  <si>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</si>
  <si>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</si>
  <si>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</si>
  <si>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</si>
  <si>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</si>
  <si>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</si>
  <si>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</si>
  <si>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</si>
  <si>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</si>
  <si>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</si>
  <si>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</si>
  <si>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</si>
  <si>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</si>
  <si>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</si>
  <si>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</si>
  <si>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</si>
  <si>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</si>
  <si>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</si>
  <si>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</si>
  <si>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</si>
  <si>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</si>
  <si>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</si>
  <si>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</si>
  <si>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</si>
  <si>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</si>
  <si>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</si>
  <si>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</si>
  <si>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</si>
  <si>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</si>
  <si>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</si>
  <si>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</si>
  <si>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</si>
  <si>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</si>
  <si>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</si>
  <si>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</si>
  <si>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</si>
  <si>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</si>
  <si>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</si>
  <si>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</si>
  <si>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</si>
  <si>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</si>
  <si>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</si>
  <si>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</si>
  <si>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</si>
  <si>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</si>
  <si>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</si>
  <si>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</si>
  <si>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</si>
  <si>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</si>
  <si>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</si>
  <si>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</si>
  <si>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</si>
  <si>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</si>
  <si>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</si>
  <si>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</si>
  <si>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</si>
  <si>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</si>
  <si>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</si>
  <si>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</si>
  <si>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</si>
  <si>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</si>
  <si>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</si>
  <si>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</si>
  <si>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</si>
  <si>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</si>
  <si>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</si>
  <si>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</si>
  <si>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</si>
  <si>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</si>
  <si>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</si>
  <si>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</si>
  <si>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</si>
  <si>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</si>
  <si>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</si>
  <si>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</si>
  <si>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</si>
  <si>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</si>
  <si>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</si>
  <si>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</si>
  <si>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</si>
  <si>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</si>
  <si>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</si>
  <si>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</si>
  <si>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</si>
  <si>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</si>
  <si>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</si>
  <si>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</si>
  <si>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</si>
  <si>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</si>
  <si>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</si>
  <si>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</si>
  <si>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</si>
  <si>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</si>
  <si>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</si>
  <si>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</si>
  <si>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</si>
  <si>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</si>
  <si>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</si>
  <si>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</si>
  <si>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</si>
  <si>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</si>
  <si>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</si>
  <si>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</si>
  <si>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</si>
  <si>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</si>
  <si>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</si>
  <si>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</si>
  <si>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</si>
  <si>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</si>
  <si>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</si>
  <si>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</si>
  <si>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</si>
  <si>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</si>
  <si>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</si>
  <si>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</si>
  <si>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</si>
  <si>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</si>
  <si>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</si>
  <si>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</si>
  <si>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</si>
  <si>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</si>
  <si>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</si>
  <si>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</si>
  <si>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</si>
  <si>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</si>
  <si>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</si>
  <si>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</si>
  <si>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</si>
  <si>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</si>
  <si>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</si>
  <si>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</si>
  <si>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</si>
  <si>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</si>
  <si>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</si>
  <si>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</si>
  <si>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</si>
  <si>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</si>
  <si>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</si>
  <si>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</si>
  <si>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</si>
  <si>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</si>
  <si>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</si>
  <si>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</si>
  <si>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</si>
  <si>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</si>
  <si>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</si>
  <si>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</si>
  <si>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</si>
  <si>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</si>
  <si>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</si>
  <si>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</si>
  <si>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</si>
  <si>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</si>
  <si>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</si>
  <si>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</si>
  <si>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</si>
  <si>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</si>
  <si>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</si>
  <si>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</si>
  <si>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</si>
  <si>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</si>
  <si>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</si>
  <si>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</si>
  <si>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</si>
  <si>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</si>
  <si>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</si>
  <si>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</si>
  <si>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</si>
  <si>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</si>
  <si>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</si>
  <si>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</si>
  <si>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</si>
  <si>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</si>
  <si>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</si>
  <si>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</si>
  <si>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</si>
  <si>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</si>
  <si>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</si>
  <si>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</si>
  <si>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</si>
  <si>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</si>
  <si>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</si>
  <si>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</si>
  <si>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</si>
  <si>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</si>
  <si>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</si>
  <si>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</si>
  <si>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</si>
  <si>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</si>
  <si>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</si>
  <si>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</si>
  <si>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</si>
  <si>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</si>
  <si>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</si>
  <si>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</si>
  <si>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</si>
  <si>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</si>
  <si>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</si>
  <si>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</si>
  <si>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</si>
  <si>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</si>
  <si>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</si>
  <si>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</si>
  <si>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</si>
  <si>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</si>
  <si>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</si>
  <si>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</si>
  <si>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</si>
  <si>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</si>
  <si>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</si>
  <si>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</si>
  <si>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</si>
  <si>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</si>
  <si>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</si>
  <si>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</si>
  <si>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</si>
  <si>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</si>
  <si>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</si>
  <si>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</si>
  <si>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</si>
  <si>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</si>
  <si>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</si>
  <si>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</si>
  <si>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</si>
  <si>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</si>
  <si>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</si>
  <si>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</si>
  <si>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</si>
  <si>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</si>
  <si>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</si>
  <si>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</si>
  <si>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</si>
  <si>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</si>
  <si>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</si>
  <si>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</si>
  <si>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</si>
  <si>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</si>
  <si>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</si>
  <si>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</si>
  <si>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</si>
  <si>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</si>
  <si>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</si>
  <si>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</si>
  <si>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</si>
  <si>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</si>
  <si>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</si>
  <si>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</si>
  <si>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</si>
  <si>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</si>
  <si>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</si>
  <si>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</si>
  <si>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</si>
  <si>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</si>
  <si>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</si>
  <si>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</si>
  <si>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</si>
  <si>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</si>
  <si>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</si>
  <si>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</si>
  <si>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</si>
  <si>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</si>
  <si>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</si>
  <si>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</si>
  <si>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</si>
  <si>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</si>
  <si>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</si>
  <si>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</si>
  <si>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</si>
  <si>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</si>
  <si>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</si>
  <si>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</si>
  <si>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</si>
  <si>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</si>
  <si>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</si>
  <si>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</si>
  <si>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</si>
  <si>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</si>
  <si>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</si>
  <si>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</si>
  <si>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</si>
  <si>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</si>
  <si>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</si>
  <si>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</si>
  <si>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</si>
  <si>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</si>
  <si>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</si>
  <si>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</si>
  <si>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</si>
  <si>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</si>
  <si>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</si>
  <si>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</si>
  <si>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</si>
  <si>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</si>
  <si>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</si>
  <si>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</si>
  <si>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</si>
  <si>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</si>
  <si>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</si>
  <si>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</si>
  <si>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</si>
  <si>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</si>
  <si>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</si>
  <si>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</si>
  <si>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</si>
  <si>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</si>
  <si>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</si>
  <si>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</si>
  <si>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</si>
  <si>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</si>
  <si>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</si>
  <si>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</si>
  <si>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</si>
  <si>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</si>
  <si>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</si>
  <si>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</si>
  <si>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</si>
  <si>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</si>
  <si>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</si>
  <si>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</si>
  <si>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</si>
  <si>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</si>
  <si>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</si>
  <si>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</si>
  <si>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</si>
  <si>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</si>
  <si>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</si>
  <si>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</si>
  <si>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</si>
  <si>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</si>
  <si>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</si>
  <si>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</si>
  <si>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</si>
  <si>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</si>
  <si>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</si>
  <si>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</si>
  <si>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</si>
  <si>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</si>
  <si>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</si>
  <si>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</si>
  <si>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</si>
  <si>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</si>
  <si>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</si>
  <si>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</si>
  <si>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</si>
  <si>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</si>
  <si>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</si>
  <si>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</si>
  <si>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</si>
  <si>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</si>
  <si>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</si>
  <si>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</si>
  <si>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</si>
  <si>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</si>
  <si>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</si>
  <si>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</si>
  <si>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</si>
  <si>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</si>
  <si>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</si>
  <si>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</si>
  <si>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</si>
  <si>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</si>
  <si>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</si>
  <si>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</si>
  <si>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</si>
  <si>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</si>
  <si>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</si>
  <si>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</si>
  <si>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</si>
  <si>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</si>
  <si>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</si>
  <si>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</si>
  <si>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</si>
  <si>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</si>
  <si>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</si>
  <si>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</si>
  <si>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</si>
  <si>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</si>
  <si>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</si>
  <si>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</si>
  <si>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</si>
  <si>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</si>
  <si>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</si>
  <si>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</si>
  <si>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</si>
  <si>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</si>
  <si>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</si>
  <si>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</si>
  <si>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</si>
  <si>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</si>
  <si>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</si>
  <si>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</si>
  <si>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</si>
  <si>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</si>
  <si>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</si>
  <si>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</si>
  <si>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</si>
  <si>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</si>
  <si>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</si>
  <si>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</si>
  <si>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</si>
  <si>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</si>
  <si>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</si>
  <si>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</si>
  <si>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</si>
  <si>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</si>
  <si>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</si>
  <si>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</si>
  <si>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</si>
  <si>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</si>
  <si>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</si>
  <si>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</si>
  <si>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</si>
  <si>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</si>
  <si>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</si>
  <si>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</si>
  <si>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</si>
  <si>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</si>
  <si>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</si>
  <si>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</si>
  <si>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</si>
  <si>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</si>
  <si>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</si>
  <si>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</si>
  <si>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</si>
  <si>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</si>
  <si>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</si>
  <si>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</si>
  <si>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</si>
  <si>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</si>
  <si>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</si>
  <si>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</si>
  <si>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</si>
  <si>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</si>
  <si>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</si>
  <si>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</si>
  <si>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</si>
  <si>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</si>
  <si>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</si>
  <si>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</si>
  <si>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</si>
  <si>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</si>
  <si>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</si>
  <si>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</si>
  <si>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</si>
  <si>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</si>
  <si>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</si>
  <si>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</si>
  <si>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</si>
  <si>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</si>
  <si>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</si>
  <si>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</si>
  <si>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</si>
  <si>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</si>
  <si>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</si>
  <si>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</si>
  <si>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</si>
  <si>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</si>
  <si>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</si>
  <si>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</si>
  <si>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</si>
  <si>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</si>
  <si>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</si>
  <si>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</si>
  <si>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</si>
  <si>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</si>
  <si>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</si>
  <si>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</si>
  <si>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</si>
  <si>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</si>
  <si>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</si>
  <si>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</si>
  <si>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</si>
  <si>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</si>
  <si>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</si>
  <si>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</si>
  <si>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</si>
  <si>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</si>
  <si>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</si>
  <si>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</si>
  <si>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</si>
  <si>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</si>
  <si>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</si>
  <si>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</si>
  <si>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</si>
  <si>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</si>
  <si>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</si>
  <si>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</si>
  <si>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</si>
  <si>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</si>
  <si>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</si>
  <si>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</si>
  <si>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</si>
  <si>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</si>
  <si>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</si>
  <si>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</si>
  <si>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</si>
  <si>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</si>
  <si>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</si>
  <si>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</si>
  <si>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</si>
  <si>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</si>
  <si>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</si>
  <si>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</si>
  <si>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</si>
  <si>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</si>
  <si>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</si>
  <si>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</si>
  <si>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</si>
  <si>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</si>
  <si>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</si>
  <si>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</si>
  <si>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</si>
  <si>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</si>
  <si>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</si>
  <si>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</si>
  <si>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</si>
  <si>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</si>
  <si>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</si>
  <si>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</si>
  <si>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</si>
  <si>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</si>
  <si>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</si>
  <si>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</si>
  <si>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</si>
  <si>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</si>
  <si>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</si>
  <si>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</si>
  <si>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</si>
  <si>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</si>
  <si>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</si>
  <si>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</si>
  <si>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</si>
  <si>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</si>
  <si>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</si>
  <si>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</si>
  <si>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</si>
  <si>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</si>
  <si>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</si>
  <si>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</si>
  <si>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</si>
  <si>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</si>
  <si>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</si>
  <si>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</si>
  <si>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</si>
  <si>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</si>
  <si>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</si>
  <si>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</si>
  <si>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</si>
  <si>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</si>
  <si>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</si>
  <si>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</si>
  <si>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</si>
  <si>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</si>
  <si>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</si>
  <si>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</si>
  <si>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</si>
  <si>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</si>
  <si>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</si>
  <si>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</si>
  <si>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</si>
  <si>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</si>
  <si>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</si>
  <si>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</si>
  <si>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</si>
  <si>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</si>
  <si>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</si>
  <si>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</si>
  <si>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</si>
  <si>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</si>
  <si>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</si>
  <si>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</si>
  <si>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</si>
  <si>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</si>
  <si>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</si>
  <si>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</si>
  <si>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</si>
  <si>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</si>
  <si>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</si>
  <si>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</si>
  <si>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</si>
  <si>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</si>
  <si>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</si>
  <si>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</si>
  <si>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</si>
  <si>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</si>
  <si>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</si>
  <si>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</si>
  <si>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</si>
  <si>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</si>
  <si>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</si>
  <si>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</si>
  <si>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</si>
  <si>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</si>
  <si>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</si>
  <si>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</si>
  <si>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</si>
  <si>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</si>
  <si>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</si>
  <si>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</si>
  <si>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</si>
  <si>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</si>
  <si>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</si>
  <si>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</si>
  <si>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</si>
  <si>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</si>
  <si>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</si>
  <si>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</si>
  <si>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</si>
  <si>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</si>
  <si>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</si>
  <si>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</si>
  <si>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</si>
  <si>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</si>
  <si>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</si>
  <si>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</si>
  <si>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</si>
  <si>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</si>
  <si>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</si>
  <si>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</si>
  <si>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</si>
  <si>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</si>
  <si>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</si>
  <si>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</si>
  <si>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</si>
  <si>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</si>
  <si>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</si>
  <si>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</si>
  <si>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</si>
  <si>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</si>
  <si>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</si>
  <si>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</si>
  <si>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Independent Power and Renewabl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</si>
  <si>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</si>
  <si>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</si>
  <si>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</si>
  <si>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</si>
  <si>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</si>
  <si>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</si>
  <si>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</si>
  <si>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</si>
  <si>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</si>
  <si>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</si>
  <si>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</si>
  <si>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</si>
  <si>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</si>
  <si>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</si>
  <si>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</si>
  <si>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</si>
  <si>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</si>
  <si>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</si>
  <si>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</si>
  <si>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</si>
  <si>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</si>
  <si>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</si>
  <si>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</si>
  <si>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</si>
  <si>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</si>
  <si>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</si>
  <si>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</si>
  <si>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</si>
  <si>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</si>
  <si>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</si>
  <si>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</si>
  <si>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</si>
  <si>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</si>
  <si>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</si>
  <si>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</si>
  <si>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</si>
  <si>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</si>
  <si>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</si>
  <si>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</si>
  <si>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</si>
  <si>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</si>
  <si>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</si>
  <si>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</si>
  <si>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</si>
  <si>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</si>
  <si>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</si>
  <si>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</si>
  <si>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</si>
  <si>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</si>
  <si>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</si>
  <si>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</si>
  <si>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</si>
  <si>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</si>
  <si>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</si>
  <si>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</si>
  <si>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</si>
  <si>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</si>
  <si>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</si>
  <si>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</si>
  <si>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</si>
  <si>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</si>
  <si>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</si>
  <si>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</si>
  <si>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</si>
  <si>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</si>
  <si>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</si>
  <si>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</si>
  <si>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</si>
  <si>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</si>
  <si>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</si>
  <si>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</si>
  <si>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</si>
  <si>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</si>
  <si>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</si>
  <si>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</si>
  <si>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</si>
  <si>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</si>
  <si>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</si>
  <si>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</si>
  <si>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</si>
  <si>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</si>
  <si>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</si>
  <si>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</si>
  <si>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</si>
  <si>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</si>
  <si>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</si>
  <si>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</si>
  <si>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</si>
  <si>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</si>
  <si>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</si>
  <si>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</si>
  <si>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</si>
  <si>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</si>
  <si>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</si>
  <si>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</si>
  <si>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</si>
  <si>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</si>
  <si>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</si>
  <si>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</si>
  <si>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</si>
  <si>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</si>
  <si>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</si>
  <si>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</si>
  <si>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</si>
  <si>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</si>
  <si>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</si>
  <si>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</si>
  <si>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</si>
  <si>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</si>
  <si>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</si>
  <si>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</si>
  <si>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</si>
  <si>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</si>
  <si>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</si>
  <si>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</si>
  <si>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</si>
  <si>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</si>
  <si>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</si>
  <si>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</si>
  <si>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</si>
  <si>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</si>
  <si>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</si>
  <si>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</si>
  <si>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</si>
  <si>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</si>
  <si>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</si>
  <si>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</si>
  <si>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</si>
  <si>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</si>
  <si>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</si>
  <si>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</si>
  <si>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</si>
  <si>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</si>
  <si>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</si>
  <si>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</si>
  <si>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</si>
  <si>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</si>
  <si>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</si>
  <si>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</si>
  <si>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</si>
  <si>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</si>
  <si>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</si>
  <si>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</si>
  <si>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</si>
  <si>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</si>
  <si>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</si>
  <si>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</si>
  <si>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</si>
  <si>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</si>
  <si>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</si>
  <si>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</si>
  <si>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</si>
  <si>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</si>
  <si>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</si>
  <si>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</si>
  <si>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</si>
  <si>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</si>
  <si>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</si>
  <si>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</si>
  <si>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</si>
  <si>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</si>
  <si>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</si>
  <si>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</si>
  <si>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</si>
  <si>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</si>
  <si>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</si>
  <si>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</si>
  <si>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</si>
  <si>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</si>
  <si>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</si>
  <si>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</si>
  <si>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</si>
  <si>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</si>
  <si>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</si>
  <si>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</si>
  <si>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</si>
  <si>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</si>
  <si>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</si>
  <si>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</si>
  <si>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</si>
  <si>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</si>
  <si>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</si>
  <si>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</si>
  <si>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</si>
  <si>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</si>
  <si>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</si>
  <si>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</si>
  <si>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</si>
  <si>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</si>
  <si>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</si>
  <si>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</si>
  <si>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</si>
  <si>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</si>
  <si>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</si>
  <si>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</si>
  <si>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</si>
  <si>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</si>
  <si>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</si>
  <si>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</si>
  <si>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</si>
  <si>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</si>
  <si>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</si>
  <si>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</si>
  <si>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</si>
  <si>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</si>
  <si>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</si>
  <si>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</si>
  <si>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</si>
  <si>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</si>
  <si>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</si>
  <si>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</si>
  <si>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</si>
  <si>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</si>
  <si>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</si>
  <si>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</si>
  <si>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</si>
  <si>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</si>
  <si>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</si>
  <si>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</si>
  <si>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</si>
  <si>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</si>
  <si>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</si>
  <si>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</si>
  <si>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</si>
  <si>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</si>
  <si>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</si>
  <si>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</si>
  <si>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</si>
  <si>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</si>
  <si>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</si>
  <si>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</si>
  <si>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</si>
  <si>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</si>
  <si>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</si>
  <si>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</si>
  <si>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</si>
  <si>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</si>
  <si>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</si>
  <si>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</si>
  <si>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</si>
  <si>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</si>
  <si>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</si>
  <si>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</si>
  <si>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</si>
  <si>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</si>
  <si>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</si>
  <si>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</si>
  <si>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</si>
  <si>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</si>
  <si>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</si>
  <si>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</si>
  <si>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</si>
  <si>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</si>
  <si>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</si>
  <si>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</si>
  <si>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</si>
  <si>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</si>
  <si>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</si>
  <si>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</si>
  <si>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</si>
  <si>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</si>
  <si>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</si>
  <si>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</si>
  <si>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</si>
  <si>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</si>
  <si>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</si>
  <si>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</si>
  <si>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</si>
  <si>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</si>
  <si>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</si>
  <si>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</si>
  <si>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</si>
  <si>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</si>
  <si>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</si>
  <si>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</si>
  <si>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</si>
  <si>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</si>
  <si>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</si>
  <si>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</si>
  <si>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</si>
  <si>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</si>
  <si>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</si>
  <si>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</si>
  <si>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</si>
  <si>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</si>
  <si>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</si>
  <si>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</si>
  <si>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</si>
  <si>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</si>
  <si>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</si>
  <si>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</si>
  <si>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</si>
  <si>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</si>
  <si>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</si>
  <si>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</si>
  <si>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</si>
  <si>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</si>
  <si>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</si>
  <si>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</si>
  <si>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</si>
  <si>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</si>
  <si>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</si>
  <si>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</si>
  <si>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</si>
  <si>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</si>
  <si>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</si>
  <si>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</si>
  <si>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</si>
  <si>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</si>
  <si>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</si>
  <si>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</si>
  <si>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</si>
  <si>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</si>
  <si>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</si>
  <si>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</si>
  <si>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</si>
  <si>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</si>
  <si>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</si>
  <si>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</si>
  <si>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</si>
  <si>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</si>
  <si>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</si>
  <si>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</si>
  <si>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</si>
  <si>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</si>
  <si>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</si>
  <si>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</si>
  <si>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</si>
  <si>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</si>
  <si>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</si>
  <si>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</si>
  <si>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</si>
  <si>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</si>
  <si>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</si>
  <si>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</si>
  <si>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</si>
  <si>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</si>
  <si>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</si>
  <si>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</si>
  <si>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</si>
  <si>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</si>
  <si>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</si>
  <si>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</si>
  <si>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</si>
  <si>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</si>
  <si>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</si>
  <si>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</si>
  <si>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</si>
  <si>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</si>
  <si>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</si>
  <si>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</si>
  <si>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</si>
  <si>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</si>
  <si>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</si>
  <si>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</si>
  <si>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</si>
  <si>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</si>
  <si>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</si>
  <si>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</si>
  <si>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</si>
  <si>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</si>
  <si>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</si>
  <si>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</si>
  <si>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</si>
  <si>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</si>
  <si>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</si>
  <si>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</si>
  <si>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</si>
  <si>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</si>
  <si>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</si>
  <si>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</si>
  <si>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</si>
  <si>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</si>
  <si>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</si>
  <si>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</si>
  <si>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</si>
  <si>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</si>
  <si>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</si>
  <si>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</si>
  <si>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</si>
  <si>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</si>
  <si>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</si>
  <si>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</si>
  <si>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</si>
  <si>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</si>
  <si>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</si>
  <si>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</si>
  <si>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</si>
  <si>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</si>
  <si>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</si>
  <si>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</si>
  <si>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</si>
  <si>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</si>
  <si>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</si>
  <si>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</si>
  <si>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</si>
  <si>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</si>
  <si>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</si>
  <si>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</si>
  <si>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</si>
  <si>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</si>
  <si>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</si>
  <si>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</si>
  <si>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</si>
  <si>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</si>
  <si>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</si>
  <si>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</si>
  <si>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</si>
  <si>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</si>
  <si>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</si>
  <si>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</si>
  <si>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</si>
  <si>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</si>
  <si>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</si>
  <si>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</si>
  <si>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</si>
  <si>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</si>
  <si>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</si>
  <si>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</si>
  <si>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</si>
  <si>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</si>
  <si>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</si>
  <si>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</si>
  <si>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</si>
  <si>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</si>
  <si>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</si>
  <si>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</si>
  <si>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</si>
  <si>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</si>
  <si>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</si>
  <si>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</si>
  <si>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</si>
  <si>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</si>
  <si>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</si>
  <si>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</si>
  <si>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</si>
  <si>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</si>
  <si>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</si>
  <si>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</si>
  <si>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</si>
  <si>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</si>
  <si>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</si>
  <si>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</si>
  <si>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</si>
  <si>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</si>
  <si>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</si>
  <si>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</si>
  <si>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</si>
  <si>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</si>
  <si>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</si>
  <si>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</si>
  <si>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</si>
  <si>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</si>
  <si>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</si>
  <si>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</si>
  <si>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</si>
  <si>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</si>
  <si>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</si>
  <si>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</si>
  <si>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</si>
  <si>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</si>
  <si>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</si>
  <si>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</si>
  <si>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</si>
  <si>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</si>
  <si>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</si>
  <si>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</si>
  <si>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</si>
  <si>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</si>
  <si>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</si>
  <si>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</si>
  <si>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</si>
  <si>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</si>
  <si>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</si>
  <si>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</si>
  <si>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</si>
  <si>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</si>
  <si>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</si>
  <si>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</si>
  <si>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</si>
  <si>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</si>
  <si>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</si>
  <si>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</si>
  <si>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</si>
  <si>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</si>
  <si>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</si>
  <si>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</si>
  <si>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</si>
  <si>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</si>
  <si>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</si>
  <si>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</si>
  <si>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</si>
  <si>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</si>
  <si>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</si>
  <si>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</si>
  <si>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</si>
  <si>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</si>
  <si>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</si>
  <si>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</si>
  <si>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</si>
  <si>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</si>
  <si>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</si>
  <si>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</si>
  <si>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</si>
  <si>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</si>
  <si>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</si>
  <si>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</si>
  <si>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</si>
  <si>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</si>
  <si>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</si>
  <si>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</si>
  <si>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</si>
  <si>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</si>
  <si>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</si>
  <si>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</si>
  <si>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</si>
  <si>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</si>
  <si>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</si>
  <si>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</si>
  <si>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</si>
  <si>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</si>
  <si>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</si>
  <si>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</si>
  <si>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</si>
  <si>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</si>
  <si>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</si>
  <si>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</si>
  <si>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</si>
  <si>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</si>
  <si>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</si>
  <si>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</si>
  <si>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</si>
  <si>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</si>
  <si>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</si>
  <si>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</si>
  <si>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</si>
  <si>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</si>
  <si>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</si>
  <si>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</si>
  <si>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</si>
  <si>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</si>
  <si>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</si>
  <si>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</si>
  <si>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</si>
  <si>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</si>
  <si>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</si>
  <si>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</si>
  <si>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</si>
  <si>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</si>
  <si>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</si>
  <si>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</si>
  <si>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</si>
  <si>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</si>
  <si>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</si>
  <si>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</si>
  <si>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</si>
  <si>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</si>
  <si>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</si>
  <si>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</si>
  <si>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</si>
  <si>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</si>
  <si>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</si>
  <si>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</si>
  <si>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</si>
  <si>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</si>
  <si>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</si>
  <si>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</si>
  <si>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</si>
  <si>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</si>
  <si>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</si>
  <si>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</si>
  <si>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</si>
  <si>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</si>
  <si>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</si>
  <si>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</si>
  <si>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</si>
  <si>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</si>
  <si>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</si>
  <si>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</si>
  <si>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</si>
  <si>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</si>
  <si>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</si>
  <si>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</si>
  <si>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</si>
  <si>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</si>
  <si>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</si>
  <si>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</si>
  <si>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</si>
  <si>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</si>
  <si>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</si>
  <si>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</si>
  <si>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</si>
  <si>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</si>
  <si>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</si>
  <si>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</si>
  <si>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</si>
  <si>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</si>
  <si>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</si>
  <si>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</si>
  <si>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</si>
  <si>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</si>
  <si>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</si>
  <si>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</si>
  <si>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</si>
  <si>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</si>
  <si>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</si>
  <si>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</si>
  <si>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</si>
  <si>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</si>
  <si>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</si>
  <si>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</si>
  <si>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</si>
  <si>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</si>
  <si>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</si>
  <si>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</si>
  <si>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</si>
  <si>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</si>
  <si>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</si>
  <si>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</si>
  <si>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</si>
  <si>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</si>
  <si>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</si>
  <si>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</si>
  <si>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</si>
  <si>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</si>
  <si>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</si>
  <si>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</si>
  <si>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</si>
  <si>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</si>
  <si>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</si>
  <si>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</si>
  <si>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</si>
  <si>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</si>
  <si>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</si>
  <si>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</si>
  <si>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</si>
  <si>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</si>
  <si>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</si>
  <si>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</si>
  <si>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</si>
  <si>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</si>
  <si>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</si>
  <si>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</si>
  <si>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</si>
  <si>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</si>
  <si>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</si>
  <si>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</si>
  <si>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</si>
  <si>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</si>
  <si>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</si>
  <si>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</si>
  <si>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</si>
  <si>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</si>
  <si>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</si>
  <si>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</si>
  <si>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</si>
  <si>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</si>
  <si>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</si>
  <si>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</si>
  <si>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</si>
  <si>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</si>
  <si>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</si>
  <si>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</si>
  <si>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</si>
  <si>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</si>
  <si>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</si>
  <si>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</si>
  <si>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</si>
  <si>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</si>
  <si>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</si>
  <si>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</si>
  <si>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</si>
  <si>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</si>
  <si>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</si>
  <si>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</si>
  <si>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</si>
  <si>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</si>
  <si>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</si>
  <si>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</si>
  <si>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</si>
  <si>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</si>
  <si>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</si>
  <si>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</si>
  <si>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</si>
  <si>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</si>
  <si>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</si>
  <si>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</si>
  <si>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</si>
  <si>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</si>
  <si>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</si>
  <si>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</si>
  <si>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</si>
  <si>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</si>
  <si>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</si>
  <si>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</si>
  <si>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</si>
  <si>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</si>
  <si>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</si>
  <si>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</si>
  <si>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</si>
  <si>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</si>
  <si>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</si>
  <si>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</si>
  <si>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</si>
  <si>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</si>
  <si>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</si>
  <si>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</si>
  <si>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</si>
  <si>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</si>
  <si>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</si>
  <si>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</si>
  <si>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</si>
  <si>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</si>
  <si>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</si>
  <si>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</si>
  <si>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</si>
  <si>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</si>
  <si>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</si>
  <si>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</si>
  <si>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</si>
  <si>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</si>
  <si>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</si>
  <si>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</si>
  <si>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</si>
  <si>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</si>
  <si>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</si>
  <si>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</si>
  <si>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</si>
  <si>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</si>
  <si>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</si>
  <si>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</si>
  <si>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</si>
  <si>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</si>
  <si>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</si>
  <si>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</si>
  <si>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</si>
  <si>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</si>
  <si>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</si>
  <si>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</si>
  <si>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</si>
  <si>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</si>
  <si>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</si>
  <si>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</si>
  <si>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</si>
  <si>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</si>
  <si>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</si>
  <si>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</si>
  <si>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</si>
  <si>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</si>
  <si>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</si>
  <si>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</si>
  <si>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ETF תלבונד 20</t>
  </si>
  <si>
    <t>1145960</t>
  </si>
  <si>
    <t>קסם ETF תלבונד 40</t>
  </si>
  <si>
    <t>1146216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</si>
  <si>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</si>
  <si>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</si>
  <si>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</si>
  <si>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</si>
  <si>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</si>
  <si>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</si>
  <si>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</si>
  <si>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</si>
  <si>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</si>
  <si>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</si>
  <si>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</si>
  <si>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</si>
  <si>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</si>
  <si>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</si>
  <si>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</si>
  <si>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</si>
  <si>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</si>
  <si>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</si>
  <si>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</si>
  <si>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</si>
  <si>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</si>
  <si>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</si>
  <si>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</si>
  <si>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</si>
  <si>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</si>
  <si>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</si>
  <si>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</si>
  <si>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</si>
  <si>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</si>
  <si>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</si>
  <si>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</si>
  <si>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</si>
  <si>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</si>
  <si>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</si>
  <si>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</si>
  <si>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</si>
  <si>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</si>
  <si>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</si>
  <si>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</si>
  <si>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</si>
  <si>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</si>
  <si>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</si>
  <si>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</si>
  <si>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</si>
  <si>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</si>
  <si>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</si>
  <si>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</si>
  <si>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</si>
  <si>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</si>
  <si>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</si>
  <si>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</si>
  <si>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</si>
  <si>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</si>
  <si>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</si>
  <si>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</si>
  <si>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</si>
  <si>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</si>
  <si>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</si>
  <si>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</si>
  <si>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</si>
  <si>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</si>
  <si>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</si>
  <si>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</si>
  <si>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</si>
  <si>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</si>
  <si>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</si>
  <si>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</si>
  <si>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</si>
  <si>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</si>
  <si>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</si>
  <si>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</si>
  <si>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</si>
  <si>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</si>
  <si>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</si>
  <si>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</si>
  <si>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</si>
  <si>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</si>
  <si>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</si>
  <si>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</si>
  <si>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</si>
  <si>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</si>
  <si>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</si>
  <si>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</si>
  <si>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</si>
  <si>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</si>
  <si>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</si>
  <si>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</si>
  <si>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</si>
  <si>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</si>
  <si>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</si>
  <si>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</si>
  <si>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</si>
  <si>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</si>
  <si>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</si>
  <si>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</si>
  <si>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</si>
  <si>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</si>
  <si>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</si>
  <si>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</si>
  <si>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</si>
  <si>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</si>
  <si>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</si>
  <si>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</si>
  <si>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</si>
  <si>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</si>
  <si>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</si>
  <si>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</si>
  <si>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</si>
  <si>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</si>
  <si>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</si>
  <si>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</si>
  <si>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</si>
  <si>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</si>
  <si>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</si>
  <si>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</si>
  <si>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</si>
  <si>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</si>
  <si>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</si>
  <si>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</si>
  <si>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</si>
  <si>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</si>
  <si>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</si>
  <si>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</si>
  <si>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</si>
  <si>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</si>
  <si>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</si>
  <si>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</si>
  <si>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</si>
  <si>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</si>
  <si>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</si>
  <si>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</si>
  <si>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</si>
  <si>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</si>
  <si>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</si>
  <si>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</si>
  <si>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</si>
  <si>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</si>
  <si>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</si>
  <si>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</si>
  <si>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</si>
  <si>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</si>
  <si>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</si>
  <si>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</si>
  <si>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</si>
  <si>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</si>
  <si>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</si>
  <si>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</si>
  <si>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</si>
  <si>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</si>
  <si>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</si>
  <si>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</si>
  <si>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</si>
  <si>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</si>
  <si>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</si>
  <si>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</si>
  <si>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</si>
  <si>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</si>
  <si>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</si>
  <si>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</si>
  <si>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</si>
  <si>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</si>
  <si>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</si>
  <si>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</si>
  <si>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</si>
  <si>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</si>
  <si>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</si>
  <si>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</si>
  <si>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</si>
  <si>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</si>
  <si>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</si>
  <si>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</si>
  <si>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</si>
  <si>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</si>
  <si>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</si>
  <si>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</si>
  <si>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</si>
  <si>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</si>
  <si>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</si>
  <si>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</si>
  <si>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</si>
  <si>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</si>
  <si>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</si>
  <si>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</si>
  <si>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</si>
  <si>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</si>
  <si>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</si>
  <si>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</si>
  <si>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</si>
  <si>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</si>
  <si>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</si>
  <si>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</si>
  <si>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</si>
  <si>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</si>
  <si>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</si>
  <si>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</si>
  <si>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</si>
  <si>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</si>
  <si>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</si>
  <si>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</si>
  <si>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</si>
  <si>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</si>
  <si>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</si>
  <si>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</si>
  <si>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</si>
  <si>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</si>
  <si>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</si>
  <si>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</si>
  <si>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</si>
  <si>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</si>
  <si>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</si>
  <si>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</si>
  <si>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</si>
  <si>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</si>
  <si>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</si>
  <si>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</si>
  <si>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</si>
  <si>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</si>
  <si>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</si>
  <si>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</si>
  <si>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</si>
  <si>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</si>
  <si>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</si>
  <si>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</si>
  <si>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</si>
  <si>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</si>
  <si>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</si>
  <si>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</si>
  <si>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</si>
  <si>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</si>
  <si>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</si>
  <si>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</si>
  <si>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</si>
  <si>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</si>
  <si>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</si>
  <si>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</si>
  <si>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</si>
  <si>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</si>
  <si>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</si>
  <si>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</si>
  <si>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</si>
  <si>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</si>
  <si>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</si>
  <si>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</si>
  <si>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</si>
  <si>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</si>
  <si>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</si>
  <si>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</si>
  <si>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</si>
  <si>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</si>
  <si>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</si>
  <si>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</si>
  <si>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</si>
  <si>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</si>
  <si>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SPVNI 2 Next 2021 LP</t>
  </si>
  <si>
    <t>Sunbit</t>
  </si>
  <si>
    <t>חברת Earnix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</si>
  <si>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</si>
  <si>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</si>
  <si>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</si>
  <si>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</si>
  <si>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</si>
  <si>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</si>
  <si>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</si>
  <si>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Cobra Investments L.P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</si>
  <si>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</si>
  <si>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</si>
  <si>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</si>
  <si>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</si>
  <si>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</si>
  <si>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Diagnostic Robotics Ltd</t>
  </si>
  <si>
    <t>FIMI ISRAEL OPPORTUNITY 6</t>
  </si>
  <si>
    <t>Fortissimo Capital Fund V L.P.</t>
  </si>
  <si>
    <t>Fortissimo Partners VI</t>
  </si>
  <si>
    <t>Greenfield Partners Panorays LP</t>
  </si>
  <si>
    <t>Kedma Capital III</t>
  </si>
  <si>
    <t>Noy 4 Infrastructure and energy</t>
  </si>
  <si>
    <t>Panorays. Ltd (ISR)</t>
  </si>
  <si>
    <t>S.H. SKY 3 L.P</t>
  </si>
  <si>
    <t>S.H. SKY 4 L.P</t>
  </si>
  <si>
    <t>S.H. SKY II L.P.s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</si>
  <si>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</si>
  <si>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</si>
  <si>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</si>
  <si>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</si>
  <si>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</si>
  <si>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</si>
  <si>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</si>
  <si>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</si>
  <si>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</si>
  <si>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XII LP</t>
  </si>
  <si>
    <t>Israel Secondary fund III L.P</t>
  </si>
  <si>
    <t>JoyTunes Ltd.</t>
  </si>
  <si>
    <t>Lightricks Ltd.</t>
  </si>
  <si>
    <t>Minute Media Inc.</t>
  </si>
  <si>
    <t>QUMRA OPPORTUNITY FUND I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</si>
  <si>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</si>
  <si>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</si>
  <si>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</si>
  <si>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</si>
  <si>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</si>
  <si>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</si>
  <si>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</si>
  <si>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ELECTRA AMERICA PRINCIPAL HOSPITALITY</t>
  </si>
  <si>
    <t>EQT Exeter Main Fund</t>
  </si>
  <si>
    <t>Faropoint III FEEDER 6</t>
  </si>
  <si>
    <t>LCN European Fund IV SLP</t>
  </si>
  <si>
    <t>Accelmed Partners II</t>
  </si>
  <si>
    <t>Accelmed Partners LP</t>
  </si>
  <si>
    <t>ACE IV*</t>
  </si>
  <si>
    <t>ACE V*</t>
  </si>
  <si>
    <t>ADLS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</si>
  <si>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</si>
  <si>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</si>
  <si>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</si>
  <si>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</si>
  <si>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VIII</t>
  </si>
  <si>
    <t>Andreessen Horowitz LSV Fund III</t>
  </si>
  <si>
    <t>AP IX Connect Holdings L.P</t>
  </si>
  <si>
    <t>APCS LP*</t>
  </si>
  <si>
    <t>Arcmont SLF II</t>
  </si>
  <si>
    <t>Ardonagh*</t>
  </si>
  <si>
    <t>Ares Capital Europe VI</t>
  </si>
  <si>
    <t>Ares Private Capital Solutions II*</t>
  </si>
  <si>
    <t>Artemis*</t>
  </si>
  <si>
    <t>Astorg MidCap</t>
  </si>
  <si>
    <t>Astorg VIII</t>
  </si>
  <si>
    <t>Audax Direct Lending Solutions Fund II</t>
  </si>
  <si>
    <t>BCP V DEXKO CO INVEST LP</t>
  </si>
  <si>
    <t>Brookfield Capital Partners Fund VI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</si>
  <si>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</si>
  <si>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</si>
  <si>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</si>
  <si>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</si>
  <si>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</si>
  <si>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</si>
  <si>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</si>
  <si>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</si>
  <si>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</si>
  <si>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CMPVIIC</t>
  </si>
  <si>
    <t>Copenhagen Energy Transition</t>
  </si>
  <si>
    <t>Creandum VI Select</t>
  </si>
  <si>
    <t>Crescent Direct Lending III</t>
  </si>
  <si>
    <t>CRUISE.CO</t>
  </si>
  <si>
    <t>CSC TS HOLDINGS L.P</t>
  </si>
  <si>
    <t>DB Sunshine Holdings</t>
  </si>
  <si>
    <t>DIF VII</t>
  </si>
  <si>
    <t>DIF VII CO INVEST PROJECT 1 C.V</t>
  </si>
  <si>
    <t>DIRECT LENDING FUND IV (EUR) SLP</t>
  </si>
  <si>
    <t>Dover Street IX L.P.</t>
  </si>
  <si>
    <t>Elatec GmbH</t>
  </si>
  <si>
    <t>Euromoney*</t>
  </si>
  <si>
    <t>European Camping Group ECG*</t>
  </si>
  <si>
    <t>Fastmarkets*</t>
  </si>
  <si>
    <t>Fitzgerald Fund US LP</t>
  </si>
  <si>
    <t>General Catalyst Group XI - Creation</t>
  </si>
  <si>
    <t>General Catalyst Group XI - Ignition</t>
  </si>
  <si>
    <t>General Catalyst Group XI -Endurance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</si>
  <si>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</si>
  <si>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</si>
  <si>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</si>
  <si>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</si>
  <si>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</si>
  <si>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</si>
  <si>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</si>
  <si>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</si>
  <si>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</si>
  <si>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</si>
  <si>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 Senior Debt Partners Fund 5 A SCSp</t>
  </si>
  <si>
    <t>IK Small Cap Fund II No.1 SCSp</t>
  </si>
  <si>
    <t>Incline Equity Partners IV, L.P.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</si>
  <si>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</si>
  <si>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</si>
  <si>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</si>
  <si>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</si>
  <si>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</si>
  <si>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</si>
  <si>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</si>
  <si>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</si>
  <si>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</si>
  <si>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</si>
  <si>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</si>
  <si>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</si>
  <si>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</si>
  <si>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</si>
  <si>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</si>
  <si>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</si>
  <si>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</si>
  <si>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</si>
  <si>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</si>
  <si>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</si>
  <si>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</si>
  <si>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</si>
  <si>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Lytx, Inc.</t>
  </si>
  <si>
    <t>Magna Legal Services</t>
  </si>
  <si>
    <t>MCP V</t>
  </si>
  <si>
    <t>MIE III Co Investment Fund II S.L.P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</si>
  <si>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</si>
  <si>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</si>
  <si>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</si>
  <si>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</si>
  <si>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</si>
  <si>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</si>
  <si>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</si>
  <si>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</si>
  <si>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</si>
  <si>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</si>
  <si>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</si>
  <si>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VII</t>
  </si>
  <si>
    <t>Paragon Fund III Feeder Limited</t>
  </si>
  <si>
    <t>PCSIII LP</t>
  </si>
  <si>
    <t>Permira VIII   2 SCSp</t>
  </si>
  <si>
    <t>Point Nine Annex II GmbH &amp; Co. KG</t>
  </si>
  <si>
    <t>Point Nine VI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</si>
  <si>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</si>
  <si>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</si>
  <si>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</si>
  <si>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</si>
  <si>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</si>
  <si>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</si>
  <si>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</si>
  <si>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Proxima Co Invest L.P</t>
  </si>
  <si>
    <t>Qumra MS LP Minute Media</t>
  </si>
  <si>
    <t>SDP IV</t>
  </si>
  <si>
    <t>SDPIII</t>
  </si>
  <si>
    <t>SLF1</t>
  </si>
  <si>
    <t>SONNEDIX</t>
  </si>
  <si>
    <t>Spark Capital Growth Fund IV</t>
  </si>
  <si>
    <t>Spark Capital VII</t>
  </si>
  <si>
    <t>Spectrum</t>
  </si>
  <si>
    <t>Sun Capital Partners VII, L.P.</t>
  </si>
  <si>
    <t>TDLIV</t>
  </si>
  <si>
    <t>Thoma Bravo Discover Fund II, L.P.</t>
  </si>
  <si>
    <t>Thor Investment Trust 1</t>
  </si>
  <si>
    <t>Tikehau Direct Lending V</t>
  </si>
  <si>
    <t>U.S. Anesthesia Partners Holdings, Inc.</t>
  </si>
  <si>
    <t>Vintage Fund of Funds VI Access</t>
  </si>
  <si>
    <t>Vintage Fund of Funds VII (Access)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</si>
  <si>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</si>
  <si>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</si>
  <si>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</si>
  <si>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</si>
  <si>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</si>
  <si>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</si>
  <si>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</si>
  <si>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</si>
  <si>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</si>
  <si>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נוסטרומו אופ*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</si>
  <si>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</si>
  <si>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</si>
  <si>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</si>
  <si>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</si>
  <si>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</si>
  <si>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</si>
  <si>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</si>
  <si>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</si>
  <si>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</si>
  <si>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</si>
  <si>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</si>
  <si>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</si>
  <si>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</si>
  <si>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</si>
  <si>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</si>
  <si>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</si>
  <si>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</si>
  <si>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</si>
  <si>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</si>
  <si>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</si>
  <si>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</si>
  <si>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</si>
  <si>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</si>
  <si>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</si>
  <si>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</si>
  <si>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</si>
  <si>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</si>
  <si>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</si>
  <si>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</si>
  <si>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</si>
  <si>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</si>
  <si>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</si>
  <si>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</si>
  <si>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</si>
  <si>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</si>
  <si>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</si>
  <si>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</si>
  <si>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</si>
  <si>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</si>
  <si>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</si>
  <si>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</si>
  <si>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</si>
  <si>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</si>
  <si>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</si>
  <si>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</si>
  <si>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</si>
  <si>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</si>
  <si>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</si>
  <si>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</si>
  <si>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</si>
  <si>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</si>
  <si>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</si>
  <si>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</si>
  <si>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</si>
  <si>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</si>
  <si>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</si>
  <si>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</si>
  <si>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</si>
  <si>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</si>
  <si>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</si>
  <si>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</si>
  <si>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</si>
  <si>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</si>
  <si>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</si>
  <si>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</si>
  <si>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</si>
  <si>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</si>
  <si>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</si>
  <si>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</si>
  <si>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</si>
  <si>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</si>
  <si>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</si>
  <si>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</si>
  <si>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</si>
  <si>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</si>
  <si>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</si>
  <si>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</si>
  <si>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</si>
  <si>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</si>
  <si>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</si>
  <si>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</si>
  <si>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</si>
  <si>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</si>
  <si>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</si>
  <si>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</si>
  <si>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</si>
  <si>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</si>
  <si>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</si>
  <si>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</si>
  <si>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</si>
  <si>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</si>
  <si>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</si>
  <si>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</si>
  <si>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</si>
  <si>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</si>
  <si>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</si>
  <si>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</si>
  <si>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</si>
  <si>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</si>
  <si>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</si>
  <si>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</si>
  <si>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</si>
  <si>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</si>
  <si>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</si>
  <si>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</si>
  <si>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</si>
  <si>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</si>
  <si>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</si>
  <si>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</si>
  <si>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</si>
  <si>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</si>
  <si>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</si>
  <si>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</si>
  <si>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</si>
  <si>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</si>
  <si>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</si>
  <si>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</si>
  <si>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</si>
  <si>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</si>
  <si>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</si>
  <si>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</si>
  <si>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</si>
  <si>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</si>
  <si>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</si>
  <si>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</si>
  <si>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</si>
  <si>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</si>
  <si>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</si>
  <si>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</si>
  <si>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</si>
  <si>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</si>
  <si>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</si>
  <si>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</si>
  <si>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</si>
  <si>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</si>
  <si>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</si>
  <si>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</si>
  <si>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</si>
  <si>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</si>
  <si>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</si>
  <si>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</si>
  <si>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</si>
  <si>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</si>
  <si>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</si>
  <si>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</si>
  <si>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</si>
  <si>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</si>
  <si>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</si>
  <si>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</si>
  <si>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</si>
  <si>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</si>
  <si>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</si>
  <si>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</si>
  <si>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</si>
  <si>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</si>
  <si>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</si>
  <si>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</si>
  <si>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</si>
  <si>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</si>
  <si>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</si>
  <si>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</si>
  <si>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</si>
  <si>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</si>
  <si>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</si>
  <si>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</si>
  <si>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</si>
  <si>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</si>
  <si>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</si>
  <si>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</si>
  <si>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</si>
  <si>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</si>
  <si>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</si>
  <si>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</si>
  <si>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</si>
  <si>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</si>
  <si>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</si>
  <si>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</si>
  <si>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</si>
  <si>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</si>
  <si>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</si>
  <si>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</si>
  <si>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</si>
  <si>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</si>
  <si>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</si>
  <si>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</si>
  <si>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</si>
  <si>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</si>
  <si>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</si>
  <si>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</si>
  <si>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</si>
  <si>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</si>
  <si>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</si>
  <si>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</si>
  <si>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</si>
  <si>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</si>
  <si>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</si>
  <si>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</si>
  <si>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</si>
  <si>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</si>
  <si>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</si>
  <si>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</si>
  <si>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</si>
  <si>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</si>
  <si>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</si>
  <si>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</si>
  <si>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</si>
  <si>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</si>
  <si>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</si>
  <si>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</si>
  <si>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</si>
  <si>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</si>
  <si>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</si>
  <si>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</si>
  <si>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</si>
  <si>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</si>
  <si>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</si>
  <si>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</si>
  <si>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</si>
  <si>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</si>
  <si>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</si>
  <si>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</si>
  <si>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</si>
  <si>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</si>
  <si>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</si>
  <si>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</si>
  <si>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</si>
  <si>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</si>
  <si>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</si>
  <si>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</si>
  <si>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</si>
  <si>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</si>
  <si>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</si>
  <si>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</si>
  <si>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</si>
  <si>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</si>
  <si>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</si>
  <si>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</si>
  <si>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</si>
  <si>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</si>
  <si>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</si>
  <si>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</si>
  <si>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</si>
  <si>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</si>
  <si>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</si>
  <si>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</si>
  <si>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</si>
  <si>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</si>
  <si>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</si>
  <si>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</si>
  <si>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</si>
  <si>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</si>
  <si>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</si>
  <si>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</si>
  <si>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</si>
  <si>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</si>
  <si>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</si>
  <si>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</si>
  <si>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</si>
  <si>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</si>
  <si>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</si>
  <si>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</si>
  <si>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</si>
  <si>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</si>
  <si>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</si>
  <si>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</si>
  <si>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</si>
  <si>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</si>
  <si>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</si>
  <si>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</si>
  <si>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</si>
  <si>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</si>
  <si>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</si>
  <si>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</si>
  <si>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</si>
  <si>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</si>
  <si>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</si>
  <si>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</si>
  <si>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</si>
  <si>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</si>
  <si>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</si>
  <si>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</si>
  <si>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</si>
  <si>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</si>
  <si>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</si>
  <si>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</si>
  <si>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</si>
  <si>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</si>
  <si>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</si>
  <si>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</si>
  <si>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</si>
  <si>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</si>
  <si>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</si>
  <si>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</si>
  <si>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</si>
  <si>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</si>
  <si>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</si>
  <si>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</si>
  <si>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</si>
  <si>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</si>
  <si>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</si>
  <si>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</si>
  <si>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</si>
  <si>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</si>
  <si>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</si>
  <si>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</si>
  <si>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</si>
  <si>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</si>
  <si>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</si>
  <si>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</si>
  <si>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</si>
  <si>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</si>
  <si>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</si>
  <si>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</si>
  <si>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</si>
  <si>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</si>
  <si>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</si>
  <si>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</si>
  <si>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</si>
  <si>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</si>
  <si>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</si>
  <si>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</si>
  <si>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</si>
  <si>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</si>
  <si>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</si>
  <si>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</si>
  <si>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</si>
  <si>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</si>
  <si>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</si>
  <si>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</si>
  <si>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</si>
  <si>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</si>
  <si>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</si>
  <si>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</si>
  <si>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</si>
  <si>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</si>
  <si>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</si>
  <si>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</si>
  <si>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</si>
  <si>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</si>
  <si>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</si>
  <si>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</si>
  <si>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</si>
  <si>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</si>
  <si>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</si>
  <si>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</si>
  <si>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</si>
  <si>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</si>
  <si>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</si>
  <si>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</si>
  <si>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</si>
  <si>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</si>
  <si>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</si>
  <si>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</si>
  <si>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</si>
  <si>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</si>
  <si>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</si>
  <si>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</si>
  <si>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</si>
  <si>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</si>
  <si>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</si>
  <si>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</si>
  <si>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</si>
  <si>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</si>
  <si>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</si>
  <si>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</si>
  <si>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</si>
  <si>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</si>
  <si>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</si>
  <si>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</si>
  <si>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</si>
  <si>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</si>
  <si>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</si>
  <si>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</si>
  <si>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</si>
  <si>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</si>
  <si>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</si>
  <si>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</si>
  <si>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</si>
  <si>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</si>
  <si>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</si>
  <si>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</si>
  <si>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</si>
  <si>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</si>
  <si>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</si>
  <si>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</si>
  <si>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</si>
  <si>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</si>
  <si>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</si>
  <si>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</si>
  <si>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</si>
  <si>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</si>
  <si>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</si>
  <si>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</si>
  <si>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+ILS/-USD 3.652 28-05-24 (12) -365</t>
  </si>
  <si>
    <t>10000838</t>
  </si>
  <si>
    <t>+ILS/-USD 3.6536 28-05-24 (10) -344</t>
  </si>
  <si>
    <t>10000840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</si>
  <si>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</si>
  <si>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</si>
  <si>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</si>
  <si>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</si>
  <si>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</si>
  <si>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</si>
  <si>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</si>
  <si>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</si>
  <si>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</si>
  <si>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</si>
  <si>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</si>
  <si>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</si>
  <si>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</si>
  <si>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</si>
  <si>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</si>
  <si>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</si>
  <si>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</si>
  <si>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</si>
  <si>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</si>
  <si>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</si>
  <si>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</si>
  <si>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</si>
  <si>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</si>
  <si>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</si>
  <si>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</si>
  <si>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</si>
  <si>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</si>
  <si>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</si>
  <si>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</si>
  <si>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</si>
  <si>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</si>
  <si>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</si>
  <si>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</si>
  <si>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</si>
  <si>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</si>
  <si>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</si>
  <si>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</si>
  <si>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</si>
  <si>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</si>
  <si>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</si>
  <si>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</si>
  <si>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</si>
  <si>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</si>
  <si>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</si>
  <si>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</si>
  <si>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</si>
  <si>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</si>
  <si>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</si>
  <si>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</si>
  <si>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</si>
  <si>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</si>
  <si>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</si>
  <si>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</si>
  <si>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</si>
  <si>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</si>
  <si>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</si>
  <si>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</si>
  <si>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</si>
  <si>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</si>
  <si>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</si>
  <si>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</si>
  <si>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</si>
  <si>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</si>
  <si>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</si>
  <si>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</si>
  <si>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</si>
  <si>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</si>
  <si>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</si>
  <si>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</si>
  <si>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</si>
  <si>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</si>
  <si>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</si>
  <si>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</si>
  <si>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</si>
  <si>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</si>
  <si>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</si>
  <si>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</si>
  <si>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</si>
  <si>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</si>
  <si>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</si>
  <si>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</si>
  <si>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</si>
  <si>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</si>
  <si>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</si>
  <si>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</si>
  <si>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</si>
  <si>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</si>
  <si>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</si>
  <si>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</si>
  <si>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</si>
  <si>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</si>
  <si>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</si>
  <si>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</si>
  <si>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</si>
  <si>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</si>
  <si>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</si>
  <si>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</si>
  <si>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</si>
  <si>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</si>
  <si>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</si>
  <si>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</si>
  <si>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</si>
  <si>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</si>
  <si>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</si>
  <si>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</si>
  <si>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</si>
  <si>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</si>
  <si>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</si>
  <si>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</si>
  <si>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</si>
  <si>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</si>
  <si>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</si>
  <si>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</si>
  <si>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</si>
  <si>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</si>
  <si>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</si>
  <si>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</si>
  <si>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</si>
  <si>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</si>
  <si>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</si>
  <si>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</si>
  <si>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</si>
  <si>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</si>
  <si>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</si>
  <si>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</si>
  <si>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</si>
  <si>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</si>
  <si>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</si>
  <si>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</si>
  <si>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</si>
  <si>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</si>
  <si>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</si>
  <si>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</si>
  <si>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</si>
  <si>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</si>
  <si>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</si>
  <si>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</si>
  <si>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</si>
  <si>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</si>
  <si>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</si>
  <si>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</si>
  <si>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</si>
  <si>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</si>
  <si>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</si>
  <si>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</si>
  <si>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</si>
  <si>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</si>
  <si>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</si>
  <si>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</si>
  <si>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</si>
  <si>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</si>
  <si>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</si>
  <si>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</si>
  <si>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</si>
  <si>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</si>
  <si>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</si>
  <si>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</si>
  <si>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</si>
  <si>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</si>
  <si>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</si>
  <si>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</si>
  <si>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</si>
  <si>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</si>
  <si>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</si>
  <si>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</si>
  <si>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</si>
  <si>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</si>
  <si>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</si>
  <si>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</si>
  <si>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</si>
  <si>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</si>
  <si>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</si>
  <si>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</si>
  <si>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</si>
  <si>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</si>
  <si>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</si>
  <si>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</si>
  <si>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</si>
  <si>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</si>
  <si>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</si>
  <si>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</si>
  <si>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</si>
  <si>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</si>
  <si>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</si>
  <si>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+USD/-AUD 0.68645 16-01-24 (12) +34.5</t>
  </si>
  <si>
    <t>10000807</t>
  </si>
  <si>
    <t>+USD/-EUR 1.05772 13-02-24 (10) +68.2</t>
  </si>
  <si>
    <t>10000824</t>
  </si>
  <si>
    <t>+USD/-EUR 1.0625 13-02-24 (12) +70</t>
  </si>
  <si>
    <t>10000822</t>
  </si>
  <si>
    <t>+USD/-EUR 1.07355 13-02-24 (10) +72.5</t>
  </si>
  <si>
    <t>10000818</t>
  </si>
  <si>
    <t>+USD/-EUR 1.0772 13-02-27 (12) +44</t>
  </si>
  <si>
    <t>10000836</t>
  </si>
  <si>
    <t>+USD/-EUR 1.1099 13-02-24 (10) +109</t>
  </si>
  <si>
    <t>10000812</t>
  </si>
  <si>
    <t>+USD/-EUR 1.1099 13-02-24 (12) +109</t>
  </si>
  <si>
    <t>10000810</t>
  </si>
  <si>
    <t>+USD/-GBP 1.21621 11-01-24 (10) +9.1</t>
  </si>
  <si>
    <t>10000825</t>
  </si>
  <si>
    <t>SW1228__3.2/TELBOR3M_2</t>
  </si>
  <si>
    <t>10000046</t>
  </si>
  <si>
    <t>SW1228__3.205/TELBOR3M</t>
  </si>
  <si>
    <t>10000045</t>
  </si>
  <si>
    <t>SW1228__3.28/TELBOR3M</t>
  </si>
  <si>
    <t>10000044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</si>
  <si>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</si>
  <si>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</si>
  <si>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</si>
  <si>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</si>
  <si>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</si>
  <si>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</si>
  <si>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</si>
  <si>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</si>
  <si>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</si>
  <si>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</si>
  <si>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</si>
  <si>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</si>
  <si>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</si>
  <si>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</si>
  <si>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</si>
  <si>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</si>
  <si>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</si>
  <si>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</si>
  <si>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</si>
  <si>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</si>
  <si>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</si>
  <si>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</si>
  <si>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</si>
  <si>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</si>
  <si>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</si>
  <si>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</si>
  <si>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</si>
  <si>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</si>
  <si>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</si>
  <si>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</si>
  <si>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</si>
  <si>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</si>
  <si>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</si>
  <si>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</si>
  <si>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</si>
  <si>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</si>
  <si>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</si>
  <si>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</si>
  <si>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</si>
  <si>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</si>
  <si>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</si>
  <si>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</si>
  <si>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</si>
  <si>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</si>
  <si>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</si>
  <si>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</si>
  <si>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</si>
  <si>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</si>
  <si>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</si>
  <si>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</si>
  <si>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</si>
  <si>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</si>
  <si>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</si>
  <si>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</si>
  <si>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</si>
  <si>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</si>
  <si>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31720000</t>
  </si>
  <si>
    <t>32020000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</si>
  <si>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</si>
  <si>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</si>
  <si>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</si>
  <si>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</si>
  <si>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</si>
  <si>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</si>
  <si>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</si>
  <si>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</si>
  <si>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</si>
  <si>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</si>
  <si>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</si>
  <si>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</si>
  <si>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</si>
  <si>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</si>
  <si>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</si>
  <si>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</si>
  <si>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</si>
  <si>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</si>
  <si>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</si>
  <si>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</si>
  <si>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</si>
  <si>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</si>
  <si>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</si>
  <si>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</si>
  <si>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</si>
  <si>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</si>
  <si>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</si>
  <si>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</si>
  <si>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</si>
  <si>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</si>
  <si>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</si>
  <si>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</si>
  <si>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</si>
  <si>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</si>
  <si>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</si>
  <si>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</si>
  <si>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</si>
  <si>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</si>
  <si>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</si>
  <si>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</si>
  <si>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</si>
  <si>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</si>
  <si>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</si>
  <si>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</si>
  <si>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</si>
  <si>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</si>
  <si>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</si>
  <si>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</si>
  <si>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</si>
  <si>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</si>
  <si>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</si>
  <si>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</si>
  <si>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</si>
  <si>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</si>
  <si>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</si>
  <si>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</si>
  <si>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</si>
  <si>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</si>
  <si>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</si>
  <si>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</si>
  <si>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</si>
  <si>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</si>
  <si>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</si>
  <si>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</si>
  <si>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</si>
  <si>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</si>
  <si>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</si>
  <si>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</si>
  <si>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</si>
  <si>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</si>
  <si>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</si>
  <si>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</si>
  <si>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</si>
  <si>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</si>
  <si>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</si>
  <si>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</si>
  <si>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</si>
  <si>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</si>
  <si>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</si>
  <si>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</si>
  <si>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</si>
  <si>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</si>
  <si>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</si>
  <si>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</si>
  <si>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</si>
  <si>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</si>
  <si>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</si>
  <si>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</si>
  <si>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</si>
  <si>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</si>
  <si>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</si>
  <si>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</si>
  <si>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</si>
  <si>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</si>
  <si>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</si>
  <si>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</si>
  <si>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</si>
  <si>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</si>
  <si>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</si>
  <si>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</si>
  <si>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</si>
  <si>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</si>
  <si>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</si>
  <si>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</si>
  <si>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</si>
  <si>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</si>
  <si>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</si>
  <si>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</si>
  <si>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</si>
  <si>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</si>
  <si>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</si>
  <si>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</si>
  <si>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</si>
  <si>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</si>
  <si>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</si>
  <si>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</si>
  <si>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</si>
  <si>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</si>
  <si>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</si>
  <si>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</si>
  <si>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</si>
  <si>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</si>
  <si>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</si>
  <si>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</si>
  <si>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</si>
  <si>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</si>
  <si>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</si>
  <si>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</si>
  <si>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</si>
  <si>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</si>
  <si>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</si>
  <si>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</si>
  <si>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</si>
  <si>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</si>
  <si>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</si>
  <si>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</si>
  <si>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</si>
  <si>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</si>
  <si>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</si>
  <si>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</si>
  <si>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</si>
  <si>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</si>
  <si>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</si>
  <si>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</si>
  <si>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</si>
  <si>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</si>
  <si>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</si>
  <si>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</si>
  <si>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</si>
  <si>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</si>
  <si>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</si>
  <si>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</si>
  <si>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</si>
  <si>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</si>
  <si>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</si>
  <si>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</si>
  <si>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</si>
  <si>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</si>
  <si>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</si>
  <si>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</si>
  <si>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</si>
  <si>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</si>
  <si>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</si>
  <si>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</si>
  <si>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</si>
  <si>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</si>
  <si>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</si>
  <si>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</si>
  <si>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</si>
  <si>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</si>
  <si>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</si>
  <si>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</si>
  <si>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</si>
  <si>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</si>
  <si>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</si>
  <si>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</si>
  <si>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</si>
  <si>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</si>
  <si>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</si>
  <si>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</si>
  <si>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</si>
  <si>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</si>
  <si>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</si>
  <si>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</si>
  <si>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</si>
  <si>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</si>
  <si>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</si>
  <si>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</si>
  <si>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</si>
  <si>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</si>
  <si>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</si>
  <si>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</si>
  <si>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</si>
  <si>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</si>
  <si>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</si>
  <si>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</si>
  <si>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</si>
  <si>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</si>
  <si>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</si>
  <si>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</si>
  <si>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</si>
  <si>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</si>
  <si>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</si>
  <si>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</si>
  <si>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</si>
  <si>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</si>
  <si>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</si>
  <si>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</si>
  <si>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</si>
  <si>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</si>
  <si>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</si>
  <si>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</si>
  <si>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</si>
  <si>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</si>
  <si>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</si>
  <si>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</si>
  <si>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</si>
  <si>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</si>
  <si>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</si>
  <si>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</si>
  <si>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</si>
  <si>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</si>
  <si>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</si>
  <si>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</si>
  <si>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</si>
  <si>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</si>
  <si>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</si>
  <si>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</si>
  <si>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</si>
  <si>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</si>
  <si>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</si>
  <si>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</si>
  <si>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</si>
  <si>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</si>
  <si>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</si>
  <si>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</si>
  <si>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</si>
  <si>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</si>
  <si>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</si>
  <si>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</si>
  <si>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 xml:space="preserve"> </t>
  </si>
  <si>
    <t>Accelmed Growth Partners</t>
  </si>
  <si>
    <t>Arkin Bio Ventures II</t>
  </si>
  <si>
    <t>Fimi Israel Opportunity 6</t>
  </si>
  <si>
    <t>Fortissimo Capital Fund V</t>
  </si>
  <si>
    <t>Greenfield Partners II, L.P</t>
  </si>
  <si>
    <t>JTLV III</t>
  </si>
  <si>
    <t>Kedma Capital Partners III</t>
  </si>
  <si>
    <t>Kedma Capital Partners IV LP</t>
  </si>
  <si>
    <t>Manor Evergreen Investments Fund L.P</t>
  </si>
  <si>
    <t>Noy 4 Infrastructure and energy investments l.p</t>
  </si>
  <si>
    <t>REALITY REAL ESTATE INVESTMENT FUND 5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</si>
  <si>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</si>
  <si>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</si>
  <si>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</si>
  <si>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</si>
  <si>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</si>
  <si>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U.M Accelmed Medical Partners L.P</t>
  </si>
  <si>
    <t>Accelmed Partners II, L.P</t>
  </si>
  <si>
    <t>Advent International GPE X-B L.P</t>
  </si>
  <si>
    <t>AIOF II Woolly Co-Invest Parallel Fund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</si>
  <si>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</si>
  <si>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</si>
  <si>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</si>
  <si>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</si>
  <si>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</si>
  <si>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</si>
  <si>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</si>
  <si>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</si>
  <si>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</si>
  <si>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</si>
  <si>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Blackstone Real Estate Partners Europe VII SCSp</t>
  </si>
  <si>
    <t>Bluebay Senior Loan Fund I</t>
  </si>
  <si>
    <t>CDR XII</t>
  </si>
  <si>
    <t>Copenhagen infrastructure Energy Transition Fund I</t>
  </si>
  <si>
    <t>Court Sqaure Capital Partners 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</si>
  <si>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</si>
  <si>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</si>
  <si>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</si>
  <si>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</si>
  <si>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</si>
  <si>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</si>
  <si>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</si>
  <si>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</si>
  <si>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</si>
  <si>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</si>
  <si>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</si>
  <si>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Spectrum Fund (Parallel), L.P</t>
  </si>
  <si>
    <t>Global Infrastrcture Partners V</t>
  </si>
  <si>
    <t>Global Infrastructure Partners Core C L.P</t>
  </si>
  <si>
    <t>Greenfield Partners FloLIVE Co-Investment</t>
  </si>
  <si>
    <t>ICG Senior Debt Partners Fund 5-A (EUR) SCSp</t>
  </si>
  <si>
    <t>ICG Senior Debt Partners III</t>
  </si>
  <si>
    <t>ICG Senior Debt Partners IV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</si>
  <si>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</si>
  <si>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</si>
  <si>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</si>
  <si>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</si>
  <si>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</si>
  <si>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</si>
  <si>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</si>
  <si>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</si>
  <si>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</si>
  <si>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</si>
  <si>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</si>
  <si>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</si>
  <si>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</si>
  <si>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</si>
  <si>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</si>
  <si>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</si>
  <si>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</si>
  <si>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</si>
  <si>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</si>
  <si>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</si>
  <si>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</si>
  <si>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Secondary Fund VII</t>
  </si>
  <si>
    <t>Permira Credit Solutions III</t>
  </si>
  <si>
    <t>Permira Credit Solutions IV</t>
  </si>
  <si>
    <t>Permira VIII - 2 SCSp</t>
  </si>
  <si>
    <t>Proxima Co-Invest L.P</t>
  </si>
  <si>
    <t>Senior Loan Fund II (EUR) SLP</t>
  </si>
  <si>
    <t>Tikehau Direct Lending IV</t>
  </si>
  <si>
    <t>Vintage Co-Invest III</t>
  </si>
  <si>
    <t>Vintage Fund of Funds VI (Access, LP)</t>
  </si>
  <si>
    <t>Vintage Growth Fund IV L.P</t>
  </si>
  <si>
    <t>Walton Street Real Estate Debt Fund II</t>
  </si>
  <si>
    <t>Whitehorse Liquidity Partners IV</t>
  </si>
  <si>
    <t>Whitehorse Liquidity Partners VI</t>
  </si>
  <si>
    <t>Silverfort</t>
  </si>
  <si>
    <t xml:space="preserve">        8.39 </t>
  </si>
  <si>
    <t xml:space="preserve">        8.28 </t>
  </si>
  <si>
    <t xml:space="preserve">        7.92 </t>
  </si>
  <si>
    <t xml:space="preserve">        8.38 </t>
  </si>
  <si>
    <t xml:space="preserve">        8.88 </t>
  </si>
  <si>
    <t xml:space="preserve">        9.57 </t>
  </si>
  <si>
    <t xml:space="preserve">        9.99 </t>
  </si>
  <si>
    <t xml:space="preserve">        9.58 </t>
  </si>
  <si>
    <t>Real Estate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</si>
  <si>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</si>
  <si>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</si>
  <si>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</si>
  <si>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</si>
  <si>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</si>
  <si>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</si>
  <si>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</si>
  <si>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</si>
  <si>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</si>
  <si>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</si>
  <si>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Technology Hardware &amp; Equipment</t>
  </si>
  <si>
    <t>Retailing</t>
  </si>
  <si>
    <t>Transportation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</si>
  <si>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</si>
  <si>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</si>
  <si>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</si>
  <si>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</si>
  <si>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</si>
  <si>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</si>
  <si>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</si>
  <si>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</si>
  <si>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</si>
  <si>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</si>
  <si>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</si>
  <si>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</si>
  <si>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</si>
  <si>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</si>
  <si>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</si>
  <si>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</si>
  <si>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</si>
  <si>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</si>
  <si>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</si>
  <si>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</si>
  <si>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</si>
  <si>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</si>
  <si>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</si>
  <si>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</si>
  <si>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</si>
  <si>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</si>
  <si>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</si>
  <si>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</si>
  <si>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</si>
  <si>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</si>
  <si>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</si>
  <si>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</si>
  <si>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</si>
  <si>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</si>
  <si>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</si>
  <si>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</si>
  <si>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</si>
  <si>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</si>
  <si>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</si>
  <si>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</si>
  <si>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</si>
  <si>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</si>
  <si>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</si>
  <si>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</si>
  <si>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</si>
  <si>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</si>
  <si>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</si>
  <si>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</si>
  <si>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</si>
  <si>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</si>
  <si>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</si>
  <si>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</si>
  <si>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</si>
  <si>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</si>
  <si>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</si>
  <si>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</si>
  <si>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</si>
  <si>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</si>
  <si>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</si>
  <si>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</si>
  <si>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</si>
  <si>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</si>
  <si>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</si>
  <si>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</si>
  <si>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</si>
  <si>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</si>
  <si>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</si>
  <si>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</si>
  <si>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</si>
  <si>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</si>
  <si>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</si>
  <si>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</si>
  <si>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</si>
  <si>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</si>
  <si>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</si>
  <si>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</si>
  <si>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</si>
  <si>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</si>
  <si>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</si>
  <si>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</si>
  <si>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</si>
  <si>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</si>
  <si>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</si>
  <si>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</si>
  <si>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</si>
  <si>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</si>
  <si>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</si>
  <si>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</si>
  <si>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</si>
  <si>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</si>
  <si>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</si>
  <si>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</si>
  <si>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</si>
  <si>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</si>
  <si>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</si>
  <si>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</si>
  <si>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</si>
  <si>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</si>
  <si>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</si>
  <si>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</si>
  <si>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</si>
  <si>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</si>
  <si>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</si>
  <si>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זכאים הלוואות בארץ בגין עמלת up-front</t>
  </si>
  <si>
    <t>חייבים REWIRE 8839</t>
  </si>
  <si>
    <t>זכאים עסקת תענך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</si>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</sst>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5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Font="1" applyFill="1" applyBorder="1" applyAlignment="1">
      <alignment horizontal="right" vertical="center" wrapText="1" readingOrder="2"/>
    </xf>
    <xf numFmtId="0" fontId="15" fillId="2" borderId="5" xfId="7" applyFont="1" applyFill="1" applyBorder="1" applyAlignment="1">
      <alignment horizontal="right" vertical="center" wrapText="1" indent="1" readingOrder="2"/>
    </xf>
    <xf numFmtId="0" fontId="10" fillId="3" borderId="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3" xfId="13" applyFont="1" applyFill="1" applyBorder="1" applyAlignment="1">
      <alignment horizontal="right"/>
    </xf>
    <xf numFmtId="10" fontId="6" fillId="0" borderId="23" xfId="14" applyNumberFormat="1" applyFont="1" applyFill="1" applyBorder="1" applyAlignment="1">
      <alignment horizontal="center"/>
    </xf>
    <xf numFmtId="2" fontId="6" fillId="0" borderId="23" xfId="7" applyNumberFormat="1" applyFont="1" applyBorder="1" applyAlignment="1">
      <alignment horizontal="right"/>
    </xf>
    <xf numFmtId="167" fontId="6" fillId="0" borderId="23" xfId="7" applyNumberFormat="1" applyFont="1" applyBorder="1" applyAlignment="1">
      <alignment horizontal="center"/>
    </xf>
    <xf numFmtId="0" fontId="26" fillId="0" borderId="20" xfId="0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4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27" fillId="0" borderId="0" xfId="0" applyFont="1" applyAlignment="1">
      <alignment horizontal="right" indent="3"/>
    </xf>
    <xf numFmtId="49" fontId="27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2"/>
    </xf>
    <xf numFmtId="0" fontId="6" fillId="0" borderId="0" xfId="0" applyFont="1" applyAlignment="1">
      <alignment horizontal="right" readingOrder="2"/>
    </xf>
    <xf numFmtId="0" fontId="28" fillId="0" borderId="0" xfId="0" applyFont="1" applyAlignment="1">
      <alignment horizontal="right"/>
    </xf>
    <xf numFmtId="2" fontId="26" fillId="0" borderId="20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27" fillId="0" borderId="0" xfId="0" applyFont="1" applyAlignment="1">
      <alignment horizontal="right" indent="4"/>
    </xf>
    <xf numFmtId="0" fontId="27" fillId="0" borderId="0" xfId="0" applyFont="1" applyAlignment="1">
      <alignment horizontal="right" indent="1"/>
    </xf>
    <xf numFmtId="0" fontId="29" fillId="0" borderId="0" xfId="0" applyFont="1" applyAlignment="1">
      <alignment horizontal="right" readingOrder="2"/>
    </xf>
    <xf numFmtId="0" fontId="32" fillId="0" borderId="0" xfId="0" applyFont="1"/>
    <xf numFmtId="0" fontId="30" fillId="0" borderId="0" xfId="0" applyFont="1"/>
    <xf numFmtId="2" fontId="30" fillId="0" borderId="0" xfId="0" applyNumberFormat="1" applyFont="1"/>
    <xf numFmtId="10" fontId="30" fillId="0" borderId="0" xfId="14" applyNumberFormat="1" applyFont="1" applyFill="1"/>
    <xf numFmtId="0" fontId="27" fillId="0" borderId="0" xfId="0" applyFont="1" applyAlignment="1">
      <alignment horizontal="right" indent="5"/>
    </xf>
    <xf numFmtId="0" fontId="26" fillId="0" borderId="21" xfId="0" applyFont="1" applyBorder="1" applyAlignment="1">
      <alignment horizontal="right"/>
    </xf>
    <xf numFmtId="0" fontId="26" fillId="0" borderId="22" xfId="0" applyFont="1" applyBorder="1" applyAlignment="1">
      <alignment horizontal="right" indent="1"/>
    </xf>
    <xf numFmtId="0" fontId="26" fillId="0" borderId="22" xfId="0" applyFont="1" applyBorder="1" applyAlignment="1">
      <alignment horizontal="right" indent="2"/>
    </xf>
    <xf numFmtId="0" fontId="27" fillId="0" borderId="22" xfId="0" applyFont="1" applyBorder="1" applyAlignment="1">
      <alignment horizontal="right" indent="3"/>
    </xf>
    <xf numFmtId="10" fontId="27" fillId="0" borderId="0" xfId="14" applyNumberFormat="1" applyFont="1" applyFill="1" applyAlignment="1">
      <alignment horizontal="right"/>
    </xf>
    <xf numFmtId="10" fontId="31" fillId="0" borderId="0" xfId="0" applyNumberFormat="1" applyFont="1" applyAlignment="1">
      <alignment horizontal="right" vertical="center" readingOrder="1"/>
    </xf>
    <xf numFmtId="10" fontId="26" fillId="0" borderId="0" xfId="14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3" fillId="0" borderId="0" xfId="16" applyFont="1" applyAlignment="1">
      <alignment horizontal="right" indent="1"/>
    </xf>
    <xf numFmtId="43" fontId="0" fillId="0" borderId="0" xfId="13" applyFont="1"/>
    <xf numFmtId="4" fontId="9" fillId="0" borderId="0" xfId="0" applyNumberFormat="1" applyFont="1" applyAlignment="1">
      <alignment horizontal="center" wrapText="1"/>
    </xf>
    <xf numFmtId="0" fontId="8" fillId="2" borderId="10" xfId="7" applyFont="1" applyFill="1" applyBorder="1" applyAlignment="1">
      <alignment horizontal="center" vertical="center" wrapText="1"/>
    </xf>
    <xf numFmtId="168" fontId="5" fillId="0" borderId="0" xfId="7" applyNumberFormat="1" applyFont="1" applyAlignment="1">
      <alignment horizontal="center"/>
    </xf>
    <xf numFmtId="168" fontId="8" fillId="2" borderId="11" xfId="7" applyNumberFormat="1" applyFont="1" applyFill="1" applyBorder="1" applyAlignment="1">
      <alignment horizontal="center" vertical="center" wrapText="1"/>
    </xf>
    <xf numFmtId="168" fontId="8" fillId="2" borderId="4" xfId="7" applyNumberFormat="1" applyFont="1" applyFill="1" applyBorder="1" applyAlignment="1">
      <alignment horizontal="center" vertical="center" wrapText="1"/>
    </xf>
    <xf numFmtId="168" fontId="7" fillId="0" borderId="0" xfId="7" applyNumberFormat="1" applyFont="1" applyAlignment="1">
      <alignment horizontal="center" vertical="center" wrapText="1"/>
    </xf>
    <xf numFmtId="168" fontId="15" fillId="2" borderId="1" xfId="7" applyNumberFormat="1" applyFont="1" applyFill="1" applyBorder="1" applyAlignment="1">
      <alignment horizontal="center" vertical="center" wrapText="1" readingOrder="2"/>
    </xf>
    <xf numFmtId="168" fontId="9" fillId="0" borderId="0" xfId="7" applyNumberFormat="1" applyFont="1" applyAlignment="1">
      <alignment horizontal="center" wrapText="1"/>
    </xf>
    <xf numFmtId="168" fontId="15" fillId="2" borderId="5" xfId="7" applyNumberFormat="1" applyFont="1" applyFill="1" applyBorder="1" applyAlignment="1">
      <alignment horizontal="center" vertical="center" wrapText="1" readingOrder="2"/>
    </xf>
    <xf numFmtId="168" fontId="3" fillId="0" borderId="0" xfId="11" applyNumberFormat="1" applyFill="1" applyBorder="1" applyAlignment="1" applyProtection="1">
      <alignment horizontal="center" readingOrder="2"/>
    </xf>
    <xf numFmtId="168" fontId="6" fillId="0" borderId="23" xfId="14" applyNumberFormat="1" applyFont="1" applyFill="1" applyBorder="1" applyAlignment="1">
      <alignment horizontal="center"/>
    </xf>
    <xf numFmtId="168" fontId="5" fillId="0" borderId="0" xfId="7" applyNumberFormat="1" applyFont="1" applyAlignment="1">
      <alignment horizontal="right"/>
    </xf>
    <xf numFmtId="168" fontId="16" fillId="0" borderId="0" xfId="7" applyNumberFormat="1" applyFont="1" applyAlignment="1">
      <alignment horizontal="justify" readingOrder="2"/>
    </xf>
    <xf numFmtId="168" fontId="10" fillId="2" borderId="1" xfId="0" applyNumberFormat="1" applyFont="1" applyFill="1" applyBorder="1" applyAlignment="1">
      <alignment horizontal="center" vertical="center" wrapText="1"/>
    </xf>
    <xf numFmtId="168" fontId="10" fillId="2" borderId="2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 indent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3" fontId="6" fillId="3" borderId="9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right" indent="3"/>
    </xf>
    <xf numFmtId="168" fontId="2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readingOrder="2"/>
    </xf>
    <xf numFmtId="49" fontId="15" fillId="2" borderId="24" xfId="7" applyNumberFormat="1" applyFont="1" applyFill="1" applyBorder="1" applyAlignment="1">
      <alignment horizontal="center" vertical="center" wrapText="1" readingOrder="2"/>
    </xf>
    <xf numFmtId="0" fontId="6" fillId="2" borderId="25" xfId="0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8" fontId="6" fillId="2" borderId="7" xfId="0" applyNumberFormat="1" applyFont="1" applyFill="1" applyBorder="1" applyAlignment="1">
      <alignment horizontal="center" wrapText="1"/>
    </xf>
    <xf numFmtId="168" fontId="27" fillId="0" borderId="0" xfId="0" applyNumberFormat="1" applyFont="1" applyAlignment="1">
      <alignment horizontal="right" indent="1"/>
    </xf>
    <xf numFmtId="49" fontId="6" fillId="2" borderId="9" xfId="0" applyNumberFormat="1" applyFont="1" applyFill="1" applyBorder="1" applyAlignment="1">
      <alignment horizont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168" fontId="27" fillId="0" borderId="22" xfId="0" applyNumberFormat="1" applyFont="1" applyBorder="1" applyAlignment="1">
      <alignment horizontal="right" indent="2"/>
    </xf>
    <xf numFmtId="168" fontId="27" fillId="0" borderId="22" xfId="0" applyNumberFormat="1" applyFont="1" applyBorder="1" applyAlignment="1">
      <alignment horizontal="right" indent="3"/>
    </xf>
    <xf numFmtId="168" fontId="10" fillId="2" borderId="18" xfId="0" applyNumberFormat="1" applyFont="1" applyFill="1" applyBorder="1" applyAlignment="1">
      <alignment horizontal="center" vertical="center" wrapText="1"/>
    </xf>
    <xf numFmtId="168" fontId="10" fillId="2" borderId="3" xfId="0" applyNumberFormat="1" applyFont="1" applyFill="1" applyBorder="1" applyAlignment="1">
      <alignment horizontal="center" vertical="center" wrapText="1"/>
    </xf>
    <xf numFmtId="168" fontId="27" fillId="0" borderId="0" xfId="14" applyNumberFormat="1" applyFont="1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1" fillId="2" borderId="15" xfId="0" applyFont="1" applyFill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readingOrder="2"/>
    </xf>
    <xf numFmtId="0" fontId="17" fillId="0" borderId="17" xfId="0" applyFont="1" applyBorder="1" applyAlignment="1">
      <alignment horizontal="center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21" fillId="2" borderId="17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8" fillId="2" borderId="26" xfId="0" applyFont="1" applyFill="1" applyBorder="1" applyAlignment="1">
      <alignment horizontal="center" vertical="center" wrapText="1" readingOrder="2"/>
    </xf>
    <xf numFmtId="0" fontId="8" fillId="2" borderId="27" xfId="0" applyFont="1" applyFill="1" applyBorder="1" applyAlignment="1">
      <alignment horizontal="center" vertical="center" wrapText="1" readingOrder="2"/>
    </xf>
    <xf numFmtId="0" fontId="8" fillId="2" borderId="28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Normal_גיליון2" xfId="16" xr:uid="{6323B6B9-1779-41DC-BCE7-6184C434D609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89ADE3-A1B1-46A9-90EA-21BEBFEAB423}" name="RowTitleRegion1.b1.c4.1" displayName="RowTitleRegion1.b1.c4.1" ref="B1:C4" totalsRowShown="0" headerRowDxfId="640" dataDxfId="639" tableBorderDxfId="638" headerRowCellStyle="Normal_2007-16618" dataCellStyle="Normal_2007-16618">
  <autoFilter ref="B1:C4" xr:uid="{1989ADE3-A1B1-46A9-90EA-21BEBFEAB423}">
    <filterColumn colId="0" hiddenButton="1"/>
    <filterColumn colId="1" hiddenButton="1"/>
  </autoFilter>
  <tableColumns count="2">
    <tableColumn id="1" xr3:uid="{0D591B8B-55D9-4286-90B6-48326333B64D}" name="תאריך הדיווח" dataDxfId="637" dataCellStyle="Normal_2007-16618"/>
    <tableColumn id="2" xr3:uid="{BAAA6C35-7D75-49D4-98C3-B309B1B75867}" name="31/12/2023" dataDxfId="636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3674FC-45C2-485F-86DC-D3ABADFEF7FC}" name="TitleRegion1.a5.d63.2" displayName="TitleRegion1.a5.d63.2" ref="A5:D63" totalsRowShown="0">
  <autoFilter ref="A5:D63" xr:uid="{C23674FC-45C2-485F-86DC-D3ABADFEF7FC}">
    <filterColumn colId="0" hiddenButton="1"/>
    <filterColumn colId="1" hiddenButton="1"/>
    <filterColumn colId="2" hiddenButton="1"/>
    <filterColumn colId="3" hiddenButton="1"/>
  </autoFilter>
  <tableColumns count="4">
    <tableColumn id="1" xr3:uid="{0D6AB92C-C619-4341-860C-2313F6D08684}" name="ריק במקור" dataDxfId="635" dataCellStyle="Normal_2007-16618"/>
    <tableColumn id="2" xr3:uid="{C4BC813C-B1F9-43A7-ACB5-3FE9477A7880}" name="סכום נכסי ההשקעה:" dataDxfId="634" dataCellStyle="Normal_2007-16618"/>
    <tableColumn id="3" xr3:uid="{3CBBEFCF-3814-46A9-8D26-CAE3367CB9F8}" name="ריק במקור2" dataDxfId="633" dataCellStyle="Normal_2007-16618"/>
    <tableColumn id="4" xr3:uid="{FB31A313-C36C-4946-9702-1236C581A860}" name="ריק במקור3" dataDxfId="632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7044A8-065C-4B20-96D6-2EF887D5F2BE}" name="RowTitleRegion1.a1.b4.1" displayName="RowTitleRegion1.a1.b4.1" ref="A1:B4" totalsRowShown="0" headerRowDxfId="631" dataDxfId="630" tableBorderDxfId="629" headerRowCellStyle="Normal_2007-16618" dataCellStyle="Normal_2007-16618">
  <autoFilter ref="A1:B4" xr:uid="{617044A8-065C-4B20-96D6-2EF887D5F2BE}">
    <filterColumn colId="0" hiddenButton="1"/>
    <filterColumn colId="1" hiddenButton="1"/>
  </autoFilter>
  <tableColumns count="2">
    <tableColumn id="1" xr3:uid="{29A8BCE9-4C3F-4BB3-AC71-1DCA899D2CFC}" name="תאריך הדיווח" dataDxfId="628" dataCellStyle="Normal_2007-16618"/>
    <tableColumn id="2" xr3:uid="{9475CDCC-F479-4F0F-982B-0992EA9F8C11}" name="31/12/2023" dataDxfId="627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C080A9-E60A-4F47-90D4-E0631B9D096E}" name="TitleRegion1.a5.k61.1" displayName="TitleRegion1.a5.k61.1" ref="A5:K61" totalsRowShown="0" headerRowDxfId="626" dataDxfId="624" headerRowBorderDxfId="625">
  <autoFilter ref="A5:K61" xr:uid="{41C080A9-E60A-4F47-90D4-E0631B9D09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DFC9435-2065-4F96-BA66-84A4F98B17D7}" name="שם המנפיק/שם נייר ערך "/>
    <tableColumn id="2" xr3:uid="{ADA53BAF-F323-4E7D-8311-44FCC5D73E07}" name="מספר ני&quot;ע" dataDxfId="623"/>
    <tableColumn id="3" xr3:uid="{D0C8B418-2344-44BA-8FC6-11FC4807DF1E}" name="מספר מנפיק" dataDxfId="622"/>
    <tableColumn id="4" xr3:uid="{DA4E73C7-EEF5-4C0B-BED1-CF009FC79431}" name="דירוג" dataDxfId="621"/>
    <tableColumn id="5" xr3:uid="{D894076F-D611-4C79-9472-3342F099F5EC}" name="שם מדרג" dataDxfId="620"/>
    <tableColumn id="6" xr3:uid="{4B874DA6-0C97-4788-BB57-0A8F74B9162A}" name="סוג מטבע" dataDxfId="619"/>
    <tableColumn id="7" xr3:uid="{10ED92A0-DE1C-4CD6-AEAA-0DF132E18B85}" name="שיעור ריבית" dataDxfId="618"/>
    <tableColumn id="8" xr3:uid="{52575E3A-AF67-499A-983D-646F6D9BD962}" name="תשואה לפידיון" dataDxfId="617"/>
    <tableColumn id="9" xr3:uid="{F53F6FD4-9A48-4289-B609-2AF365F0EC8E}" name="שווי שוק" dataDxfId="616"/>
    <tableColumn id="10" xr3:uid="{A037A588-9B72-4F1F-A17A-87BC6271E941}" name="שעור מנכסי אפיק ההשקעה" dataDxfId="615"/>
    <tableColumn id="11" xr3:uid="{34AFB65A-77AD-4B59-9C44-2F286FC0AB1E}" name="שעור מסך נכסי השקעה" dataDxfId="614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C24015-30FD-4F25-8C46-0701620647A9}" name="RowTitleRegion1.a1.b4.1" displayName="RowTitleRegion1.a1.b4.1_" ref="A1:B4" totalsRowShown="0" headerRowDxfId="613" dataDxfId="612" tableBorderDxfId="611" headerRowCellStyle="Normal_2007-16618" dataCellStyle="Normal_2007-16618">
  <autoFilter ref="A1:B4" xr:uid="{41C24015-30FD-4F25-8C46-0701620647A9}">
    <filterColumn colId="0" hiddenButton="1"/>
    <filterColumn colId="1" hiddenButton="1"/>
  </autoFilter>
  <tableColumns count="2">
    <tableColumn id="1" xr3:uid="{8F978678-D9A9-4D64-B078-C37475D1971C}" name="תאריך הדיווח" dataDxfId="610" dataCellStyle="Normal_2007-16618"/>
    <tableColumn id="2" xr3:uid="{7DC3F14D-74C9-408A-B268-F00D0507773B}" name="31/12/2023" dataDxfId="609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0697DCB-87FF-4484-965F-CB31DFF5D165}" name="TitleRegion1.a6.q64.1" displayName="TitleRegion1.a6.q64.1" ref="A6:Q64" totalsRowShown="0" headerRowDxfId="608" dataDxfId="606" headerRowBorderDxfId="607" tableBorderDxfId="605">
  <autoFilter ref="A6:Q64" xr:uid="{30697DCB-87FF-4484-965F-CB31DFF5D1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170DC88-8A94-46CD-AE9C-0FDDE78EB5AC}" name="שם המנפיק/שם נייר ערך " dataDxfId="604"/>
    <tableColumn id="2" xr3:uid="{60CFD936-3D14-4822-8BFC-6D1C86F74F3A}" name="מספר ני&quot;ע"/>
    <tableColumn id="3" xr3:uid="{9609B53B-7526-4F4E-B79F-DB954D593DBD}" name="זירת מסחר"/>
    <tableColumn id="4" xr3:uid="{25B9C64C-BD4F-4518-80CB-63B0BB9A59B7}" name="דירוג" dataDxfId="603"/>
    <tableColumn id="5" xr3:uid="{DE2304E8-C061-459E-BC42-76BEDC8B92D3}" name="שם מדרג" dataDxfId="602"/>
    <tableColumn id="6" xr3:uid="{F4AD5935-7CE1-41A3-BEAC-6BE67D935EA5}" name="תאריך רכישה" dataDxfId="601"/>
    <tableColumn id="7" xr3:uid="{379DB5FE-8622-42FB-9DA8-F4E138D94275}" name="מח&quot;מ" dataDxfId="600"/>
    <tableColumn id="8" xr3:uid="{B100CBB8-7BFB-41E8-8EEE-797F1921C538}" name="סוג מטבע" dataDxfId="599"/>
    <tableColumn id="9" xr3:uid="{C5AEECF2-2BBF-4F30-8895-FA3D3113235F}" name="שיעור ריבית" dataDxfId="598"/>
    <tableColumn id="10" xr3:uid="{6C56FEA8-B063-4A2C-92AE-093C075EAD7F}" name="תשואה לפידיון" dataDxfId="597"/>
    <tableColumn id="11" xr3:uid="{192E0F17-6E88-40ED-AE15-E0F7F8268599}" name="ערך נקוב****" dataDxfId="596"/>
    <tableColumn id="12" xr3:uid="{34154E76-EB8C-4E30-8707-A05E268F747B}" name="שער***" dataDxfId="595"/>
    <tableColumn id="13" xr3:uid="{F2DAC812-B8BD-4619-BD55-126240C372FC}" name="פדיון/ ריבית/ דיבידנד לקבל*****  " dataDxfId="594"/>
    <tableColumn id="14" xr3:uid="{E57DEB22-C746-459C-844C-52AA900F46B8}" name="שווי שוק" dataDxfId="593"/>
    <tableColumn id="15" xr3:uid="{B0A9FB21-A33E-4AE1-8D26-85CF02EBB21F}" name="שעור מערך נקוב**** מונפק" dataDxfId="592"/>
    <tableColumn id="16" xr3:uid="{515F79E5-43BF-4775-8DE7-57D9FBACCE59}" name="שעור מנכסי אפיק ההשקעה" dataDxfId="591"/>
    <tableColumn id="17" xr3:uid="{71725414-26EE-4ABC-AFE0-ADA778F98489}" name="שעור מסך נכסי השקעה**" dataDxfId="590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FCA16B-51DF-4F82-A70B-C3716129A99B}" name="RowTitleRegion1.a1.b4.1" displayName="_RowTitleRegion1.a1.b4.1" ref="A1:B4" totalsRowShown="0" headerRowDxfId="589" dataDxfId="588" tableBorderDxfId="587" headerRowCellStyle="Normal_2007-16618" dataCellStyle="Normal_2007-16618">
  <autoFilter ref="A1:B4" xr:uid="{6DFCA16B-51DF-4F82-A70B-C3716129A99B}">
    <filterColumn colId="0" hiddenButton="1"/>
    <filterColumn colId="1" hiddenButton="1"/>
  </autoFilter>
  <tableColumns count="2">
    <tableColumn id="1" xr3:uid="{7A4F5416-021F-4267-92CF-A7AA4A7E2CEE}" name="תאריך הדיווח" dataDxfId="586" dataCellStyle="Normal_2007-16618"/>
    <tableColumn id="2" xr3:uid="{0716B180-7E56-4816-9E58-65EA5C1EF750}" name="31/12/2023" dataDxfId="585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C78C60E-4011-4302-B699-D20FCF1AC925}" name="TitleRegion1.a6.s18.1" displayName="TitleRegion1.a6.s18.1" ref="A6:S18" totalsRowShown="0" headerRowDxfId="584" dataDxfId="582" headerRowBorderDxfId="583" tableBorderDxfId="581">
  <autoFilter ref="A6:S18" xr:uid="{CC78C60E-4011-4302-B699-D20FCF1AC9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9927036D-727F-49E6-BEF8-610528C32338}" name="שם המנפיק/שם נייר ערך " dataDxfId="580"/>
    <tableColumn id="2" xr3:uid="{5AAF1B6A-2F24-4F83-9CF7-F13CD3C46C6C}" name="מספר ני&quot;ע" dataDxfId="579"/>
    <tableColumn id="3" xr3:uid="{D639446C-974A-4AAB-9181-9B7EB2F94A68}" name="זירת מסחר" dataDxfId="578"/>
    <tableColumn id="4" xr3:uid="{694D99B0-2421-449D-898D-884F45DDFA19}" name="ספק מידע" dataDxfId="577"/>
    <tableColumn id="5" xr3:uid="{A02E0CE2-BD25-479F-A4C2-D2F26533C65C}" name="מספר מנפיק" dataDxfId="576"/>
    <tableColumn id="6" xr3:uid="{D121DBDD-D201-4AAC-92DE-24A10DBF56EC}" name="ענף מסחר" dataDxfId="575"/>
    <tableColumn id="7" xr3:uid="{72B7FDB7-7792-4E12-B722-F873783EF9B1}" name="דירוג" dataDxfId="574"/>
    <tableColumn id="8" xr3:uid="{F0A2B727-F4F0-4DAD-8619-451B1E20A2C7}" name="שם מדרג" dataDxfId="573"/>
    <tableColumn id="9" xr3:uid="{1EC8B8C9-45C1-40EF-8A21-7383DF5A2EB2}" name="תאריך רכישה" dataDxfId="572"/>
    <tableColumn id="10" xr3:uid="{73883555-0A89-4A18-9E11-EBA9B991A4C9}" name="מח&quot;מ" dataDxfId="571"/>
    <tableColumn id="11" xr3:uid="{F4A673CB-5B6B-4A11-9DB8-BAB10AFB92CB}" name="סוג מטבע" dataDxfId="570"/>
    <tableColumn id="12" xr3:uid="{C4D2BC67-ECBE-406B-8B19-0A1B47A311B5}" name="שיעור ריבית" dataDxfId="569"/>
    <tableColumn id="13" xr3:uid="{22F10EE7-A01A-4C72-8E70-5299D8A323E5}" name="תשואה לפידיון" dataDxfId="568"/>
    <tableColumn id="14" xr3:uid="{9E220D32-60A4-40C5-BB32-0CBCBC84EF14}" name="ערך נקוב****" dataDxfId="567"/>
    <tableColumn id="15" xr3:uid="{64963871-494E-4381-852C-25BDDF16A441}" name="שער***" dataDxfId="566"/>
    <tableColumn id="16" xr3:uid="{FAD194AE-8EBB-4D95-B72C-A4E09685BC74}" name="שווי שוק" dataDxfId="565"/>
    <tableColumn id="17" xr3:uid="{8AF8B5CF-7659-48D3-B763-E2608994A350}" name="שעור מערך נקוב מונפק" dataDxfId="564"/>
    <tableColumn id="18" xr3:uid="{12B9F37F-6FC1-44EA-8E0B-A2A84786A7ED}" name="שעור מנכסי אפיק ההשקעה" dataDxfId="563"/>
    <tableColumn id="19" xr3:uid="{E37DE31E-B688-43D5-9215-264218CA7949}" name="שעור מסך נכסי השקעה**" dataDxfId="56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6FF294F-FE90-41C5-8086-44D571F376E5}" name="RowTitleRegion1.a1.b4.1" displayName="_RowTitleRegion1.a1.b4.1_1" ref="A1:B4" totalsRowShown="0" headerRowDxfId="561" dataDxfId="560" tableBorderDxfId="559" headerRowCellStyle="Normal_2007-16618" dataCellStyle="Normal_2007-16618">
  <autoFilter ref="A1:B4" xr:uid="{E6FF294F-FE90-41C5-8086-44D571F376E5}">
    <filterColumn colId="0" hiddenButton="1"/>
    <filterColumn colId="1" hiddenButton="1"/>
  </autoFilter>
  <tableColumns count="2">
    <tableColumn id="1" xr3:uid="{73C7DDC3-4704-4D31-9B7F-B2E2A470A173}" name="תאריך הדיווח" dataDxfId="558" dataCellStyle="Normal_2007-16618"/>
    <tableColumn id="2" xr3:uid="{90739103-C355-47F1-8311-B37C6D4BEE1C}" name="31/12/2023" dataDxfId="557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673D531-E8E5-488B-9DE5-F30C9695855D}" name="TitleRegion1.a6.t320.1" displayName="TitleRegion1.a6.t320.1" ref="A6:T320" totalsRowShown="0" headerRowDxfId="556" dataDxfId="554" headerRowBorderDxfId="555" tableBorderDxfId="553">
  <autoFilter ref="A6:T320" xr:uid="{4673D531-E8E5-488B-9DE5-F30C969585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E981401-8C7A-46DF-A2EA-4DB92A36A552}" name="שם המנפיק/שם נייר ערך " dataDxfId="552"/>
    <tableColumn id="2" xr3:uid="{E243FB06-7463-4E9F-A349-EC8B52D9CB0F}" name="מספר ני&quot;ע" dataDxfId="551"/>
    <tableColumn id="3" xr3:uid="{E9A59B90-4EF2-44C7-9469-91712ACE261B}" name="זירת מסחר" dataDxfId="550"/>
    <tableColumn id="4" xr3:uid="{08C714E3-7405-4207-8D97-D91651D8CF9E}" name="ספק מידע" dataDxfId="549"/>
    <tableColumn id="5" xr3:uid="{3F021D2F-FB43-4233-89AF-4B729415F1FB}" name="מספר מנפיק" dataDxfId="548"/>
    <tableColumn id="6" xr3:uid="{A8B92C50-F6ED-44B7-8937-0CEEF4A087CF}" name="ענף מסחר" dataDxfId="547"/>
    <tableColumn id="7" xr3:uid="{EB934BEA-30E1-42E6-9F0F-566B63E083A2}" name="דירוג" dataDxfId="546"/>
    <tableColumn id="8" xr3:uid="{F8EC7247-55DE-4253-838F-469285CA393A}" name="שם מדרג" dataDxfId="545"/>
    <tableColumn id="9" xr3:uid="{ACACFE0E-8393-434D-BC9D-CA0B94770C54}" name="תאריך רכישה" dataDxfId="544"/>
    <tableColumn id="10" xr3:uid="{5A585588-2DE6-4856-8664-31AC4AC53559}" name="מח&quot;מ" dataDxfId="543"/>
    <tableColumn id="11" xr3:uid="{68A5D0D5-7930-4CF6-A9E1-FC9DCFC8E2AA}" name="סוג מטבע" dataDxfId="542"/>
    <tableColumn id="12" xr3:uid="{0A50A6E0-BF99-4C7F-BF0E-B2392939A3EF}" name="שיעור ריבית" dataDxfId="541"/>
    <tableColumn id="13" xr3:uid="{79895BE8-0C06-4EA7-8C46-F3A919AC1BDD}" name="תשואה לפידיון" dataDxfId="540"/>
    <tableColumn id="14" xr3:uid="{F777BF58-8F62-40DA-AF61-D25AAAF1932F}" name="ערך נקוב****" dataDxfId="539"/>
    <tableColumn id="15" xr3:uid="{7ED5F294-056B-4269-AC75-CE54445C2A39}" name="שער***" dataDxfId="538"/>
    <tableColumn id="16" xr3:uid="{6D6DBF9B-65BB-408A-9614-F17D253BADB9}" name="פדיון/ ריבית/ דיבידנד לקבל*****  " dataDxfId="537"/>
    <tableColumn id="17" xr3:uid="{D59BA64A-8D52-4CEE-896C-97CA1CA02D28}" name="שווי שוק" dataDxfId="536"/>
    <tableColumn id="18" xr3:uid="{3A3CA4EC-2A14-4D36-B61E-D93C823B49D3}" name="שעור מערך נקוב מונפק" dataDxfId="535"/>
    <tableColumn id="19" xr3:uid="{890EA174-F504-489E-A5F8-AEA22A2B47A1}" name="שעור מנכסי אפיק ההשקעה" dataDxfId="534"/>
    <tableColumn id="20" xr3:uid="{288B801D-6534-4ED7-A51B-C61A4A158628}" name="שעור מסך נכסי השקעה**" dataDxfId="53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6EEB42B-EF4E-433F-822E-E7B9362E40BC}" name="RowTitleRegion1.a1.b4.1" displayName="_RowTitleRegion1.a1.b4.1_2" ref="A1:B4" totalsRowShown="0" headerRowDxfId="532" dataDxfId="531" tableBorderDxfId="530" headerRowCellStyle="Normal_2007-16618" dataCellStyle="Normal_2007-16618">
  <autoFilter ref="A1:B4" xr:uid="{46EEB42B-EF4E-433F-822E-E7B9362E40BC}">
    <filterColumn colId="0" hiddenButton="1"/>
    <filterColumn colId="1" hiddenButton="1"/>
  </autoFilter>
  <tableColumns count="2">
    <tableColumn id="1" xr3:uid="{FF602DB5-B6A8-4A6E-BC4C-1F8D3CB972FE}" name="תאריך הדיווח" dataDxfId="529" dataCellStyle="Normal_2007-16618"/>
    <tableColumn id="2" xr3:uid="{3EAF6EEA-6D66-4CDA-9E74-A5D502E48F2E}" name="31/12/2023" dataDxfId="528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680F5F-FC0E-49D0-B13A-C62D9165F935}" name="TitleRegion1.a6.n263.1" displayName="TitleRegion1.a6.n263.1" ref="A6:N263" totalsRowShown="0" headerRowDxfId="527" dataDxfId="525" headerRowBorderDxfId="526" tableBorderDxfId="524">
  <autoFilter ref="A6:N263" xr:uid="{D0680F5F-FC0E-49D0-B13A-C62D9165F9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EA73CD0-AA25-45BB-87A6-346DBFA5A3DF}" name="שם המנפיק/שם נייר ערך " dataDxfId="523"/>
    <tableColumn id="2" xr3:uid="{E1F1C2AA-87FA-4A0D-B968-79754D8766E9}" name="מספר ני&quot;ע" dataDxfId="522"/>
    <tableColumn id="3" xr3:uid="{AB5A0CD1-6BA9-422E-8494-9A2B54BB52D3}" name="זירת מסחר" dataDxfId="521"/>
    <tableColumn id="4" xr3:uid="{97AC5AA8-F005-443D-BF76-8B4B79912C1B}" name="ספק מידע" dataDxfId="520"/>
    <tableColumn id="5" xr3:uid="{EE3A6061-E23F-4736-9884-37D7E5DC2CE8}" name="מספר מנפיק" dataDxfId="519"/>
    <tableColumn id="6" xr3:uid="{1ECBD7E4-176A-4170-827D-F1125DA9CCCD}" name="ענף מסחר" dataDxfId="518"/>
    <tableColumn id="7" xr3:uid="{DC783C7F-B6F8-420A-9967-45FDB5C1C586}" name="סוג מטבע" dataDxfId="517"/>
    <tableColumn id="8" xr3:uid="{E9FCEBC7-B2AF-4747-A994-F1B5ECD3F549}" name="ערך נקוב****" dataDxfId="516"/>
    <tableColumn id="9" xr3:uid="{5C6223E5-4250-4578-938E-F18391D02B58}" name="שער***" dataDxfId="515"/>
    <tableColumn id="10" xr3:uid="{21A00E89-1041-43CF-A572-59FE7031FAF4}" name="פדיון/ ריבית/ דיבידנד לקבל*****  " dataDxfId="514"/>
    <tableColumn id="11" xr3:uid="{D4D7464E-BB05-49AD-9AFC-7C5408560D71}" name="שווי שוק" dataDxfId="513"/>
    <tableColumn id="12" xr3:uid="{927EF928-DE82-4321-8BA1-9D33C27C8B6A}" name="שעור מערך נקוב מונפק" dataDxfId="512"/>
    <tableColumn id="13" xr3:uid="{4DCE5EA5-3273-41F0-805E-C17D898A3BEC}" name="שעור מנכסי אפיק ההשקעה" dataDxfId="511"/>
    <tableColumn id="14" xr3:uid="{96BB502B-0F6C-4175-8BFC-43AC824DEECA}" name="שעור מסך נכסי השקעה**" dataDxfId="510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2E58B1D-0100-4A94-9CAA-6BED697D2063}" name="RowTitleRegion1.a1.b4.1" displayName="_RowTitleRegion1.a1.b4.1_3" ref="A1:B4" totalsRowShown="0" headerRowDxfId="509" dataDxfId="508" tableBorderDxfId="507" headerRowCellStyle="Normal_2007-16618" dataCellStyle="Normal_2007-16618">
  <autoFilter ref="A1:B4" xr:uid="{C2E58B1D-0100-4A94-9CAA-6BED697D2063}">
    <filterColumn colId="0" hiddenButton="1"/>
    <filterColumn colId="1" hiddenButton="1"/>
  </autoFilter>
  <tableColumns count="2">
    <tableColumn id="1" xr3:uid="{E19EDC0B-BC85-4CF2-8C87-53FB30401DC9}" name="תאריך הדיווח" dataDxfId="506" dataCellStyle="Normal_2007-16618"/>
    <tableColumn id="2" xr3:uid="{49A2D175-E05C-4616-959A-12DAE482A42F}" name="31/12/2023" dataDxfId="505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5E779DF-D118-4868-A4D5-2D57FD59BA92}" name="TitleRegion1.a6.m87.1" displayName="TitleRegion1.a6.m87.1" ref="A6:M87" totalsRowShown="0" headerRowDxfId="504" dataDxfId="502" headerRowBorderDxfId="503" tableBorderDxfId="501">
  <autoFilter ref="A6:M87" xr:uid="{65E779DF-D118-4868-A4D5-2D57FD59BA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48F2013-82EF-4589-9871-5E8E74A18796}" name="שם המנפיק/שם נייר ערך " dataDxfId="500"/>
    <tableColumn id="2" xr3:uid="{83D9AC56-574A-4D10-AE4F-ED515103E9B7}" name="מספר ני&quot;ע" dataDxfId="499"/>
    <tableColumn id="3" xr3:uid="{70BE597E-A3AE-4C6F-A776-D82026BB5C51}" name="זירת מסחר" dataDxfId="498"/>
    <tableColumn id="4" xr3:uid="{8C83AD7E-9032-43D8-B832-CF5E9317EB97}" name="מספר מנפיק" dataDxfId="497"/>
    <tableColumn id="5" xr3:uid="{47B37542-2EA5-401F-8920-FC9119C4EF3D}" name="ענף מסחר" dataDxfId="496"/>
    <tableColumn id="6" xr3:uid="{5461CBFC-2E37-43D0-A284-780A66EEF761}" name="סוג מטבע" dataDxfId="495"/>
    <tableColumn id="7" xr3:uid="{48E6549C-04D6-4147-B190-03618920F78F}" name="ערך נקוב****" dataDxfId="494"/>
    <tableColumn id="8" xr3:uid="{57A308EC-98A7-4E6A-BFEF-9267AA91B4BA}" name="שער***" dataDxfId="493"/>
    <tableColumn id="9" xr3:uid="{65E861DB-0CAB-4703-8DB5-513DA06DD482}" name="פדיון/ ריבית/ דיבידנד לקבל*****  " dataDxfId="492"/>
    <tableColumn id="10" xr3:uid="{D607BDF6-F1E0-48BA-8126-DFBE099EE2BF}" name="שווי שוק" dataDxfId="491"/>
    <tableColumn id="11" xr3:uid="{7DA9412A-8CFD-4093-9A1E-95D66AA983F3}" name="שעור מערך נקוב מונפק" dataDxfId="490"/>
    <tableColumn id="12" xr3:uid="{843752FE-EAB4-47A4-B2E1-A43DC6330504}" name="שעור מנכסי אפיק ההשקעה" dataDxfId="489"/>
    <tableColumn id="13" xr3:uid="{70402AA3-DBF7-4B11-B280-763D49D6D8DD}" name="שעור מסך נכסי השקעה**" dataDxfId="488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0CC03DF-A007-4E48-8FD2-0A34BDB144D5}" name="RowTitleRegion1.a1.b4.1" displayName="_RowTitleRegion1.a1.b4.1_4" ref="A1:B4" totalsRowShown="0" headerRowDxfId="487" dataDxfId="486" tableBorderDxfId="485" headerRowCellStyle="Normal_2007-16618" dataCellStyle="Normal_2007-16618">
  <autoFilter ref="A1:B4" xr:uid="{80CC03DF-A007-4E48-8FD2-0A34BDB144D5}">
    <filterColumn colId="0" hiddenButton="1"/>
    <filterColumn colId="1" hiddenButton="1"/>
  </autoFilter>
  <tableColumns count="2">
    <tableColumn id="1" xr3:uid="{96B28D57-FD21-4D22-B05D-225382B1AA68}" name="תאריך הדיווח" dataDxfId="484" dataCellStyle="Normal_2007-16618"/>
    <tableColumn id="2" xr3:uid="{9FF97F2F-1D14-485C-8864-887BA1643817}" name="31/12/2023" dataDxfId="483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B8E651C-9B3D-4BC0-98AC-4F04841B4DC2}" name="TitleRegion1.a6.n30.1" displayName="TitleRegion1.a6.n30.1" ref="A6:N30" totalsRowShown="0" headerRowDxfId="482" dataDxfId="480" headerRowBorderDxfId="481" tableBorderDxfId="479">
  <autoFilter ref="A6:N30" xr:uid="{BB8E651C-9B3D-4BC0-98AC-4F04841B4D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58505E5-2585-4635-83B8-873329CD1A78}" name="שם המנפיק/שם נייר ערך " dataDxfId="478"/>
    <tableColumn id="2" xr3:uid="{0409DB15-C200-489F-8744-BB6ECDA901EA}" name="מספר ני&quot;ע" dataDxfId="477"/>
    <tableColumn id="3" xr3:uid="{9ADC24BA-2079-4D5E-8A9C-C76A297A8253}" name="זירת מסחר" dataDxfId="476"/>
    <tableColumn id="4" xr3:uid="{5D6E211A-CBE4-4E62-B09E-3D0F393385C7}" name="מספר מנפיק" dataDxfId="475"/>
    <tableColumn id="5" xr3:uid="{2AACFD8F-5A50-4E1E-A9A2-808AA603536C}" name="ענף מסחר" dataDxfId="474"/>
    <tableColumn id="6" xr3:uid="{64936A45-842D-4412-B2F3-7F062C20627A}" name="דירוג" dataDxfId="473"/>
    <tableColumn id="7" xr3:uid="{C7BD0709-DBE8-432C-A118-43C74BCDC518}" name="שם מדרג" dataDxfId="472"/>
    <tableColumn id="8" xr3:uid="{87130924-5978-49FF-9436-BE5F99D3CE22}" name="סוג מטבע" dataDxfId="471"/>
    <tableColumn id="9" xr3:uid="{F64E5C4D-227D-4BDA-B39F-D2D645DA51E8}" name="ערך נקוב****" dataDxfId="470"/>
    <tableColumn id="10" xr3:uid="{DDD37233-D29A-452F-8E60-311B9E4960F1}" name="שער***" dataDxfId="469"/>
    <tableColumn id="11" xr3:uid="{3E61C55D-5CA3-4D41-9459-EBA07C6AE214}" name="שווי שוק" dataDxfId="468"/>
    <tableColumn id="12" xr3:uid="{482ACB77-886D-4FA9-89CD-ECE960E3EA04}" name="שעור מערך נקוב מונפק" dataDxfId="467"/>
    <tableColumn id="13" xr3:uid="{F50A2F14-D415-4055-8705-A70A87922A68}" name="שעור מנכסי אפיק ההשקעה" dataDxfId="466"/>
    <tableColumn id="14" xr3:uid="{AFF1557B-DC9C-47F4-B022-D06F9017BAAA}" name="שעור מסך נכסי השקעה**" dataDxfId="465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8642709-D29C-48F3-9AC5-55C5275BABF9}" name="RowTitleRegion1.a1.b4.1" displayName="_RowTitleRegion1.a1.b4.1_5" ref="A1:B4" totalsRowShown="0" headerRowDxfId="464" dataDxfId="463" tableBorderDxfId="462" headerRowCellStyle="Normal_2007-16618" dataCellStyle="Normal_2007-16618">
  <autoFilter ref="A1:B4" xr:uid="{28642709-D29C-48F3-9AC5-55C5275BABF9}">
    <filterColumn colId="0" hiddenButton="1"/>
    <filterColumn colId="1" hiddenButton="1"/>
  </autoFilter>
  <tableColumns count="2">
    <tableColumn id="1" xr3:uid="{5AF7AC07-7249-422D-BDE1-D665972CCF1D}" name="תאריך הדיווח" dataDxfId="461" dataCellStyle="Normal_2007-16618"/>
    <tableColumn id="2" xr3:uid="{B3825D50-F359-4EED-B990-B1BF8F4EC55F}" name="31/12/2023" dataDxfId="460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7C47FFC-7954-4664-9EDE-AE9A66A1196D}" name="TitleRegion1.a6.k27.1" displayName="TitleRegion1.a6.k27.1" ref="A6:K27" totalsRowShown="0" headerRowDxfId="459" dataDxfId="457" headerRowBorderDxfId="458" tableBorderDxfId="456">
  <autoFilter ref="A6:K27" xr:uid="{57C47FFC-7954-4664-9EDE-AE9A66A11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3A5113B-82A6-4AB9-9E1B-39F5F9E26ED5}" name="שם המנפיק/שם נייר ערך" dataDxfId="455"/>
    <tableColumn id="2" xr3:uid="{0BBDBE53-EF36-4036-954F-7D7C58239BC1}" name="מספר ני&quot;ע" dataDxfId="454"/>
    <tableColumn id="3" xr3:uid="{2E96CEB5-87EC-4DEF-9772-82BFD2E3D0D9}" name="זירת מסחר" dataDxfId="453"/>
    <tableColumn id="4" xr3:uid="{EFC68C53-56A4-4721-8331-1EFA9D106466}" name="ענף מסחר" dataDxfId="452"/>
    <tableColumn id="5" xr3:uid="{6CEC3216-EC85-4430-9F83-1C1279948970}" name="סוג מטבע" dataDxfId="451"/>
    <tableColumn id="6" xr3:uid="{1BF15A82-E3F3-40CB-8100-CA6A1FE77DC8}" name="ערך נקוב****" dataDxfId="450"/>
    <tableColumn id="7" xr3:uid="{49151B7B-D0C0-4887-844A-4A9B2154FD4B}" name="שער***" dataDxfId="449"/>
    <tableColumn id="8" xr3:uid="{F6696E98-5190-429C-8C9E-B6293813D621}" name="שווי שוק" dataDxfId="448"/>
    <tableColumn id="9" xr3:uid="{A528B7CA-0FF8-48FF-8A1A-84D43C7082BB}" name="שעור מערך נקוב מונפק" dataDxfId="447"/>
    <tableColumn id="10" xr3:uid="{4C98114E-4E3F-4530-8643-CB760A84954C}" name="שעור מנכסי אפיק ההשקעה" dataDxfId="446"/>
    <tableColumn id="11" xr3:uid="{AABE630C-199A-4BED-84AD-89DD876C1148}" name="שעור מסך נכסי השקעה**" dataDxfId="44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5E7A34D-1256-4795-9F3F-8D57CA34074B}" name="RowTitleRegion1.a1.b4.1" displayName="_RowTitleRegion1.a1.b4.1_6" ref="A1:B4" totalsRowShown="0" headerRowDxfId="444" dataDxfId="443" tableBorderDxfId="442" headerRowCellStyle="Normal_2007-16618" dataCellStyle="Normal_2007-16618">
  <autoFilter ref="A1:B4" xr:uid="{55E7A34D-1256-4795-9F3F-8D57CA34074B}">
    <filterColumn colId="0" hiddenButton="1"/>
    <filterColumn colId="1" hiddenButton="1"/>
  </autoFilter>
  <tableColumns count="2">
    <tableColumn id="1" xr3:uid="{6BE9D8AF-087E-4F0D-972A-CC0A1DEF8510}" name="תאריך הדיווח" dataDxfId="441" dataCellStyle="Normal_2007-16618"/>
    <tableColumn id="2" xr3:uid="{E0ED792C-3576-400C-B840-813832A09082}" name="31/12/2023" dataDxfId="440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5FB660A-0191-45BE-BFF5-3DC3D66A121F}" name="TitleRegion1.a6.k25.1" displayName="TitleRegion1.a6.k25.1" ref="A6:K25" totalsRowShown="0" headerRowDxfId="439" dataDxfId="437" headerRowBorderDxfId="438" tableBorderDxfId="436">
  <autoFilter ref="A6:K25" xr:uid="{95FB660A-0191-45BE-BFF5-3DC3D66A12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ADBFD4D-583F-46C9-A5A7-69560BBE5316}" name="שם המנפיק/שם נייר ערך" dataDxfId="435"/>
    <tableColumn id="2" xr3:uid="{FD9C0453-98AD-4565-ADC9-BFF9B3FA8292}" name="מספר ני&quot;ע" dataDxfId="434"/>
    <tableColumn id="3" xr3:uid="{E136E91F-5E09-4AB7-BD7F-47D7E743FD61}" name="זירת מסחר" dataDxfId="433"/>
    <tableColumn id="4" xr3:uid="{990609F3-4EA2-44C2-A8DC-EF2F5DAFA614}" name="ענף מסחר" dataDxfId="432"/>
    <tableColumn id="5" xr3:uid="{1D39C6A5-AD1B-428F-A9B9-9BC21D283E0E}" name="סוג מטבע" dataDxfId="431"/>
    <tableColumn id="6" xr3:uid="{781BC400-4072-40D5-8E67-D64711B95153}" name="ערך נקוב****" dataDxfId="430"/>
    <tableColumn id="7" xr3:uid="{047904BF-21DC-43DE-98E9-5C67BAB3B864}" name="שער***" dataDxfId="429"/>
    <tableColumn id="8" xr3:uid="{C4623BE0-A263-4364-B749-21BC69A0AB6D}" name="שווי שוק" dataDxfId="428"/>
    <tableColumn id="9" xr3:uid="{682CE89D-5875-4ABE-B00D-961496525C2A}" name="שעור מערך נקוב מונפק" dataDxfId="427"/>
    <tableColumn id="10" xr3:uid="{DE8DE7F9-562A-4F3A-AC8A-67FA2320F81A}" name="שעור מנכסי אפיק ההשקעה" dataDxfId="426"/>
    <tableColumn id="11" xr3:uid="{1CD62E44-B6AD-46A4-AD3D-A5EA67BFFFAF}" name="שעור מסך נכסי השקעה**" dataDxfId="425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5BC357D-639B-4F32-96BA-31F031D7D857}" name="RowTitleRegion1.a1.b4.1" displayName="_RowTitleRegion1.a1.b4.1_7" ref="A1:B4" totalsRowShown="0" headerRowDxfId="424" dataDxfId="423" tableBorderDxfId="422" headerRowCellStyle="Normal_2007-16618" dataCellStyle="Normal_2007-16618">
  <autoFilter ref="A1:B4" xr:uid="{55BC357D-639B-4F32-96BA-31F031D7D857}">
    <filterColumn colId="0" hiddenButton="1"/>
    <filterColumn colId="1" hiddenButton="1"/>
  </autoFilter>
  <tableColumns count="2">
    <tableColumn id="1" xr3:uid="{3CF923C8-EB17-4CD6-A7F6-D303452EBB4C}" name="תאריך הדיווח" dataDxfId="421" dataCellStyle="Normal_2007-16618"/>
    <tableColumn id="2" xr3:uid="{CDC45764-0D23-421A-A5AC-9D40BA11F1C3}" name="31/12/2023" dataDxfId="420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F27929A-98BB-4A6F-BAEA-3C176B634B80}" name="TitleRegion1.a6.j24.1" displayName="TitleRegion1.a6.j24.1" ref="A6:J24" totalsRowShown="0" headerRowDxfId="419" dataDxfId="417" headerRowBorderDxfId="418" tableBorderDxfId="416">
  <autoFilter ref="A6:J24" xr:uid="{DF27929A-98BB-4A6F-BAEA-3C176B634B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CDB80FC-74E3-42EF-B8DB-DEA343750750}" name="שם המנפיק/שם נייר ערך" dataDxfId="415"/>
    <tableColumn id="2" xr3:uid="{7BBDAE1F-778B-41E5-9481-271AF998D3EA}" name="מספר ני&quot;ע" dataDxfId="414"/>
    <tableColumn id="3" xr3:uid="{5A607A1A-36F0-4F6F-9198-CFDC9E2C5E3F}" name="זירת מסחר" dataDxfId="413"/>
    <tableColumn id="4" xr3:uid="{55AA7391-A638-42E9-9503-F50B14B5F620}" name="ענף מסחר" dataDxfId="412"/>
    <tableColumn id="5" xr3:uid="{3200CA45-A424-4E7D-8ED6-C11359C8A5D8}" name="סוג מטבע" dataDxfId="411"/>
    <tableColumn id="6" xr3:uid="{3171D45E-8F2C-489F-B666-8F74565DFA30}" name="ערך נקוב****" dataDxfId="410"/>
    <tableColumn id="7" xr3:uid="{A0D1223F-D7AC-454D-B797-94C97B92A228}" name="שער***" dataDxfId="409"/>
    <tableColumn id="8" xr3:uid="{63CCDC88-1AD0-453F-BCD6-D162653AE2AB}" name="שווי שוק" dataDxfId="408"/>
    <tableColumn id="9" xr3:uid="{A4CD5127-1EDB-4C6D-980E-30ED9007FF1F}" name="שעור מנכסי אפיק ההשקעה" dataDxfId="407"/>
    <tableColumn id="10" xr3:uid="{A86879E7-B71F-43FF-A4A5-EAE9D839B15C}" name="שעור מסך נכסי השקעה**" dataDxfId="406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585D295-2683-45CD-B6D7-2B9475F974C6}" name="RowTitleRegion1.a1.b4.1" displayName="_RowTitleRegion1.a1.b4.1_8" ref="A1:B4" totalsRowShown="0" headerRowDxfId="405" dataDxfId="404" tableBorderDxfId="403" headerRowCellStyle="Normal_2007-16618" dataCellStyle="Normal_2007-16618">
  <autoFilter ref="A1:B4" xr:uid="{2585D295-2683-45CD-B6D7-2B9475F974C6}">
    <filterColumn colId="0" hiddenButton="1"/>
    <filterColumn colId="1" hiddenButton="1"/>
  </autoFilter>
  <tableColumns count="2">
    <tableColumn id="1" xr3:uid="{4D7F539C-2F92-4113-B1DB-63C458D8CF4E}" name="תאריך הדיווח" dataDxfId="402" dataCellStyle="Normal_2007-16618"/>
    <tableColumn id="2" xr3:uid="{3D099C48-4A49-4E9C-905B-F91DFC8AF3DA}" name="31/12/2023" dataDxfId="401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EFF3D4B-0ECF-4D97-A486-2AB7977E622C}" name="TitleRegion1.a6.p13.1" displayName="TitleRegion1.a6.p13.1" ref="A6:P13" totalsRowShown="0" headerRowDxfId="400" dataDxfId="398" headerRowBorderDxfId="399" tableBorderDxfId="397">
  <autoFilter ref="A6:P13" xr:uid="{2EFF3D4B-0ECF-4D97-A486-2AB7977E62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2D7BF5A-D31F-49D0-93EA-4C9CC961CAEA}" name="שם המנפיק/שם נייר ערך" dataDxfId="396"/>
    <tableColumn id="2" xr3:uid="{B06EF6C0-5A04-4840-BCE5-14E45A2BE6F4}" name="מספר ני&quot;ע" dataDxfId="395"/>
    <tableColumn id="3" xr3:uid="{FDDA6E0E-A83F-449D-9AA6-75154D2DC734}" name="נכס הבסיס" dataDxfId="394"/>
    <tableColumn id="4" xr3:uid="{41C36FF2-A8C0-4108-98DA-D48DE7577D9F}" name="דירוג" dataDxfId="393"/>
    <tableColumn id="5" xr3:uid="{C3F2F7E6-4030-44ED-BEE3-0560E754EE07}" name="שם מדרג" dataDxfId="392"/>
    <tableColumn id="6" xr3:uid="{745B04B7-45BF-42B0-8AFA-E1192199F8F8}" name="תאריך רכישה" dataDxfId="391"/>
    <tableColumn id="7" xr3:uid="{6318B11A-01EC-4417-96EA-041ADDC21199}" name="מח&quot;מ" dataDxfId="390"/>
    <tableColumn id="8" xr3:uid="{5B6F4B63-4919-47FE-9D54-19C8300266C6}" name="סוג מטבע" dataDxfId="389"/>
    <tableColumn id="9" xr3:uid="{6CB8BD16-970A-44B4-A94A-ECE1C0E696FC}" name="שיעור ריבית" dataDxfId="388"/>
    <tableColumn id="10" xr3:uid="{12C31CD5-9A2F-406B-AF17-B47D448A8CE9}" name="תשואה לפידיון" dataDxfId="387"/>
    <tableColumn id="11" xr3:uid="{02B89CA7-7F40-4B71-9010-4D097CC31476}" name="ערך נקוב****" dataDxfId="386"/>
    <tableColumn id="12" xr3:uid="{7E006D57-576A-4DB9-9FBE-6A3D5ACD1BDB}" name="שער***" dataDxfId="385"/>
    <tableColumn id="13" xr3:uid="{D0AD1061-1D03-4042-8093-FB8DEC21DF99}" name="שווי שוק" dataDxfId="384"/>
    <tableColumn id="14" xr3:uid="{F18572BF-D926-4658-9BB0-AE9ECFFE8568}" name="שעור מערך נקוב מונפק" dataDxfId="383"/>
    <tableColumn id="15" xr3:uid="{168F1377-CBD6-4F65-AAF8-4335CBBB8808}" name="שעור מנכסי אפיק ההשקעה" dataDxfId="382"/>
    <tableColumn id="16" xr3:uid="{F5EA2EE0-EA54-46BD-B9DC-771CF824C2FC}" name="שעור מסך נכסי השקעה**" dataDxfId="38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3DFB897-CE14-4AEF-95BB-DECEC0026C2A}" name="RowTitleRegion1.a1.b4.1" displayName="_RowTitleRegion1.a1.b4.1_9" ref="A1:B4" totalsRowShown="0" headerRowDxfId="380" dataDxfId="379" tableBorderDxfId="378" headerRowCellStyle="Normal_2007-16618" dataCellStyle="Normal_2007-16618">
  <autoFilter ref="A1:B4" xr:uid="{13DFB897-CE14-4AEF-95BB-DECEC0026C2A}">
    <filterColumn colId="0" hiddenButton="1"/>
    <filterColumn colId="1" hiddenButton="1"/>
  </autoFilter>
  <tableColumns count="2">
    <tableColumn id="1" xr3:uid="{AFAB2962-9193-4E4F-AD38-2A398CB51758}" name="תאריך הדיווח" dataDxfId="377" dataCellStyle="Normal_2007-16618"/>
    <tableColumn id="2" xr3:uid="{1C1C3B3A-201F-44EB-8EA1-B1C5D489496E}" name="31/12/2023" dataDxfId="376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74768FC-3DC6-4BD1-A0C4-327D97B0E69F}" name="TitleRegion1.a6.o12.1" displayName="TitleRegion1.a6.o12.1" ref="A6:O12" totalsRowShown="0" headerRowDxfId="375" dataDxfId="373" headerRowBorderDxfId="374" tableBorderDxfId="372">
  <autoFilter ref="A6:O12" xr:uid="{474768FC-3DC6-4BD1-A0C4-327D97B0E6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50E3374-24F7-4E0D-9990-E4C79497B2B6}" name="שם המנפיק/שם נייר ערך" dataDxfId="371"/>
    <tableColumn id="2" xr3:uid="{FE7BF667-AB4D-425D-9DB2-AE72516ED2D8}" name="מספר ני&quot;ע" dataDxfId="370"/>
    <tableColumn id="3" xr3:uid="{3726BE88-855E-47E9-B07C-EC47B9C90387}" name="דירוג" dataDxfId="369"/>
    <tableColumn id="4" xr3:uid="{A05C2910-020C-4346-BA93-E3622705AAFF}" name="שם מדרג" dataDxfId="368"/>
    <tableColumn id="5" xr3:uid="{EA080ABA-F9FC-43A3-8E36-C063272DD669}" name="תאריך רכישה" dataDxfId="367"/>
    <tableColumn id="6" xr3:uid="{69C2AFFD-2F3D-451C-964C-D713396FEBE2}" name="מח&quot;מ" dataDxfId="366"/>
    <tableColumn id="7" xr3:uid="{394B0C2C-A634-4F40-AECE-5C6A26BEB050}" name="סוג מטבע" dataDxfId="365"/>
    <tableColumn id="8" xr3:uid="{D8D42115-D4A4-43E3-AFF5-ECF782A7549F}" name="שיעור ריבית" dataDxfId="364"/>
    <tableColumn id="9" xr3:uid="{A349938D-91B0-482B-B7EF-987243D4F295}" name="תשואה לפידיון" dataDxfId="363"/>
    <tableColumn id="10" xr3:uid="{CFDBA5C6-BD31-4B42-955F-053ED4F2BDDC}" name="ערך נקוב****" dataDxfId="362"/>
    <tableColumn id="11" xr3:uid="{F6ABAD32-7A38-4D99-ACCB-CFA8C67C0F33}" name="שער***" dataDxfId="361"/>
    <tableColumn id="12" xr3:uid="{ED9D7C0D-1190-403D-8CEF-4703C12443F9}" name="שווי הוגן" dataDxfId="360"/>
    <tableColumn id="13" xr3:uid="{1F5CBBEF-54C2-4CD3-9FD3-01DFBD95F443}" name="שעור מערך נקוב מונפק" dataDxfId="359"/>
    <tableColumn id="14" xr3:uid="{9120E11A-12B4-4723-8982-3BEE415B1C3B}" name="שעור מנכסי אפיק ההשקעה" dataDxfId="358"/>
    <tableColumn id="15" xr3:uid="{91B29112-5B9F-42ED-AEF3-BCB9CDEE48EF}" name="שעור מסך נכסי השקעה**" dataDxfId="357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2801B4E-B146-4C03-9A6D-FBDC85EA2575}" name="RowTitleRegion1.a1.b4.1" displayName="_RowTitleRegion1.a1.b4.1_10" ref="A1:B4" totalsRowShown="0" headerRowDxfId="356" dataDxfId="355" tableBorderDxfId="354" headerRowCellStyle="Normal_2007-16618" dataCellStyle="Normal_2007-16618">
  <autoFilter ref="A1:B4" xr:uid="{12801B4E-B146-4C03-9A6D-FBDC85EA2575}">
    <filterColumn colId="0" hiddenButton="1"/>
    <filterColumn colId="1" hiddenButton="1"/>
  </autoFilter>
  <tableColumns count="2">
    <tableColumn id="1" xr3:uid="{59AE91A2-FC7A-4C8C-A91A-89533A7ABE91}" name="תאריך הדיווח" dataDxfId="353" dataCellStyle="Normal_2007-16618"/>
    <tableColumn id="2" xr3:uid="{CC11700E-66FD-4F4A-8ADE-4F589E0524C7}" name="31/12/2023" dataDxfId="352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E2323EB-7776-4F79-9AF3-F821D5243A91}" name="TitleRegion1.a6.r18.1" displayName="TitleRegion1.a6.r18.1" ref="A6:R18" totalsRowShown="0" headerRowDxfId="351" dataDxfId="349" headerRowBorderDxfId="350" tableBorderDxfId="348">
  <autoFilter ref="A6:R18" xr:uid="{9E2323EB-7776-4F79-9AF3-F821D5243A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88E7E94-4001-4D99-AB36-121E8122FB56}" name="שם המנפיק/שם נייר ערך" dataDxfId="347"/>
    <tableColumn id="2" xr3:uid="{47A77A65-D1DB-445A-A55D-582926E02894}" name="מספר ני&quot;ע" dataDxfId="346"/>
    <tableColumn id="3" xr3:uid="{DABA71E6-D777-4E49-AC32-1271C6B1ECC9}" name="ספק המידע" dataDxfId="345"/>
    <tableColumn id="4" xr3:uid="{25FB0617-5737-49D6-91BC-6D89DEC58BC5}" name="מספר מנפיק" dataDxfId="344"/>
    <tableColumn id="5" xr3:uid="{7894EFA9-3692-451C-ADEF-BB729AC2D572}" name="ענף מסחר" dataDxfId="343"/>
    <tableColumn id="6" xr3:uid="{8D0D53C1-A95B-4D99-822E-35F88B6E0E3D}" name="דירוג" dataDxfId="342"/>
    <tableColumn id="7" xr3:uid="{F6CDEB56-94A5-4475-8EC5-5E53F771BBCB}" name="שם מדרג" dataDxfId="341"/>
    <tableColumn id="8" xr3:uid="{D344CC82-CD5D-409C-AE0D-9EA5D44D7858}" name="תאריך רכישה" dataDxfId="340"/>
    <tableColumn id="9" xr3:uid="{6FCAA30E-2EE8-4369-9A21-2E1FA6EAEAE9}" name="מח&quot;מ" dataDxfId="339"/>
    <tableColumn id="10" xr3:uid="{E59C7705-699D-4BE0-AA88-71FB2736F4A9}" name="סוג מטבע" dataDxfId="338"/>
    <tableColumn id="11" xr3:uid="{A850EDF8-237B-436A-AAF2-BFC0F0E3CA3A}" name="שיעור ריבית" dataDxfId="337"/>
    <tableColumn id="12" xr3:uid="{5D17C6A7-E7CA-4C4E-A026-252756A808B3}" name="תשואה לפידיון" dataDxfId="336"/>
    <tableColumn id="13" xr3:uid="{0A8B3E3C-C6D2-4D69-ADE7-B17D6ACE4775}" name="ערך נקוב****" dataDxfId="335"/>
    <tableColumn id="14" xr3:uid="{B766E1E6-D1BB-4115-B4C8-6A7AE728932C}" name="שער***" dataDxfId="334"/>
    <tableColumn id="15" xr3:uid="{72485688-F452-4E41-B21B-B6565084AE35}" name="שווי הוגן" dataDxfId="333"/>
    <tableColumn id="16" xr3:uid="{95614C16-0253-4028-B7D4-B7921334E327}" name="שעור מערך נקוב מונפק" dataDxfId="332"/>
    <tableColumn id="17" xr3:uid="{2AE3D439-E6A3-47EA-9901-151E59E18718}" name="שעור מנכסי אפיק ההשקעה" dataDxfId="331"/>
    <tableColumn id="18" xr3:uid="{97DE3D6F-70BF-46BF-B032-1E2E1D98CAF0}" name="שעור מסך נכסי השקעה**" dataDxfId="33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5B4759-1708-4F63-BD3D-876EF7DC5997}" name="RowTitleRegion1.a1.b4.1" displayName="_RowTitleRegion1.a1.b4.1_11" ref="A1:B4" totalsRowShown="0" headerRowDxfId="329" dataDxfId="328" tableBorderDxfId="327" headerRowCellStyle="Normal_2007-16618" dataCellStyle="Normal_2007-16618">
  <autoFilter ref="A1:B4" xr:uid="{755B4759-1708-4F63-BD3D-876EF7DC5997}">
    <filterColumn colId="0" hiddenButton="1"/>
    <filterColumn colId="1" hiddenButton="1"/>
  </autoFilter>
  <tableColumns count="2">
    <tableColumn id="1" xr3:uid="{94D05331-D9BE-4775-B720-26787D9F4FE5}" name="תאריך הדיווח" dataDxfId="326" dataCellStyle="Normal_2007-16618"/>
    <tableColumn id="2" xr3:uid="{04F678DC-CD1F-4D17-B536-846EF9A0F283}" name="31/12/2023" dataDxfId="325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6AF9FB6-9C06-4A43-88E2-3680A8F41298}" name="TitleRegion1.a6.r45.1" displayName="TitleRegion1.a6.r45.1" ref="A6:R45" totalsRowShown="0" headerRowDxfId="324" dataDxfId="322" headerRowBorderDxfId="323" tableBorderDxfId="321">
  <autoFilter ref="A6:R45" xr:uid="{B6AF9FB6-9C06-4A43-88E2-3680A8F412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C4BE65F-6701-49B3-804F-81590ECF60A4}" name="שם המנפיק/שם נייר ערך" dataDxfId="320"/>
    <tableColumn id="2" xr3:uid="{615BFD8D-F735-4057-AC4C-F7E2B6CB85D6}" name="מספר ני&quot;ע" dataDxfId="319"/>
    <tableColumn id="3" xr3:uid="{0E069A09-C31B-43DF-BA43-9E4E04E97462}" name="ספק המידע" dataDxfId="318"/>
    <tableColumn id="4" xr3:uid="{28C054B2-2302-4BF7-9ABB-531B08C59198}" name="מספר מנפיק" dataDxfId="317"/>
    <tableColumn id="5" xr3:uid="{AE47569C-7E4F-4304-8908-9DA4B0456241}" name="ענף מסחר" dataDxfId="316"/>
    <tableColumn id="6" xr3:uid="{D895464B-1C1B-4D00-BE64-A932D22265E2}" name="דירוג" dataDxfId="315"/>
    <tableColumn id="7" xr3:uid="{D1C5867E-50CE-4781-804C-A347BD9B9BD2}" name="שם מדרג" dataDxfId="314"/>
    <tableColumn id="8" xr3:uid="{B55D4832-A144-4454-A08E-303F0FCD49A7}" name="תאריך רכישה" dataDxfId="313"/>
    <tableColumn id="9" xr3:uid="{BA4DF926-C88F-4FC4-B2D0-1C6AF2B0CFFC}" name="מח&quot;מ" dataDxfId="312"/>
    <tableColumn id="10" xr3:uid="{5D598150-CFC3-4B65-A14E-125243F08C20}" name="סוג מטבע" dataDxfId="311"/>
    <tableColumn id="11" xr3:uid="{843CED03-BC66-4175-BBF6-C1540ED564F4}" name="שיעור ריבית" dataDxfId="310"/>
    <tableColumn id="12" xr3:uid="{0332E692-F5E1-40CD-AB9E-2F5D40AB66DA}" name="תשואה לפידיון" dataDxfId="309"/>
    <tableColumn id="13" xr3:uid="{6F6CE99D-DE74-45DB-AC09-92CF067F27E4}" name="ערך נקוב****" dataDxfId="308"/>
    <tableColumn id="14" xr3:uid="{C3297A61-520F-4584-BB0E-358864BBB621}" name="שער***" dataDxfId="307"/>
    <tableColumn id="15" xr3:uid="{B0B31202-D098-4B0C-BD15-8685963A49F8}" name="שווי הוגן" dataDxfId="306"/>
    <tableColumn id="16" xr3:uid="{14A92A5D-07F7-462A-B838-07C139FE21B5}" name="שעור מערך נקוב מונפק" dataDxfId="305"/>
    <tableColumn id="17" xr3:uid="{9E948731-37A5-4420-9C72-5BD6DBDB7C1C}" name="שעור מנכסי אפיק ההשקעה" dataDxfId="304"/>
    <tableColumn id="18" xr3:uid="{F2829E81-53B3-45DA-89A6-95D45CD216DA}" name="שעור מסך נכסי השקעה**" dataDxfId="303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59FCB1E-E929-4918-ACC6-6E09E5005918}" name="RowTitleRegion1.a1.b4.1" displayName="_RowTitleRegion1.a1.b4.1_12" ref="A1:B4" totalsRowShown="0" headerRowDxfId="302" dataDxfId="301" tableBorderDxfId="300" headerRowCellStyle="Normal_2007-16618" dataCellStyle="Normal_2007-16618">
  <autoFilter ref="A1:B4" xr:uid="{E59FCB1E-E929-4918-ACC6-6E09E5005918}">
    <filterColumn colId="0" hiddenButton="1"/>
    <filterColumn colId="1" hiddenButton="1"/>
  </autoFilter>
  <tableColumns count="2">
    <tableColumn id="1" xr3:uid="{BBBD15BE-90A3-4EB7-8962-EDDDE72819FC}" name="תאריך הדיווח" dataDxfId="299" dataCellStyle="Normal_2007-16618"/>
    <tableColumn id="2" xr3:uid="{C5D90CBE-76DF-4A5F-B8A7-899A5BB30976}" name="31/12/2023" dataDxfId="298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B54AE3F-D725-40E9-ACF6-D71494FB15AB}" name="TitleRegion1.a6.l56.1" displayName="TitleRegion1.a6.l56.1" ref="A6:L56" totalsRowShown="0" headerRowDxfId="297" dataDxfId="295" headerRowBorderDxfId="296" tableBorderDxfId="294">
  <autoFilter ref="A6:L56" xr:uid="{9B54AE3F-D725-40E9-ACF6-D71494FB15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61E1E3E-8F31-4BD8-9E21-8C32A2C102D4}" name="שם המנפיק/שם נייר ערך" dataDxfId="293"/>
    <tableColumn id="2" xr3:uid="{E7C614E0-5ED2-4D66-B70E-077B8E3F3C4E}" name="מספר ני&quot;ע" dataDxfId="292"/>
    <tableColumn id="3" xr3:uid="{BAFBA8A1-BBFC-469E-A554-3D9DB02D48C8}" name="ספק המידע" dataDxfId="291"/>
    <tableColumn id="4" xr3:uid="{DC6A7E8E-9B11-4589-B122-17FDED677022}" name="מספר מנפיק" dataDxfId="290"/>
    <tableColumn id="5" xr3:uid="{08A6468B-A5FA-4748-B970-DE972CF621DE}" name="ענף מסחר" dataDxfId="289"/>
    <tableColumn id="6" xr3:uid="{EF808B85-664C-41F9-B88D-A61D84F9FA8B}" name="סוג מטבע" dataDxfId="288"/>
    <tableColumn id="7" xr3:uid="{5037EAA9-CB14-4486-9D95-7B036E932DAF}" name="ערך נקוב****" dataDxfId="287"/>
    <tableColumn id="8" xr3:uid="{65654E92-71AA-4738-B5B6-7FE98AA23FE0}" name="שער***" dataDxfId="286"/>
    <tableColumn id="9" xr3:uid="{C7A39A85-5315-40C4-A0C8-3635D3AAB79B}" name="שווי הוגן" dataDxfId="285"/>
    <tableColumn id="10" xr3:uid="{4A51D641-D829-4AD9-A0AE-1D8982589832}" name="שעור מערך נקוב מונפק" dataDxfId="284"/>
    <tableColumn id="11" xr3:uid="{5726B9DA-BCDA-402B-9115-507002CC06E9}" name="שעור מנכסי אפיק ההשקעה" dataDxfId="283"/>
    <tableColumn id="12" xr3:uid="{DEECA81D-CDD7-45EE-8E86-313712E064E3}" name="שעור מסך נכסי השקעה**" dataDxfId="282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E89F3C-AC5D-459A-8904-911DB43AAF15}" name="RowTitleRegion1.a1.b4.1" displayName="_RowTitleRegion1.a1.b4.1_13" ref="A1:B4" totalsRowShown="0" headerRowDxfId="281" dataDxfId="280" tableBorderDxfId="279" headerRowCellStyle="Normal_2007-16618" dataCellStyle="Normal_2007-16618">
  <autoFilter ref="A1:B4" xr:uid="{00E89F3C-AC5D-459A-8904-911DB43AAF15}">
    <filterColumn colId="0" hiddenButton="1"/>
    <filterColumn colId="1" hiddenButton="1"/>
  </autoFilter>
  <tableColumns count="2">
    <tableColumn id="1" xr3:uid="{AE850967-CAED-49E1-BD66-0217C03C8656}" name="תאריך הדיווח" dataDxfId="278" dataCellStyle="Normal_2007-16618"/>
    <tableColumn id="2" xr3:uid="{2BE2D9BF-8D65-4FC7-B785-CFE5EFD30000}" name="31/12/2023" dataDxfId="277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D91C612-324F-4A0A-854E-BBE8C507468D}" name="TitleRegion1.a6.j214.1" displayName="TitleRegion1.a6.j214.1" ref="A6:J214" totalsRowShown="0" headerRowDxfId="276" dataDxfId="274" headerRowBorderDxfId="275" tableBorderDxfId="273">
  <autoFilter ref="A6:J214" xr:uid="{ED91C612-324F-4A0A-854E-BBE8C50746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E766685-4285-4483-9CA0-85ACFEA9EB39}" name="שם המנפיק/שם נייר ערך" dataDxfId="272"/>
    <tableColumn id="2" xr3:uid="{AA56AAED-641D-44E5-8891-D204BE8D1987}" name="מספר ני&quot;ע" dataDxfId="271"/>
    <tableColumn id="3" xr3:uid="{C5C7C94C-421F-4D03-9E5D-2EAEB09C82B0}" name="סוג מטבע" dataDxfId="270"/>
    <tableColumn id="4" xr3:uid="{872B0ADA-0818-41D4-9481-23FF05DAFF47}" name="תאריך רכישה" dataDxfId="269"/>
    <tableColumn id="5" xr3:uid="{3CF0CC3D-14D8-4217-BBA3-C5AE698D8DC9}" name="ערך נקוב****" dataDxfId="268"/>
    <tableColumn id="6" xr3:uid="{C2D6CCC9-DD99-4851-8FFB-62D8F9ADBE16}" name="שער***" dataDxfId="267"/>
    <tableColumn id="7" xr3:uid="{E032D338-F27C-4C5B-B7A4-1554B968DF10}" name="שווי הוגן" dataDxfId="266"/>
    <tableColumn id="8" xr3:uid="{12EF422A-700D-4E12-B456-03078744DEBE}" name="שעור מערך נקוב מונפק" dataDxfId="265"/>
    <tableColumn id="9" xr3:uid="{643BAF26-C8E9-471A-B6C2-819A75D325B5}" name="שעור מנכסי אפיק ההשקעה" dataDxfId="264"/>
    <tableColumn id="10" xr3:uid="{3B1B7294-D773-42B7-83C3-C2F403E65CEB}" name="שעור מסך נכסי השקעה**" dataDxfId="26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B1D64C7-052F-404A-89F7-C6A07E309B13}" name="RowTitleRegion1.a1.b4.1" displayName="_RowTitleRegion1.a1.b4.1_14" ref="A1:B4" totalsRowShown="0" headerRowDxfId="262" dataDxfId="261" tableBorderDxfId="260" headerRowCellStyle="Normal_2007-16618" dataCellStyle="Normal_2007-16618">
  <autoFilter ref="A1:B4" xr:uid="{5B1D64C7-052F-404A-89F7-C6A07E309B13}">
    <filterColumn colId="0" hiddenButton="1"/>
    <filterColumn colId="1" hiddenButton="1"/>
  </autoFilter>
  <tableColumns count="2">
    <tableColumn id="1" xr3:uid="{444B3F9E-9C7B-481B-A103-38B2ABEC1B1E}" name="תאריך הדיווח" dataDxfId="259" dataCellStyle="Normal_2007-16618"/>
    <tableColumn id="2" xr3:uid="{87A6B305-45CB-43EC-ACDE-D67E4B9E5072}" name="31/12/2023" dataDxfId="258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5EB6762-6FD8-46E4-AEFA-6BC764F3D0A1}" name="TitleRegion1.a6.k15.1" displayName="TitleRegion1.a6.k15.1" ref="A6:K15" totalsRowShown="0" headerRowDxfId="257" dataDxfId="255" headerRowBorderDxfId="256" tableBorderDxfId="254">
  <autoFilter ref="A6:K15" xr:uid="{B5EB6762-6FD8-46E4-AEFA-6BC764F3D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E312603-A645-4AE9-A3E7-079C1EBAD871}" name="שם המנפיק/שם נייר ערך" dataDxfId="253"/>
    <tableColumn id="2" xr3:uid="{6A9F02D8-0179-4BD8-B032-B1B5BDB8B871}" name="מספר ני&quot;ע" dataDxfId="252"/>
    <tableColumn id="3" xr3:uid="{91F8B569-1649-492F-BFD1-40BDAF612B0C}" name="ענף מסחר" dataDxfId="251"/>
    <tableColumn id="4" xr3:uid="{B2C28B50-9558-4DAD-83C9-0AED6B57288B}" name="סוג מטבע" dataDxfId="250"/>
    <tableColumn id="5" xr3:uid="{BA13BD2F-2610-4E69-903D-4867908DEECB}" name="תאריך רכישה" dataDxfId="249"/>
    <tableColumn id="6" xr3:uid="{28A30444-A3FB-4EC3-91CA-0CBBD4383BE5}" name="ערך נקוב****" dataDxfId="248"/>
    <tableColumn id="7" xr3:uid="{13BB4EE4-C44C-4EE4-AEBD-24924763C8AC}" name="שער***" dataDxfId="247"/>
    <tableColumn id="8" xr3:uid="{F6041938-0D51-49CD-84B0-35FFD6C46EA5}" name="שווי הוגן" dataDxfId="246"/>
    <tableColumn id="9" xr3:uid="{00A34A85-8188-46B1-995E-83B87B24C570}" name="שעור מערך נקוב מונפק" dataDxfId="245"/>
    <tableColumn id="10" xr3:uid="{BB6C5104-998F-4763-9F1A-8BF0A6FC4EF7}" name="שעור מנכסי אפיק ההשקעה" dataDxfId="244">
      <calculatedColumnFormula>IFERROR(H7/$H$9,0)</calculatedColumnFormula>
    </tableColumn>
    <tableColumn id="11" xr3:uid="{C031F971-F618-47CB-B19B-3E803D32B833}" name="שעור מסך נכסי השקעה**" dataDxfId="243">
      <calculatedColumnFormula>H7/'סכום נכסי הקרן'!$C$41</calculatedColumnFormula>
    </tableColumn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3FC2661-E903-4ED6-B947-BF2632D45F4F}" name="RowTitleRegion1.a1.b4.1" displayName="_RowTitleRegion1.a1.b4.1_15" ref="A1:B4" totalsRowShown="0" headerRowDxfId="242" dataDxfId="241" tableBorderDxfId="240" headerRowCellStyle="Normal_2007-16618" dataCellStyle="Normal_2007-16618">
  <autoFilter ref="A1:B4" xr:uid="{33FC2661-E903-4ED6-B947-BF2632D45F4F}">
    <filterColumn colId="0" hiddenButton="1"/>
    <filterColumn colId="1" hiddenButton="1"/>
  </autoFilter>
  <tableColumns count="2">
    <tableColumn id="1" xr3:uid="{9D8B18C2-37DB-4A17-8717-6C433AE73504}" name="תאריך הדיווח" dataDxfId="239" dataCellStyle="Normal_2007-16618"/>
    <tableColumn id="2" xr3:uid="{EC64498D-F6C4-4D33-BEB9-03AF2CCC8910}" name="31/12/2023" dataDxfId="23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41CFE69-1135-401F-9DE5-CF6946550112}" name="TitleRegion1.a6.k20.1" displayName="TitleRegion1.a6.k20.1" ref="A6:K20" totalsRowShown="0" headerRowDxfId="237" dataDxfId="235" headerRowBorderDxfId="236" tableBorderDxfId="234">
  <autoFilter ref="A6:K20" xr:uid="{341CFE69-1135-401F-9DE5-CF69465501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93A56AF-50DC-4848-B835-A694230AECC8}" name="שם המנפיק/שם נייר ערך" dataDxfId="233"/>
    <tableColumn id="2" xr3:uid="{9A824C1B-9151-4289-816F-4B9EFC2C999F}" name="מספר ני&quot;ע" dataDxfId="232"/>
    <tableColumn id="3" xr3:uid="{C13B2D86-46AF-467F-99F8-F836ED77BB7F}" name="ענף מסחר" dataDxfId="231"/>
    <tableColumn id="4" xr3:uid="{89EE5DDD-9231-4543-8860-0D1708B3DFD0}" name="סוג מטבע" dataDxfId="230"/>
    <tableColumn id="5" xr3:uid="{C218C0DC-7B1E-468C-B9B5-1B066FD0BCBE}" name="תאריך רכישה" dataDxfId="229"/>
    <tableColumn id="6" xr3:uid="{8FE59039-083D-4201-BF8D-0B34389E7EF8}" name="ערך נקוב****" dataDxfId="228"/>
    <tableColumn id="7" xr3:uid="{93D05E4A-F2D3-4292-A40B-7FD0D5DEBF75}" name="שער***" dataDxfId="227"/>
    <tableColumn id="8" xr3:uid="{9EF5FF3A-66AC-45C9-8594-CD1F64D7F59A}" name="שווי הוגן" dataDxfId="226"/>
    <tableColumn id="9" xr3:uid="{FAADC485-23B7-4FAB-A4B1-E48DAE76F01F}" name="שעור מערך נקוב מונפק" dataDxfId="225"/>
    <tableColumn id="10" xr3:uid="{9ABDA9B2-ACB5-4741-9276-A185E3231971}" name="שעור מנכסי אפיק ההשקעה" dataDxfId="224"/>
    <tableColumn id="11" xr3:uid="{17BB6CD7-0F7B-4FA0-9DC7-6A09F74E8FE9}" name="שעור מסך נכסי השקעה**" dataDxfId="22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2B74BAF-7AA5-400C-A769-B43A88888E12}" name="RowTitleRegion1.a1.b4.1" displayName="_RowTitleRegion1.a1.b4.1_16" ref="A1:B4" totalsRowShown="0" headerRowDxfId="222" dataDxfId="221" tableBorderDxfId="220" headerRowCellStyle="Normal_2007-16618" dataCellStyle="Normal_2007-16618">
  <autoFilter ref="A1:B4" xr:uid="{62B74BAF-7AA5-400C-A769-B43A88888E12}">
    <filterColumn colId="0" hiddenButton="1"/>
    <filterColumn colId="1" hiddenButton="1"/>
  </autoFilter>
  <tableColumns count="2">
    <tableColumn id="1" xr3:uid="{977BD64D-72B6-4012-85E3-FA84E50297C3}" name="תאריך הדיווח" dataDxfId="219" dataCellStyle="Normal_2007-16618"/>
    <tableColumn id="2" xr3:uid="{4B62542C-D627-4660-B229-935049D3B3FD}" name="31/12/2023" dataDxfId="21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4EA9449-493D-4650-BD3F-9A2FDB16E876}" name="TitleRegion1.a6.j365.1" displayName="TitleRegion1.a6.j365.1" ref="A6:J365" totalsRowShown="0" headerRowDxfId="217" dataDxfId="215" headerRowBorderDxfId="216" tableBorderDxfId="214">
  <autoFilter ref="A6:J365" xr:uid="{34EA9449-493D-4650-BD3F-9A2FDB16E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44CC916-8137-477A-A746-6E2C82D0B616}" name="שם המנפיק/שם נייר ערך" dataDxfId="213"/>
    <tableColumn id="2" xr3:uid="{34677E16-B0CD-4423-99D7-448E61986A67}" name="מספר ני&quot;ע" dataDxfId="212"/>
    <tableColumn id="3" xr3:uid="{9E78717D-AE80-4905-BAF4-40670D0B0CD0}" name="ענף מסחר" dataDxfId="211"/>
    <tableColumn id="4" xr3:uid="{0FE2179A-90F5-498B-B6D5-8D52CAE0DAC9}" name="סוג מטבע" dataDxfId="210"/>
    <tableColumn id="5" xr3:uid="{540F9041-1578-4F9D-96D2-A907B92023BC}" name="תאריך רכישה" dataDxfId="209"/>
    <tableColumn id="6" xr3:uid="{A7D58ABA-FF50-4DF6-AB41-66ACCABB5EF9}" name="ערך נקוב****" dataDxfId="208"/>
    <tableColumn id="7" xr3:uid="{6B51C325-2082-4F72-ABA5-80AB2BEB71EB}" name="שער***" dataDxfId="207"/>
    <tableColumn id="8" xr3:uid="{F3D85A54-0201-41C9-9420-790C66FCB8FC}" name="שווי הוגן" dataDxfId="206"/>
    <tableColumn id="9" xr3:uid="{A4295D43-6EED-412F-884E-A381F745FA92}" name="שעור מנכסי אפיק ההשקעה" dataDxfId="205"/>
    <tableColumn id="10" xr3:uid="{8C425328-4BEE-4670-B628-872A12E0D339}" name="שעור מסך נכסי השקעה**" dataDxfId="20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DBA618D-A81F-42A7-B642-44BEAE902873}" name="RowTitleRegion1.a1.b4.1" displayName="_RowTitleRegion1.a1.b4.1_17" ref="A1:B4" totalsRowShown="0" headerRowDxfId="203" dataDxfId="202" tableBorderDxfId="201" headerRowCellStyle="Normal_2007-16618" dataCellStyle="Normal_2007-16618">
  <autoFilter ref="A1:B4" xr:uid="{CDBA618D-A81F-42A7-B642-44BEAE902873}">
    <filterColumn colId="0" hiddenButton="1"/>
    <filterColumn colId="1" hiddenButton="1"/>
  </autoFilter>
  <tableColumns count="2">
    <tableColumn id="1" xr3:uid="{602EF800-1AE4-4CC6-9BF1-BA1B92CD1F91}" name="תאריך הדיווח" dataDxfId="200" dataCellStyle="Normal_2007-16618"/>
    <tableColumn id="2" xr3:uid="{4D97FE02-92B9-4E38-9DB9-EB9EBF12FE7E}" name="31/12/2023" dataDxfId="19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B9C81FF-E5A0-48F7-B7D9-AE2C189092C2}" name="TitleRegion1.a6.p13.1" displayName="TitleRegion1.a6.p13.1_" ref="A6:P13" totalsRowShown="0" headerRowDxfId="198" dataDxfId="196" headerRowBorderDxfId="197" tableBorderDxfId="195">
  <autoFilter ref="A6:P13" xr:uid="{4B9C81FF-E5A0-48F7-B7D9-AE2C189092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F01C514-5F36-44C3-9336-C8C37B780147}" name="שם המנפיק/שם נייר ערך" dataDxfId="194"/>
    <tableColumn id="2" xr3:uid="{E733D3D0-E93E-4FE8-9DB6-4465F85707EB}" name="מספר ני&quot;ע" dataDxfId="193"/>
    <tableColumn id="3" xr3:uid="{BF411C31-876D-46FF-8215-BD0BFE10109C}" name="נכס הבסיס" dataDxfId="192"/>
    <tableColumn id="4" xr3:uid="{4F3C26A1-7D5E-4330-92D4-850754D2CAF7}" name="דירוג" dataDxfId="191"/>
    <tableColumn id="5" xr3:uid="{C313D80A-AF64-4683-9D37-638E5A86E654}" name="שם מדרג" dataDxfId="190"/>
    <tableColumn id="6" xr3:uid="{E9E1B27F-1587-46BF-B447-554F0132735C}" name="תאריך רכישה" dataDxfId="189"/>
    <tableColumn id="7" xr3:uid="{F66BEF64-E3E2-4A41-A15C-4DDEC11D3240}" name="מח&quot;מ" dataDxfId="188"/>
    <tableColumn id="8" xr3:uid="{53346E59-E2EB-4DA6-BC7B-88494CA900D9}" name="סוג מטבע" dataDxfId="187"/>
    <tableColumn id="9" xr3:uid="{0EE8DF93-68EF-4425-91CD-D14E83721C40}" name="שיעור ריבית" dataDxfId="186"/>
    <tableColumn id="10" xr3:uid="{2C1F8EAF-0D7D-4B47-9216-D0F6ED0CB989}" name="תשואה לפידיון" dataDxfId="185"/>
    <tableColumn id="11" xr3:uid="{80ED01BB-F65D-4333-BBED-938EFA873A2B}" name="ערך נקוב****" dataDxfId="184"/>
    <tableColumn id="12" xr3:uid="{0C7A27AA-4838-4A14-9997-D72F6DA212AD}" name="שער***" dataDxfId="183"/>
    <tableColumn id="13" xr3:uid="{7A5387E6-8A90-4A71-A444-29F30E6EBC63}" name="שווי הוגן" dataDxfId="182"/>
    <tableColumn id="14" xr3:uid="{FE894992-D9F6-48F5-9ED5-29BAFC595AAD}" name="שעור מערך נקוב מונפק" dataDxfId="181"/>
    <tableColumn id="15" xr3:uid="{E4D952E4-4782-439A-B91B-008BDB788727}" name="שעור מנכסי אפיק ההשקעה" dataDxfId="180"/>
    <tableColumn id="16" xr3:uid="{D4088687-C243-4E23-A212-BAB00C03264B}" name="שעור מסך נכסי השקעה**" dataDxfId="17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290583B-24F1-43EB-B030-DC79D43B5DA5}" name="RowTitleRegion1.a1.b4.1" displayName="_RowTitleRegion1.a1.b4.1_18" ref="A1:B4" totalsRowShown="0" headerRowDxfId="178" dataDxfId="177" tableBorderDxfId="176" headerRowCellStyle="Normal_2007-16618" dataCellStyle="Normal_2007-16618">
  <autoFilter ref="A1:B4" xr:uid="{3290583B-24F1-43EB-B030-DC79D43B5DA5}">
    <filterColumn colId="0" hiddenButton="1"/>
    <filterColumn colId="1" hiddenButton="1"/>
  </autoFilter>
  <tableColumns count="2">
    <tableColumn id="1" xr3:uid="{29905B84-E534-44E6-B224-84A20B26D7A2}" name="תאריך הדיווח" dataDxfId="175" dataCellStyle="Normal_2007-16618"/>
    <tableColumn id="2" xr3:uid="{85BCA1D0-E9AA-43B7-BBF2-A970513396D2}" name="31/12/2023" dataDxfId="17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216603E-99B9-460A-892F-875966BC552D}" name="TitleRegion1.a5.q387.1" displayName="TitleRegion1.a5.q387.1" ref="A5:Q387" totalsRowShown="0" headerRowDxfId="173" dataDxfId="171" headerRowBorderDxfId="172">
  <autoFilter ref="A5:Q387" xr:uid="{8216603E-99B9-460A-892F-875966BC55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6A07661-6AFA-41AE-9583-4E456FD9D6E2}" name="שם המנפיק/שם נייר ערך" dataDxfId="170"/>
    <tableColumn id="2" xr3:uid="{B7B6256B-CC72-4932-81E4-403564300A0B}" name="קונסורציום כן/לא" dataDxfId="169"/>
    <tableColumn id="3" xr3:uid="{3B88EFE0-D1F5-4714-8A32-3669452DA742}" name="מספר ני&quot;ע" dataDxfId="168"/>
    <tableColumn id="4" xr3:uid="{26EE0FDA-9948-456B-A7FE-1B6B78E7653B}" name="מספר מנפיק" dataDxfId="167"/>
    <tableColumn id="5" xr3:uid="{DCBA1BDA-9CD8-48EC-8DE2-9D096FE754BB}" name="דירוג" dataDxfId="166"/>
    <tableColumn id="6" xr3:uid="{A6D4915B-E55F-4E9D-A2CC-0C3A6E55362D}" name="תאריך רכישה" dataDxfId="165"/>
    <tableColumn id="7" xr3:uid="{11DBF4A6-1A2E-4DB4-9321-07F83CDE3AEA}" name="שם מדרג" dataDxfId="164"/>
    <tableColumn id="8" xr3:uid="{66154373-8914-417E-89D4-84E8D75F66C6}" name="מח&quot;מ" dataDxfId="163"/>
    <tableColumn id="9" xr3:uid="{68117A46-E822-41DE-8443-FD44DC99BBE1}" name="ענף משק" dataDxfId="162"/>
    <tableColumn id="10" xr3:uid="{6013B257-24FB-468F-B772-606A5A9267DA}" name="סוג מטבע" dataDxfId="161"/>
    <tableColumn id="11" xr3:uid="{25E425DC-D81B-4158-919C-FAD3E248E453}" name="שיעור ריבית ממוצע" dataDxfId="160"/>
    <tableColumn id="12" xr3:uid="{1CE9B9E1-7C75-4907-9DCE-E3FE52868888}" name="תשואה לפידיון" dataDxfId="159"/>
    <tableColumn id="13" xr3:uid="{7D4188FE-2607-41AA-B4B2-AB3D906E2024}" name="ערך נקוב****" dataDxfId="158"/>
    <tableColumn id="14" xr3:uid="{FAF4A6E6-F7E8-463F-82BC-2FCC26C75F4E}" name="שער***" dataDxfId="157"/>
    <tableColumn id="15" xr3:uid="{27808F88-696E-4A1B-9E66-54A429E55E73}" name="שווי הוגן" dataDxfId="156"/>
    <tableColumn id="16" xr3:uid="{7CE28774-4EA4-434C-8BC7-FC3DC9242AC7}" name="שעור מנכסי אפיק ההשקעה" dataDxfId="155"/>
    <tableColumn id="17" xr3:uid="{250540AF-8770-4E49-AEA2-E1BD65E0B125}" name="שעור מסך נכסי השקעה**" dataDxfId="15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69F6F2B-912A-44BC-9A5C-4CDD40693F67}" name="RowTitleRegion1.a1.b4.1" displayName="_RowTitleRegion1.a1.b4.1_19" ref="A1:B4" totalsRowShown="0" headerRowDxfId="153" dataDxfId="152" tableBorderDxfId="151" headerRowCellStyle="Normal_2007-16618" dataCellStyle="Normal_2007-16618">
  <autoFilter ref="A1:B4" xr:uid="{469F6F2B-912A-44BC-9A5C-4CDD40693F67}">
    <filterColumn colId="0" hiddenButton="1"/>
    <filterColumn colId="1" hiddenButton="1"/>
  </autoFilter>
  <tableColumns count="2">
    <tableColumn id="1" xr3:uid="{0C316423-43C7-4883-8C62-2D34BA5601C9}" name="תאריך הדיווח" dataDxfId="150" dataCellStyle="Normal_2007-16618"/>
    <tableColumn id="2" xr3:uid="{283EC0D1-90F2-4E11-ABCC-A7395EEEEE5C}" name="31/12/2023" dataDxfId="14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4BA2B12-83EE-4DCE-9F8E-396229C10240}" name="TitleRegion1.a5.n12.1" displayName="TitleRegion1.a5.n12.1" ref="A5:N12" totalsRowShown="0" headerRowDxfId="148" dataDxfId="146" headerRowBorderDxfId="147">
  <autoFilter ref="A5:N12" xr:uid="{74BA2B12-83EE-4DCE-9F8E-396229C102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FC1B6E8-B24A-466C-ACA7-259A81A438A1}" name="שם המנפיק/שם נייר ערך" dataDxfId="145"/>
    <tableColumn id="2" xr3:uid="{5BF8C3DC-95C3-466B-8285-4F0C9BB92F00}" name="מספר ני&quot;ע" dataDxfId="144"/>
    <tableColumn id="3" xr3:uid="{A33BB7FA-02DF-41D3-BA6D-08B5F793C296}" name="מספר מנפיק" dataDxfId="143"/>
    <tableColumn id="4" xr3:uid="{BC3CB004-ABB7-4D90-BFEB-96B3030464A8}" name="דירוג" dataDxfId="142"/>
    <tableColumn id="5" xr3:uid="{24B4BA85-435C-4117-8B49-3CF9270BD89A}" name="שם מדרג" dataDxfId="141"/>
    <tableColumn id="6" xr3:uid="{8D061E7F-DF01-4ABD-BB30-89570B381B05}" name="מח&quot;מ" dataDxfId="140"/>
    <tableColumn id="7" xr3:uid="{41ACCE02-509B-41C9-B6E4-74B3495933EB}" name="סוג מטבע" dataDxfId="139"/>
    <tableColumn id="8" xr3:uid="{E39B79C9-3012-4D6A-BD92-8A3AE3C630E3}" name="תנאי ושיעור ריבית" dataDxfId="138"/>
    <tableColumn id="9" xr3:uid="{8D9704D0-6DEC-4801-BE78-17111023A089}" name="תשואה לפידיון" dataDxfId="137"/>
    <tableColumn id="10" xr3:uid="{B0C24795-6C8A-4D22-A914-5E2E37FF0AC2}" name="ערך נקוב****" dataDxfId="136"/>
    <tableColumn id="11" xr3:uid="{C82C0FE9-8BFB-40BC-9B66-DE506F80C8D6}" name="שער***" dataDxfId="135"/>
    <tableColumn id="12" xr3:uid="{9FF93307-1920-483F-B632-1645E17CCB76}" name="שווי הוגן" dataDxfId="134"/>
    <tableColumn id="13" xr3:uid="{9F5280D0-D562-451E-9915-93C3C0EA2172}" name="שעור מנכסי אפיק ההשקעה" dataDxfId="133"/>
    <tableColumn id="14" xr3:uid="{2B256FD9-D38F-445D-A60A-70E153EE31CA}" name="שעור מסך נכסי השקעה**" dataDxfId="13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CF97098-5A0E-4A95-957B-1C263B959E19}" name="RowTitleRegion1.a1.b4.1" displayName="_RowTitleRegion1.a1.b4.1_20" ref="A1:B4" totalsRowShown="0" headerRowDxfId="131" dataDxfId="130" tableBorderDxfId="129" headerRowCellStyle="Normal_2007-16618" dataCellStyle="Normal_2007-16618">
  <autoFilter ref="A1:B4" xr:uid="{4CF97098-5A0E-4A95-957B-1C263B959E19}">
    <filterColumn colId="0" hiddenButton="1"/>
    <filterColumn colId="1" hiddenButton="1"/>
  </autoFilter>
  <tableColumns count="2">
    <tableColumn id="1" xr3:uid="{83E502D9-C7DD-474D-8E1D-8EA14A50AA4C}" name="תאריך הדיווח" dataDxfId="128" dataCellStyle="Normal_2007-16618"/>
    <tableColumn id="2" xr3:uid="{4794B48A-BFB1-46B8-9B59-0A339E9907C3}" name="31/12/2023" dataDxfId="12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55F97CB-5BEF-4CFA-8E3C-F0E2DE1D876F}" name="TitleRegion1.a5.i18.1" displayName="TitleRegion1.a5.i18.1" ref="A5:I18" totalsRowShown="0" headerRowDxfId="126" dataDxfId="124" headerRowBorderDxfId="125">
  <autoFilter ref="A5:I18" xr:uid="{755F97CB-5BEF-4CFA-8E3C-F0E2DE1D87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CB8222E-2D7C-466A-B6E8-C52D7E8F1773}" name="שם המנפיק/שם נייר ערך" dataDxfId="123"/>
    <tableColumn id="2" xr3:uid="{3911ED91-8224-4599-9187-CC60D3CD8799}" name="תאריך שערוך אחרון" dataDxfId="122"/>
    <tableColumn id="3" xr3:uid="{1C09A91B-6AFD-4850-8A23-42F06262C1F5}" name="אופי הנכס" dataDxfId="121"/>
    <tableColumn id="4" xr3:uid="{0DB61CEA-3B97-4A29-8E0F-A825669E073A}" name="שעור תשואה במהלך התקופה" dataDxfId="120" dataCellStyle="Percent"/>
    <tableColumn id="5" xr3:uid="{F14C9551-F7D9-48F3-AB1A-5964DD1E8971}" name="סוג מטבע" dataDxfId="119"/>
    <tableColumn id="6" xr3:uid="{20D296F1-020B-44B3-9CFA-BB73DFA2BA18}" name="שווי משוערך" dataDxfId="118"/>
    <tableColumn id="7" xr3:uid="{00875703-8306-4C94-8471-BBAE760C46F7}" name="שעור מנכסי אפיק ההשקעה" dataDxfId="117">
      <calculatedColumnFormula>IFERROR(F6/$F$8,0)</calculatedColumnFormula>
    </tableColumn>
    <tableColumn id="8" xr3:uid="{68C4D07C-314C-40B8-A0FD-6F0E61C390F7}" name="שעור מסך נכסי השקעה" dataDxfId="116">
      <calculatedColumnFormula>F6/'סכום נכסי הקרן'!$C$41</calculatedColumnFormula>
    </tableColumn>
    <tableColumn id="9" xr3:uid="{009976AA-A251-4A26-B905-2A30AC768E63}" name="כתובת הנכס" dataDxfId="115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AC12646-B0CA-4927-8E91-2D606744B79E}" name="RowTitleRegion1.a1.b4.1" displayName="_RowTitleRegion1.a1.b4.1_21" ref="A1:B4" totalsRowShown="0" headerRowDxfId="114" dataDxfId="113" tableBorderDxfId="112" headerRowCellStyle="Normal_2007-16618" dataCellStyle="Normal_2007-16618">
  <autoFilter ref="A1:B4" xr:uid="{FAC12646-B0CA-4927-8E91-2D606744B79E}">
    <filterColumn colId="0" hiddenButton="1"/>
    <filterColumn colId="1" hiddenButton="1"/>
  </autoFilter>
  <tableColumns count="2">
    <tableColumn id="1" xr3:uid="{5A2AEAB9-8980-43B7-8D9B-A7FC29980FA8}" name="תאריך הדיווח" dataDxfId="111" dataCellStyle="Normal_2007-16618"/>
    <tableColumn id="2" xr3:uid="{0A70AE8E-C374-459C-9251-285D9363432E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6DA6FF6-49E0-457A-B4A2-05444307836C}" name="TitleRegion1.a5.j8.1" displayName="TitleRegion1.a5.j8.1" ref="A5:J8" totalsRowShown="0" headerRowDxfId="109" headerRowBorderDxfId="108">
  <autoFilter ref="A5:J8" xr:uid="{C6DA6FF6-49E0-457A-B4A2-0544430783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87A6795-06B3-4017-B0F1-53AA6FDB268E}" name="שם המנפיק/שם נייר ערך"/>
    <tableColumn id="2" xr3:uid="{CAECD315-7914-4BC1-AD68-C9939D5C077E}" name="מספר מנפיק"/>
    <tableColumn id="3" xr3:uid="{E66DF71F-8D99-43E9-860C-7EC4ED0900CB}" name="דירוג"/>
    <tableColumn id="4" xr3:uid="{C64F77F0-D022-455F-B4CF-CD15188AF7E6}" name="שם המדרג"/>
    <tableColumn id="5" xr3:uid="{D0A063D6-B172-45C8-A7DE-0C85DA25A397}" name="שעור הריבית"/>
    <tableColumn id="6" xr3:uid="{905C3DC1-52BE-4A91-A9BC-248024947E1E}" name="סוג מטבע"/>
    <tableColumn id="7" xr3:uid="{BAC82263-5B98-4844-9C99-697FA197A140}" name="תשואה לפדיון"/>
    <tableColumn id="8" xr3:uid="{3053B157-8530-4338-985F-EE7A14E38381}" name="שווי הוגן"/>
    <tableColumn id="9" xr3:uid="{B1D02FA0-6E4E-47F8-A404-5410A7EDB22B}" name="שעור מנכסי אפיק ההשקעה"/>
    <tableColumn id="10" xr3:uid="{39024327-004C-4886-ABF4-6E5784F8BDC7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55A2492-9AE9-4378-9CA7-1E6AF0D57AEB}" name="RowTitleRegion1.a1.b4.1" displayName="_RowTitleRegion1.a1.b4.1_22" ref="A1:B4" totalsRowShown="0" headerRowDxfId="107" dataDxfId="106" tableBorderDxfId="105" headerRowCellStyle="Normal_2007-16618" dataCellStyle="Normal_2007-16618">
  <autoFilter ref="A1:B4" xr:uid="{F55A2492-9AE9-4378-9CA7-1E6AF0D57AEB}">
    <filterColumn colId="0" hiddenButton="1"/>
    <filterColumn colId="1" hiddenButton="1"/>
  </autoFilter>
  <tableColumns count="2">
    <tableColumn id="1" xr3:uid="{B8D9D774-AEB5-4501-9E81-B6D5812BEDE5}" name="תאריך הדיווח" dataDxfId="104" dataCellStyle="Normal_2007-16618"/>
    <tableColumn id="2" xr3:uid="{4E2F0755-2593-4072-85D9-CA5DD55AA95E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82F2E8E-B322-4B6A-BD03-F37BCB7DC6DC}" name="TitleRegion1.a5.j22.1" displayName="TitleRegion1.a5.j22.1" ref="A5:J22" totalsRowShown="0" headerRowDxfId="102" dataDxfId="100" headerRowBorderDxfId="101">
  <autoFilter ref="A5:J22" xr:uid="{482F2E8E-B322-4B6A-BD03-F37BCB7DC6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B1D4B80-16D6-4C1B-A8D7-8B8A76CF4297}" name="שם המנפיק/שם נייר ערך" dataDxfId="99"/>
    <tableColumn id="2" xr3:uid="{8E2A7CA7-D7B0-49C6-B06B-3E417262E279}" name="מספר ני&quot;ע" dataDxfId="98"/>
    <tableColumn id="3" xr3:uid="{96520A3B-71F9-4C49-A1F6-BFC4DFA0632E}" name="דירוג" dataDxfId="97"/>
    <tableColumn id="4" xr3:uid="{9C519EC2-E069-4D41-8DA6-726BA9C52CD9}" name="שם המדרג" dataDxfId="96"/>
    <tableColumn id="5" xr3:uid="{BCEC2C69-5096-4F05-80E1-2099D4525352}" name="שעור הריבית" dataDxfId="95"/>
    <tableColumn id="6" xr3:uid="{F68E5419-28EC-4968-8423-CBED0AF15C7C}" name="סוג מטבע" dataDxfId="94"/>
    <tableColumn id="7" xr3:uid="{1BA827B9-B351-4FF6-B8B4-16958381CC77}" name="תשואה לפדיון" dataDxfId="93"/>
    <tableColumn id="8" xr3:uid="{31331D93-5052-46F1-A650-FB5AF04849A9}" name="שווי הוגן" dataDxfId="92"/>
    <tableColumn id="9" xr3:uid="{4EAE5399-9158-444B-8859-E68F4549C7A4}" name="שעור מנכסי אפיק ההשקעה" dataDxfId="91">
      <calculatedColumnFormula>IFERROR(H6/$H$8,0)</calculatedColumnFormula>
    </tableColumn>
    <tableColumn id="10" xr3:uid="{CB4BFBE0-1838-40C3-8ADB-3A71E866E855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510D1B9-40CC-4672-BC0F-D01E299AEC89}" name="RowTitleRegion1.a1.b4.1" displayName="_RowTitleRegion1.a1.b4.1_23" ref="A1:B4" totalsRowShown="0" headerRowDxfId="89" dataDxfId="88" tableBorderDxfId="87" headerRowCellStyle="Normal_2007-16618" dataCellStyle="Normal_2007-16618">
  <autoFilter ref="A1:B4" xr:uid="{A510D1B9-40CC-4672-BC0F-D01E299AEC89}">
    <filterColumn colId="0" hiddenButton="1"/>
    <filterColumn colId="1" hiddenButton="1"/>
  </autoFilter>
  <tableColumns count="2">
    <tableColumn id="1" xr3:uid="{6A737D4E-BAE6-474D-90D6-DFADA703FF4D}" name="תאריך הדיווח" dataDxfId="86" dataCellStyle="Normal_2007-16618"/>
    <tableColumn id="2" xr3:uid="{84778EAB-5AC5-44AB-A2EF-80A49DA0A7EB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35A0AB7-395E-4508-B2C3-A99814718C12}" name="TitleRegion1.a5.c163.1" displayName="TitleRegion1.a5.c163.1" ref="A5:C163" totalsRowShown="0" headerRowBorderDxfId="84">
  <autoFilter ref="A5:C163" xr:uid="{E35A0AB7-395E-4508-B2C3-A99814718C12}">
    <filterColumn colId="0" hiddenButton="1"/>
    <filterColumn colId="1" hiddenButton="1"/>
    <filterColumn colId="2" hiddenButton="1"/>
  </autoFilter>
  <tableColumns count="3">
    <tableColumn id="1" xr3:uid="{AC2DD3C2-6053-4D04-BB2A-B6E72E6DC4A1}" name="שם המנפיק/שם נייר ערך" dataDxfId="83"/>
    <tableColumn id="2" xr3:uid="{D76860B8-EF39-485C-909E-2A3D03D07454}" name="סכום ההתחייבות" dataDxfId="82"/>
    <tableColumn id="3" xr3:uid="{AAADDB4F-E3C6-4976-9FD8-1EB22CD69506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C827F0F-513B-4780-8406-70C69CC712F4}" name="RowTitleRegion1.a1.b4.1" displayName="_RowTitleRegion1.a1.b4.1_24" ref="A1:B4" totalsRowShown="0" headerRowDxfId="80" dataDxfId="79" tableBorderDxfId="78" headerRowCellStyle="Normal_2007-16618" dataCellStyle="Normal_2007-16618">
  <autoFilter ref="A1:B4" xr:uid="{EC827F0F-513B-4780-8406-70C69CC712F4}">
    <filterColumn colId="0" hiddenButton="1"/>
    <filterColumn colId="1" hiddenButton="1"/>
  </autoFilter>
  <tableColumns count="2">
    <tableColumn id="1" xr3:uid="{22091CFD-0E35-465E-AB62-45ABD58304C3}" name="תאריך הדיווח" dataDxfId="77" dataCellStyle="Normal_2007-16618"/>
    <tableColumn id="2" xr3:uid="{E59A4B97-351F-4D9F-8750-2844E9615666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AD8C65D-A909-48FF-B63D-904DD8678802}" name="TitleRegion1.a5.o11.1" displayName="TitleRegion1.a5.o11.1" ref="A5:O11" totalsRowShown="0" headerRowDxfId="75" dataDxfId="73" headerRowBorderDxfId="74" tableBorderDxfId="72">
  <autoFilter ref="A5:O11" xr:uid="{0AD8C65D-A909-48FF-B63D-904DD86788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E478C40-CA45-4367-B82A-3F4B859611E8}" name="שם המנפיק/שם נייר ערך" dataDxfId="71"/>
    <tableColumn id="2" xr3:uid="{8D180558-48C7-4E2B-84A5-05A603D1C3AB}" name="מספר ני&quot;ע" dataDxfId="70"/>
    <tableColumn id="3" xr3:uid="{D8FD7BFA-6814-49BC-B3EE-F153B85DE261}" name="ענף מסחר" dataDxfId="69"/>
    <tableColumn id="4" xr3:uid="{18871144-9F9B-47C4-9202-16DFA7D5D15B}" name="דירוג" dataDxfId="68"/>
    <tableColumn id="5" xr3:uid="{DC6A27D0-00B2-40FB-BEC1-A3A52781321A}" name="שם מדרג" dataDxfId="67"/>
    <tableColumn id="6" xr3:uid="{0178FF63-4244-4870-8B65-9C7146385B09}" name="תאריך רכישה" dataDxfId="66"/>
    <tableColumn id="7" xr3:uid="{2B622A0B-BC96-466B-B8BD-7FB0A4FAF46E}" name="מח&quot;מ" dataDxfId="65"/>
    <tableColumn id="8" xr3:uid="{53F2193B-9EE2-4C4B-A71C-2FC653C73CA7}" name="סוג מטבע" dataDxfId="64"/>
    <tableColumn id="9" xr3:uid="{FB8B2891-6AD0-4600-9430-4277F955A5CF}" name="שיעור ריבית" dataDxfId="63"/>
    <tableColumn id="10" xr3:uid="{8300E460-64E9-4B11-8203-B23AAA28D052}" name="ריבית אפקטיבית" dataDxfId="62"/>
    <tableColumn id="11" xr3:uid="{906F23A9-D36D-405E-A2AA-3D97A2B84519}" name="ערך נקוב ****" dataDxfId="61"/>
    <tableColumn id="12" xr3:uid="{35788669-3DB3-4E5F-993E-2A2CE1626B6D}" name="עלות מתואמת" dataDxfId="60"/>
    <tableColumn id="13" xr3:uid="{D9AAF19F-A9B2-4286-ABDA-1E429C7593F5}" name="שעור מערך נקוב מונפק" dataDxfId="59"/>
    <tableColumn id="14" xr3:uid="{65553827-A3F7-46D2-8691-F70A408B83C6}" name="שעור מנכסי אפיק ההשקעה" dataDxfId="58"/>
    <tableColumn id="15" xr3:uid="{CE98BEBA-F208-40E1-9494-5A7284C9A09B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68C3501-7853-42A6-B088-78B02673D872}" name="RowTitleRegion1.a1.b4.1" displayName="_RowTitleRegion1.a1.b4.1_25" ref="A1:B4" totalsRowShown="0" headerRowDxfId="56" dataDxfId="55" tableBorderDxfId="54" headerRowCellStyle="Normal_2007-16618" dataCellStyle="Normal_2007-16618">
  <autoFilter ref="A1:B4" xr:uid="{168C3501-7853-42A6-B088-78B02673D872}">
    <filterColumn colId="0" hiddenButton="1"/>
    <filterColumn colId="1" hiddenButton="1"/>
  </autoFilter>
  <tableColumns count="2">
    <tableColumn id="1" xr3:uid="{C3446655-62FC-4577-A254-9668E575A386}" name="תאריך הדיווח" dataDxfId="53" dataCellStyle="Normal_2007-16618"/>
    <tableColumn id="2" xr3:uid="{D88745A3-26F0-4BC2-9A73-D62033CFF51D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E345B8B-43A2-49AD-AA71-714E0BDD9210}" name="TitleRegion1.a5.o11.1" displayName="TitleRegion1.a5.o11.1_" ref="A5:O11" totalsRowShown="0" headerRowDxfId="51" dataDxfId="49" headerRowBorderDxfId="50" tableBorderDxfId="48">
  <autoFilter ref="A5:O11" xr:uid="{4E345B8B-43A2-49AD-AA71-714E0BDD921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286FA4B-3284-4259-A373-F340455DF741}" name="שם המנפיק/שם נייר ערך" dataDxfId="47"/>
    <tableColumn id="2" xr3:uid="{4D69A29F-46E4-4C79-ACA7-AE074E486075}" name="מספר ני&quot;ע" dataDxfId="46"/>
    <tableColumn id="3" xr3:uid="{BF447449-77B9-4156-9FBD-76173C9BD025}" name="ענף מסחר" dataDxfId="45"/>
    <tableColumn id="4" xr3:uid="{45F2D623-89BD-4251-AFB7-9FDB8AE6AAE9}" name="דירוג" dataDxfId="44"/>
    <tableColumn id="5" xr3:uid="{E49E8990-28BC-4AC2-9631-736D79EB9BE4}" name="שם מדרג" dataDxfId="43"/>
    <tableColumn id="6" xr3:uid="{41DD9197-F977-4B48-BEB4-A96F9D643733}" name="תאריך רכישה" dataDxfId="42"/>
    <tableColumn id="7" xr3:uid="{B098452F-83A1-4378-80D0-34408EE563EF}" name="מח&quot;מ" dataDxfId="41"/>
    <tableColumn id="8" xr3:uid="{7DF008A4-8A57-4429-A8AE-678611BE8385}" name="סוג מטבע" dataDxfId="40"/>
    <tableColumn id="9" xr3:uid="{32C471A0-F652-49C0-A1DF-F3DAF4E97C19}" name="שיעור ריבית" dataDxfId="39"/>
    <tableColumn id="10" xr3:uid="{BB513E00-B455-4AD7-8CEB-7C8EEE203493}" name="ריבית אפקטיבית" dataDxfId="38"/>
    <tableColumn id="11" xr3:uid="{8115A969-D241-4849-AB4A-61013B33B9FD}" name="ערך נקוב****" dataDxfId="37"/>
    <tableColumn id="12" xr3:uid="{4CE0C7BC-D690-41E2-BC43-E679CE9071C2}" name="עלות מתואמת" dataDxfId="36"/>
    <tableColumn id="13" xr3:uid="{70031E9F-1344-43BA-A234-8DD9A01E6D31}" name="שעור מערך נקוב מונפק" dataDxfId="35"/>
    <tableColumn id="14" xr3:uid="{29DFA6E0-51BF-4C94-84E2-B9CA49D4BA52}" name="שעור מנכסי אפיק ההשקעה" dataDxfId="34"/>
    <tableColumn id="15" xr3:uid="{85F8F829-BFEA-4481-9AF2-EF364C0ADC4A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9CC74F3-1040-47F5-88D9-CDE85D73CD4E}" name="RowTitleRegion1.a1.b4.1" displayName="_RowTitleRegion1.a1.b4.1_26" ref="A1:B4" totalsRowShown="0" headerRowDxfId="32" dataDxfId="31" tableBorderDxfId="30" headerRowCellStyle="Normal_2007-16618" dataCellStyle="Normal_2007-16618">
  <autoFilter ref="A1:B4" xr:uid="{C9CC74F3-1040-47F5-88D9-CDE85D73CD4E}">
    <filterColumn colId="0" hiddenButton="1"/>
    <filterColumn colId="1" hiddenButton="1"/>
  </autoFilter>
  <tableColumns count="2">
    <tableColumn id="1" xr3:uid="{7960D386-8CEF-4CAD-9DEC-DB48251AD79A}" name="תאריך הדיווח" dataDxfId="29" dataCellStyle="Normal_2007-16618"/>
    <tableColumn id="2" xr3:uid="{5BC6543A-F67A-49CF-B3CB-A8A53CC42517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AA4386E-1044-4F19-98E7-55874306838A}" name="TitleRegion1.a5.o11.1" displayName="_TitleRegion1.a5.o11.1" ref="A5:O11" totalsRowShown="0" headerRowDxfId="27" dataDxfId="25" headerRowBorderDxfId="26" tableBorderDxfId="24">
  <autoFilter ref="A5:O11" xr:uid="{5AA4386E-1044-4F19-98E7-5587430683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509F88C-711C-4760-B0BB-2203D6379B98}" name="שם המנפיק/שם נייר ערך" dataDxfId="23"/>
    <tableColumn id="2" xr3:uid="{33A4E85B-F42F-4BC5-9367-896A242DA552}" name="מספר ני&quot;ע" dataDxfId="22"/>
    <tableColumn id="3" xr3:uid="{8A3935C4-D472-4658-AE45-9FE0CA35391A}" name="ענף מסחר" dataDxfId="21"/>
    <tableColumn id="4" xr3:uid="{0ADAF50A-7AC0-4163-8D5C-8AF83A83A3CA}" name="דירוג" dataDxfId="20"/>
    <tableColumn id="5" xr3:uid="{ABD0D2A0-620B-44E4-8155-212224A27CF5}" name="שם מדרג" dataDxfId="19"/>
    <tableColumn id="6" xr3:uid="{F314E708-D302-40EB-9C90-34F01FD251D6}" name="תאריך רכישה" dataDxfId="18"/>
    <tableColumn id="7" xr3:uid="{159A0C08-6672-42F2-A12E-48338C4794C9}" name="מח&quot;מ" dataDxfId="17"/>
    <tableColumn id="8" xr3:uid="{AFED0BCD-5230-48ED-87C5-3517E48FD101}" name="סוג מטבע" dataDxfId="16"/>
    <tableColumn id="9" xr3:uid="{6683E1E0-40B7-4A1D-AE0F-5429405631C8}" name="שיעור ריבית" dataDxfId="15"/>
    <tableColumn id="10" xr3:uid="{9DE38079-28B8-4D7B-BC76-7EF8BE4B656F}" name="ריבית אפקטיבית" dataDxfId="14"/>
    <tableColumn id="11" xr3:uid="{BB373ED5-8CC8-492F-BB44-4C54CCE8951B}" name="ערך נקוב****" dataDxfId="13"/>
    <tableColumn id="12" xr3:uid="{8144FB5F-8CC6-43AF-BCA0-7E3E953DBB76}" name="עלות מתואמת" dataDxfId="12"/>
    <tableColumn id="13" xr3:uid="{23066560-19ED-4DBD-BD92-C7F857487141}" name="שעור מערך נקוב מונפק" dataDxfId="11"/>
    <tableColumn id="14" xr3:uid="{2C6CFEFA-ED0F-4AE7-B8CD-7EC9955EADA3}" name="שעור מנכסי אפיק ההשקעה" dataDxfId="10"/>
    <tableColumn id="15" xr3:uid="{6C42EBB4-E724-44C3-B776-67449D343755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18" style="8" customWidth="1"/>
    <col min="4" max="4" width="42.85546875" style="8" customWidth="1"/>
    <col min="5" max="52" width="0" style="8" hidden="1" customWidth="1"/>
    <col min="53" max="16384" width="9.140625" style="8" hidden="1"/>
  </cols>
  <sheetData>
    <row r="1" spans="1:4">
      <c r="B1" s="36" t="s">
        <v>148</v>
      </c>
      <c r="C1" s="36" t="s" vm="1">
        <v>220</v>
      </c>
    </row>
    <row r="2" spans="1:4">
      <c r="B2" s="36" t="s">
        <v>147</v>
      </c>
      <c r="C2" s="36" t="s">
        <v>221</v>
      </c>
    </row>
    <row r="3" spans="1:4">
      <c r="B3" s="36" t="s">
        <v>149</v>
      </c>
      <c r="C3" s="36" t="s">
        <v>222</v>
      </c>
    </row>
    <row r="4" spans="1:4">
      <c r="B4" s="36" t="s">
        <v>150</v>
      </c>
      <c r="C4" s="36">
        <v>9455</v>
      </c>
    </row>
    <row r="5" spans="1:4" ht="18.75">
      <c r="A5" s="102" t="s">
        <v>3256</v>
      </c>
      <c r="B5" s="101" t="s">
        <v>161</v>
      </c>
      <c r="C5" s="103" t="s">
        <v>3257</v>
      </c>
      <c r="D5" s="104" t="s">
        <v>3258</v>
      </c>
    </row>
    <row r="6" spans="1:4" s="9" customFormat="1">
      <c r="A6" s="105" t="s">
        <v>3256</v>
      </c>
      <c r="B6" s="106" t="s">
        <v>3256</v>
      </c>
      <c r="C6" s="18" t="s">
        <v>114</v>
      </c>
      <c r="D6" s="19" t="s">
        <v>112</v>
      </c>
    </row>
    <row r="7" spans="1:4" s="9" customFormat="1">
      <c r="A7" s="105" t="s">
        <v>3256</v>
      </c>
      <c r="B7" s="106" t="s">
        <v>3256</v>
      </c>
      <c r="C7" s="20" t="s">
        <v>200</v>
      </c>
      <c r="D7" s="21" t="s">
        <v>19</v>
      </c>
    </row>
    <row r="8" spans="1:4" s="10" customFormat="1" ht="20.25">
      <c r="A8" s="107" t="s">
        <v>3256</v>
      </c>
      <c r="B8" s="108" t="s">
        <v>3256</v>
      </c>
      <c r="C8" s="14" t="s">
        <v>0</v>
      </c>
      <c r="D8" s="22" t="s">
        <v>1</v>
      </c>
    </row>
    <row r="9" spans="1:4" s="10" customFormat="1" ht="20.25">
      <c r="A9" s="107" t="s">
        <v>3256</v>
      </c>
      <c r="B9" s="44" t="s">
        <v>160</v>
      </c>
      <c r="C9" s="55">
        <f>C10+C11+C22+C32+C34+C36</f>
        <v>148833.05946425622</v>
      </c>
      <c r="D9" s="56">
        <f>C9/$C$41</f>
        <v>1</v>
      </c>
    </row>
    <row r="10" spans="1:4">
      <c r="A10" s="32" t="s">
        <v>128</v>
      </c>
      <c r="B10" s="23" t="s">
        <v>162</v>
      </c>
      <c r="C10" s="55">
        <f>מזומנים!I8</f>
        <v>18461.786781213003</v>
      </c>
      <c r="D10" s="56">
        <f t="shared" ref="D10:D12" si="0">C10/$C$41</f>
        <v>0.12404358848543855</v>
      </c>
    </row>
    <row r="11" spans="1:4">
      <c r="A11" s="102" t="s">
        <v>3256</v>
      </c>
      <c r="B11" s="23" t="s">
        <v>163</v>
      </c>
      <c r="C11" s="55">
        <f>SUM(C12:C20)</f>
        <v>103552.80538040199</v>
      </c>
      <c r="D11" s="56">
        <f t="shared" si="0"/>
        <v>0.69576481027235249</v>
      </c>
    </row>
    <row r="12" spans="1:4">
      <c r="A12" s="34" t="s">
        <v>128</v>
      </c>
      <c r="B12" s="24" t="s">
        <v>73</v>
      </c>
      <c r="C12" s="55" vm="2">
        <v>30446.681293596001</v>
      </c>
      <c r="D12" s="56">
        <f t="shared" si="0"/>
        <v>0.20456934368743579</v>
      </c>
    </row>
    <row r="13" spans="1:4">
      <c r="A13" s="34" t="s">
        <v>128</v>
      </c>
      <c r="B13" s="24" t="s">
        <v>74</v>
      </c>
      <c r="C13" s="55" t="s" vm="3">
        <v>2749</v>
      </c>
      <c r="D13" s="56" t="s" vm="4">
        <v>2749</v>
      </c>
    </row>
    <row r="14" spans="1:4">
      <c r="A14" s="34" t="s">
        <v>128</v>
      </c>
      <c r="B14" s="24" t="s">
        <v>75</v>
      </c>
      <c r="C14" s="55" vm="5">
        <v>35683.158885064004</v>
      </c>
      <c r="D14" s="56">
        <f t="shared" ref="D14:D20" si="1">C14/$C$41</f>
        <v>0.23975290848357303</v>
      </c>
    </row>
    <row r="15" spans="1:4">
      <c r="A15" s="34" t="s">
        <v>128</v>
      </c>
      <c r="B15" s="24" t="s">
        <v>76</v>
      </c>
      <c r="C15" s="55" vm="6">
        <v>12123.044036576997</v>
      </c>
      <c r="D15" s="56">
        <f t="shared" si="1"/>
        <v>8.1453973197994162E-2</v>
      </c>
    </row>
    <row r="16" spans="1:4">
      <c r="A16" s="34" t="s">
        <v>128</v>
      </c>
      <c r="B16" s="24" t="s">
        <v>213</v>
      </c>
      <c r="C16" s="55" vm="7">
        <v>23440.181691876001</v>
      </c>
      <c r="D16" s="56">
        <f t="shared" si="1"/>
        <v>0.15749311192185364</v>
      </c>
    </row>
    <row r="17" spans="1:4">
      <c r="A17" s="34" t="s">
        <v>128</v>
      </c>
      <c r="B17" s="24" t="s">
        <v>77</v>
      </c>
      <c r="C17" s="55" vm="8">
        <v>1497.6626880670001</v>
      </c>
      <c r="D17" s="56">
        <f t="shared" si="1"/>
        <v>1.0062701750928389E-2</v>
      </c>
    </row>
    <row r="18" spans="1:4">
      <c r="A18" s="34" t="s">
        <v>128</v>
      </c>
      <c r="B18" s="24" t="s">
        <v>78</v>
      </c>
      <c r="C18" s="55" vm="9">
        <v>1.2878932140000001</v>
      </c>
      <c r="D18" s="56">
        <f t="shared" si="1"/>
        <v>8.6532737997588561E-6</v>
      </c>
    </row>
    <row r="19" spans="1:4">
      <c r="A19" s="34" t="s">
        <v>128</v>
      </c>
      <c r="B19" s="24" t="s">
        <v>79</v>
      </c>
      <c r="C19" s="55" vm="10">
        <v>33.157966796000004</v>
      </c>
      <c r="D19" s="56">
        <f t="shared" si="1"/>
        <v>2.2278630107690038E-4</v>
      </c>
    </row>
    <row r="20" spans="1:4">
      <c r="A20" s="34" t="s">
        <v>128</v>
      </c>
      <c r="B20" s="24" t="s">
        <v>80</v>
      </c>
      <c r="C20" s="55" vm="11">
        <v>327.63092521200002</v>
      </c>
      <c r="D20" s="56">
        <f t="shared" si="1"/>
        <v>2.2013316556909451E-3</v>
      </c>
    </row>
    <row r="21" spans="1:4">
      <c r="A21" s="34" t="s">
        <v>128</v>
      </c>
      <c r="B21" s="24" t="s">
        <v>81</v>
      </c>
      <c r="C21" s="55" t="s" vm="12">
        <v>2749</v>
      </c>
      <c r="D21" s="56" t="s" vm="13">
        <v>2749</v>
      </c>
    </row>
    <row r="22" spans="1:4">
      <c r="A22" s="102" t="s">
        <v>3256</v>
      </c>
      <c r="B22" s="23" t="s">
        <v>164</v>
      </c>
      <c r="C22" s="55">
        <f>SUM(C23:C30)</f>
        <v>12083.368084619999</v>
      </c>
      <c r="D22" s="56">
        <f>C22/$C$41</f>
        <v>8.1187392963066402E-2</v>
      </c>
    </row>
    <row r="23" spans="1:4">
      <c r="A23" s="34" t="s">
        <v>128</v>
      </c>
      <c r="B23" s="24" t="s">
        <v>82</v>
      </c>
      <c r="C23" s="55" t="s" vm="14">
        <v>2749</v>
      </c>
      <c r="D23" s="56" t="s" vm="15">
        <v>2749</v>
      </c>
    </row>
    <row r="24" spans="1:4">
      <c r="A24" s="34" t="s">
        <v>128</v>
      </c>
      <c r="B24" s="24" t="s">
        <v>83</v>
      </c>
      <c r="C24" s="55" vm="16">
        <v>170.321843118</v>
      </c>
      <c r="D24" s="56">
        <f t="shared" ref="D24:D30" si="2">C24/$C$41</f>
        <v>1.1443817907869087E-3</v>
      </c>
    </row>
    <row r="25" spans="1:4">
      <c r="A25" s="34" t="s">
        <v>128</v>
      </c>
      <c r="B25" s="24" t="s">
        <v>75</v>
      </c>
      <c r="C25" s="55" vm="17">
        <v>1549.7409398459997</v>
      </c>
      <c r="D25" s="56">
        <f t="shared" si="2"/>
        <v>1.0412612261176998E-2</v>
      </c>
    </row>
    <row r="26" spans="1:4">
      <c r="A26" s="34" t="s">
        <v>128</v>
      </c>
      <c r="B26" s="24" t="s">
        <v>84</v>
      </c>
      <c r="C26" s="55" vm="18">
        <v>1435.3170231119998</v>
      </c>
      <c r="D26" s="56">
        <f t="shared" si="2"/>
        <v>9.6438051349519282E-3</v>
      </c>
    </row>
    <row r="27" spans="1:4">
      <c r="A27" s="34" t="s">
        <v>128</v>
      </c>
      <c r="B27" s="24" t="s">
        <v>85</v>
      </c>
      <c r="C27" s="55" vm="19">
        <v>8096.0530802860003</v>
      </c>
      <c r="D27" s="56">
        <f t="shared" si="2"/>
        <v>5.4396873311808459E-2</v>
      </c>
    </row>
    <row r="28" spans="1:4">
      <c r="A28" s="34" t="s">
        <v>128</v>
      </c>
      <c r="B28" s="24" t="s">
        <v>86</v>
      </c>
      <c r="C28" s="55" vm="20">
        <v>5.7866599999999995</v>
      </c>
      <c r="D28" s="56">
        <f t="shared" si="2"/>
        <v>3.8880205922191131E-5</v>
      </c>
    </row>
    <row r="29" spans="1:4">
      <c r="A29" s="34" t="s">
        <v>128</v>
      </c>
      <c r="B29" s="24" t="s">
        <v>176</v>
      </c>
      <c r="C29" s="55" vm="21">
        <v>0.36102994500000002</v>
      </c>
      <c r="D29" s="56">
        <f t="shared" si="2"/>
        <v>2.4257375767156427E-6</v>
      </c>
    </row>
    <row r="30" spans="1:4">
      <c r="A30" s="34" t="s">
        <v>128</v>
      </c>
      <c r="B30" s="24" t="s">
        <v>109</v>
      </c>
      <c r="C30" s="55" vm="22">
        <v>825.78750831299988</v>
      </c>
      <c r="D30" s="56">
        <f t="shared" si="2"/>
        <v>5.5484145208432077E-3</v>
      </c>
    </row>
    <row r="31" spans="1:4">
      <c r="A31" s="34" t="s">
        <v>128</v>
      </c>
      <c r="B31" s="24" t="s">
        <v>87</v>
      </c>
      <c r="C31" s="55" t="s" vm="23">
        <v>2749</v>
      </c>
      <c r="D31" s="56" t="s" vm="24">
        <v>2749</v>
      </c>
    </row>
    <row r="32" spans="1:4">
      <c r="A32" s="34" t="s">
        <v>128</v>
      </c>
      <c r="B32" s="23" t="s">
        <v>165</v>
      </c>
      <c r="C32" s="55">
        <f>הלוואות!O8</f>
        <v>13989.021221477999</v>
      </c>
      <c r="D32" s="56">
        <f>C32/$C$41</f>
        <v>9.3991356972928486E-2</v>
      </c>
    </row>
    <row r="33" spans="1:4">
      <c r="A33" s="34" t="s">
        <v>128</v>
      </c>
      <c r="B33" s="23" t="s">
        <v>166</v>
      </c>
      <c r="C33" s="55" t="s" vm="25">
        <v>2749</v>
      </c>
      <c r="D33" s="56" t="s" vm="26">
        <v>2749</v>
      </c>
    </row>
    <row r="34" spans="1:4">
      <c r="A34" s="34" t="s">
        <v>128</v>
      </c>
      <c r="B34" s="23" t="s">
        <v>167</v>
      </c>
      <c r="C34" s="55" vm="27">
        <v>800.37900999999999</v>
      </c>
      <c r="D34" s="56">
        <f>C34/$C$41</f>
        <v>5.3776964128874824E-3</v>
      </c>
    </row>
    <row r="35" spans="1:4">
      <c r="A35" s="34" t="s">
        <v>128</v>
      </c>
      <c r="B35" s="35" t="s">
        <v>168</v>
      </c>
      <c r="C35" s="55" t="s" vm="28">
        <v>2749</v>
      </c>
      <c r="D35" s="56" t="s" vm="29">
        <v>2749</v>
      </c>
    </row>
    <row r="36" spans="1:4">
      <c r="A36" s="34" t="s">
        <v>128</v>
      </c>
      <c r="B36" s="23" t="s">
        <v>169</v>
      </c>
      <c r="C36" s="55">
        <f>'השקעות אחרות '!H8</f>
        <v>-54.301013456777959</v>
      </c>
      <c r="D36" s="56">
        <f t="shared" ref="D36:D37" si="3">C36/$C$41</f>
        <v>-3.6484510667348676E-4</v>
      </c>
    </row>
    <row r="37" spans="1:4">
      <c r="A37" s="109" t="s">
        <v>3256</v>
      </c>
      <c r="B37" s="45" t="s">
        <v>171</v>
      </c>
      <c r="C37" s="55">
        <v>0</v>
      </c>
      <c r="D37" s="56">
        <f t="shared" si="3"/>
        <v>0</v>
      </c>
    </row>
    <row r="38" spans="1:4">
      <c r="A38" s="34" t="s">
        <v>128</v>
      </c>
      <c r="B38" s="46" t="s">
        <v>172</v>
      </c>
      <c r="C38" s="55" t="s" vm="30">
        <v>2749</v>
      </c>
      <c r="D38" s="56" t="s" vm="31">
        <v>2749</v>
      </c>
    </row>
    <row r="39" spans="1:4">
      <c r="A39" s="34" t="s">
        <v>128</v>
      </c>
      <c r="B39" s="46" t="s">
        <v>198</v>
      </c>
      <c r="C39" s="55" t="s" vm="32">
        <v>2749</v>
      </c>
      <c r="D39" s="56" t="s" vm="33">
        <v>2749</v>
      </c>
    </row>
    <row r="40" spans="1:4">
      <c r="A40" s="34" t="s">
        <v>128</v>
      </c>
      <c r="B40" s="46" t="s">
        <v>173</v>
      </c>
      <c r="C40" s="55" t="s" vm="34">
        <v>2749</v>
      </c>
      <c r="D40" s="56" t="s" vm="35">
        <v>2749</v>
      </c>
    </row>
    <row r="41" spans="1:4">
      <c r="A41" s="102" t="s">
        <v>3256</v>
      </c>
      <c r="B41" s="46" t="s">
        <v>88</v>
      </c>
      <c r="C41" s="55">
        <f>C9</f>
        <v>148833.05946425622</v>
      </c>
      <c r="D41" s="56">
        <f>C41/$C$41</f>
        <v>1</v>
      </c>
    </row>
    <row r="42" spans="1:4">
      <c r="A42" s="34" t="s">
        <v>128</v>
      </c>
      <c r="B42" s="46" t="s">
        <v>170</v>
      </c>
      <c r="C42" s="55">
        <f>'יתרת התחייבות להשקעה'!B8</f>
        <v>8950.3103265606314</v>
      </c>
      <c r="D42" s="110" t="s">
        <v>3256</v>
      </c>
    </row>
    <row r="43" spans="1:4">
      <c r="A43" s="102" t="s">
        <v>3256</v>
      </c>
      <c r="B43" s="5" t="s">
        <v>113</v>
      </c>
      <c r="C43" s="102" t="s">
        <v>3256</v>
      </c>
      <c r="D43" s="102" t="s">
        <v>3256</v>
      </c>
    </row>
    <row r="44" spans="1:4">
      <c r="A44" s="102" t="s">
        <v>3256</v>
      </c>
      <c r="B44" s="111" t="s">
        <v>3256</v>
      </c>
      <c r="C44" s="49" t="s">
        <v>155</v>
      </c>
      <c r="D44" s="29" t="s">
        <v>108</v>
      </c>
    </row>
    <row r="45" spans="1:4">
      <c r="A45" s="102" t="s">
        <v>3256</v>
      </c>
      <c r="B45" s="111" t="s">
        <v>3256</v>
      </c>
      <c r="C45" s="50" t="s">
        <v>0</v>
      </c>
      <c r="D45" s="19" t="s">
        <v>1</v>
      </c>
    </row>
    <row r="46" spans="1:4">
      <c r="A46" s="102" t="s">
        <v>3256</v>
      </c>
      <c r="B46" s="111" t="s">
        <v>3256</v>
      </c>
      <c r="C46" s="57" t="s">
        <v>138</v>
      </c>
      <c r="D46" s="58" vm="36">
        <v>2.4752999999999998</v>
      </c>
    </row>
    <row r="47" spans="1:4">
      <c r="A47" s="102" t="s">
        <v>3256</v>
      </c>
      <c r="B47" s="111" t="s">
        <v>3256</v>
      </c>
      <c r="C47" s="57" t="s">
        <v>145</v>
      </c>
      <c r="D47" s="58">
        <v>0.74744976816074182</v>
      </c>
    </row>
    <row r="48" spans="1:4">
      <c r="A48" s="102" t="s">
        <v>3256</v>
      </c>
      <c r="B48" s="111" t="s">
        <v>3256</v>
      </c>
      <c r="C48" s="57" t="s">
        <v>142</v>
      </c>
      <c r="D48" s="58" vm="37">
        <v>2.7391000000000001</v>
      </c>
    </row>
    <row r="49" spans="1:4">
      <c r="A49" s="102" t="s">
        <v>3256</v>
      </c>
      <c r="B49" s="112" t="s">
        <v>3256</v>
      </c>
      <c r="C49" s="57" t="s">
        <v>2750</v>
      </c>
      <c r="D49" s="58" vm="38">
        <v>4.3135000000000003</v>
      </c>
    </row>
    <row r="50" spans="1:4">
      <c r="A50" s="102" t="s">
        <v>3256</v>
      </c>
      <c r="B50" s="111" t="s">
        <v>3256</v>
      </c>
      <c r="C50" s="57" t="s">
        <v>136</v>
      </c>
      <c r="D50" s="58" vm="39">
        <v>4.0115999999999996</v>
      </c>
    </row>
    <row r="51" spans="1:4">
      <c r="A51" s="102" t="s">
        <v>3256</v>
      </c>
      <c r="B51" s="111" t="s">
        <v>3256</v>
      </c>
      <c r="C51" s="57" t="s">
        <v>137</v>
      </c>
      <c r="D51" s="58" vm="40">
        <v>4.6208999999999998</v>
      </c>
    </row>
    <row r="52" spans="1:4">
      <c r="A52" s="102" t="s">
        <v>3256</v>
      </c>
      <c r="B52" s="111" t="s">
        <v>3256</v>
      </c>
      <c r="C52" s="57" t="s">
        <v>139</v>
      </c>
      <c r="D52" s="58">
        <v>0.46448192400783739</v>
      </c>
    </row>
    <row r="53" spans="1:4">
      <c r="A53" s="102" t="s">
        <v>3256</v>
      </c>
      <c r="B53" s="111" t="s">
        <v>3256</v>
      </c>
      <c r="C53" s="57" t="s">
        <v>143</v>
      </c>
      <c r="D53" s="58">
        <v>2.5637E-2</v>
      </c>
    </row>
    <row r="54" spans="1:4">
      <c r="A54" s="102" t="s">
        <v>3256</v>
      </c>
      <c r="B54" s="111" t="s">
        <v>3256</v>
      </c>
      <c r="C54" s="57" t="s">
        <v>144</v>
      </c>
      <c r="D54" s="58">
        <v>0.2137704222363675</v>
      </c>
    </row>
    <row r="55" spans="1:4">
      <c r="A55" s="102" t="s">
        <v>3256</v>
      </c>
      <c r="B55" s="111" t="s">
        <v>3256</v>
      </c>
      <c r="C55" s="57" t="s">
        <v>141</v>
      </c>
      <c r="D55" s="58" vm="41">
        <v>0.53820000000000001</v>
      </c>
    </row>
    <row r="56" spans="1:4">
      <c r="A56" s="102" t="s">
        <v>3256</v>
      </c>
      <c r="B56" s="111" t="s">
        <v>3256</v>
      </c>
      <c r="C56" s="57" t="s">
        <v>2751</v>
      </c>
      <c r="D56" s="58">
        <v>2.2929893999999997</v>
      </c>
    </row>
    <row r="57" spans="1:4">
      <c r="A57" s="102" t="s">
        <v>3256</v>
      </c>
      <c r="B57" s="111" t="s">
        <v>3256</v>
      </c>
      <c r="C57" s="57" t="s">
        <v>140</v>
      </c>
      <c r="D57" s="58" vm="42">
        <v>0.36270000000000002</v>
      </c>
    </row>
    <row r="58" spans="1:4">
      <c r="A58" s="102" t="s">
        <v>3256</v>
      </c>
      <c r="B58" s="111" t="s">
        <v>3256</v>
      </c>
      <c r="C58" s="57" t="s">
        <v>134</v>
      </c>
      <c r="D58" s="58" vm="43">
        <v>3.6269999999999998</v>
      </c>
    </row>
    <row r="59" spans="1:4">
      <c r="A59" s="102" t="s">
        <v>3256</v>
      </c>
      <c r="B59" s="111" t="s">
        <v>3256</v>
      </c>
      <c r="C59" s="57" t="s">
        <v>146</v>
      </c>
      <c r="D59" s="58" vm="44">
        <v>0.19539999999999999</v>
      </c>
    </row>
    <row r="60" spans="1:4">
      <c r="A60" s="102" t="s">
        <v>3256</v>
      </c>
      <c r="B60" s="111" t="s">
        <v>3256</v>
      </c>
      <c r="C60" s="57" t="s">
        <v>2752</v>
      </c>
      <c r="D60" s="58" vm="45">
        <v>0.35589999999999999</v>
      </c>
    </row>
    <row r="61" spans="1:4">
      <c r="A61" s="102" t="s">
        <v>3256</v>
      </c>
      <c r="B61" s="111" t="s">
        <v>3256</v>
      </c>
      <c r="C61" s="57" t="s">
        <v>2753</v>
      </c>
      <c r="D61" s="58">
        <v>4.0537957812358541E-2</v>
      </c>
    </row>
    <row r="62" spans="1:4">
      <c r="A62" s="102" t="s">
        <v>3256</v>
      </c>
      <c r="B62" s="111" t="s">
        <v>3256</v>
      </c>
      <c r="C62" s="57" t="s">
        <v>2754</v>
      </c>
      <c r="D62" s="58">
        <v>0.51084507042253524</v>
      </c>
    </row>
    <row r="63" spans="1:4">
      <c r="A63" s="102" t="s">
        <v>3256</v>
      </c>
      <c r="B63" s="111" t="s">
        <v>3256</v>
      </c>
      <c r="C63" s="57" t="s">
        <v>135</v>
      </c>
      <c r="D63" s="5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60.285156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220</v>
      </c>
    </row>
    <row r="2" spans="1:11">
      <c r="A2" s="36" t="s">
        <v>147</v>
      </c>
      <c r="B2" s="36" t="s">
        <v>221</v>
      </c>
    </row>
    <row r="3" spans="1:11">
      <c r="A3" s="36" t="s">
        <v>149</v>
      </c>
      <c r="B3" s="36" t="s">
        <v>222</v>
      </c>
    </row>
    <row r="4" spans="1:11">
      <c r="A4" s="36" t="s">
        <v>150</v>
      </c>
      <c r="B4" s="36">
        <v>9455</v>
      </c>
    </row>
    <row r="5" spans="1:11" s="3" customFormat="1">
      <c r="A5" s="53" t="s">
        <v>118</v>
      </c>
      <c r="B5" s="39" t="s">
        <v>48</v>
      </c>
      <c r="C5" s="39" t="s">
        <v>120</v>
      </c>
      <c r="D5" s="39" t="s">
        <v>14</v>
      </c>
      <c r="E5" s="39" t="s">
        <v>71</v>
      </c>
      <c r="F5" s="39" t="s">
        <v>106</v>
      </c>
      <c r="G5" s="39" t="s">
        <v>16</v>
      </c>
      <c r="H5" s="39" t="s">
        <v>18</v>
      </c>
      <c r="I5" s="39" t="s">
        <v>66</v>
      </c>
      <c r="J5" s="39" t="s">
        <v>151</v>
      </c>
      <c r="K5" s="41" t="s">
        <v>152</v>
      </c>
    </row>
    <row r="6" spans="1:11" s="3" customFormat="1">
      <c r="A6" s="113" t="s">
        <v>3256</v>
      </c>
      <c r="B6" s="114" t="s">
        <v>3256</v>
      </c>
      <c r="C6" s="114" t="s">
        <v>3256</v>
      </c>
      <c r="D6" s="114" t="s">
        <v>3256</v>
      </c>
      <c r="E6" s="114" t="s">
        <v>3256</v>
      </c>
      <c r="F6" s="114" t="s">
        <v>3256</v>
      </c>
      <c r="G6" s="12" t="s">
        <v>19</v>
      </c>
      <c r="H6" s="12" t="s">
        <v>19</v>
      </c>
      <c r="I6" s="12" t="s">
        <v>200</v>
      </c>
      <c r="J6" s="12" t="s">
        <v>19</v>
      </c>
      <c r="K6" s="13" t="s">
        <v>19</v>
      </c>
    </row>
    <row r="7" spans="1:11" s="4" customFormat="1" ht="20.25">
      <c r="A7" s="115" t="s">
        <v>3256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9" t="s">
        <v>47</v>
      </c>
      <c r="B8" s="116" t="s">
        <v>3256</v>
      </c>
      <c r="C8" s="116" t="s">
        <v>3256</v>
      </c>
      <c r="D8" s="116" t="s">
        <v>3256</v>
      </c>
      <c r="E8" s="116" t="s">
        <v>3256</v>
      </c>
      <c r="F8" s="116" t="s">
        <v>3256</v>
      </c>
      <c r="G8" s="116" t="s">
        <v>3256</v>
      </c>
      <c r="H8" s="116" t="s">
        <v>3256</v>
      </c>
      <c r="I8" s="61">
        <f>I9+I54</f>
        <v>18461.786781213003</v>
      </c>
      <c r="J8" s="62">
        <f>IFERROR(I8/$I$8,0)</f>
        <v>1</v>
      </c>
      <c r="K8" s="62">
        <f>I8/'סכום נכסי הקרן'!$C$41</f>
        <v>0.12404358848543855</v>
      </c>
    </row>
    <row r="9" spans="1:11">
      <c r="A9" s="63" t="s">
        <v>189</v>
      </c>
      <c r="B9" s="117" t="s">
        <v>3256</v>
      </c>
      <c r="C9" s="117" t="s">
        <v>3256</v>
      </c>
      <c r="D9" s="117" t="s">
        <v>3256</v>
      </c>
      <c r="E9" s="117" t="s">
        <v>3256</v>
      </c>
      <c r="F9" s="117" t="s">
        <v>3256</v>
      </c>
      <c r="G9" s="117" t="s">
        <v>3256</v>
      </c>
      <c r="H9" s="117" t="s">
        <v>3256</v>
      </c>
      <c r="I9" s="66">
        <f>I10+I19</f>
        <v>17952.470934658002</v>
      </c>
      <c r="J9" s="67">
        <f t="shared" ref="J9:J58" si="0">IFERROR(I9/$I$8,0)</f>
        <v>0.9724124293823343</v>
      </c>
      <c r="K9" s="67">
        <f>I9/'סכום נכסי הקרן'!$C$41</f>
        <v>0.12062152722842784</v>
      </c>
    </row>
    <row r="10" spans="1:11">
      <c r="A10" s="68" t="s">
        <v>45</v>
      </c>
      <c r="B10" s="117" t="s">
        <v>3256</v>
      </c>
      <c r="C10" s="117" t="s">
        <v>3256</v>
      </c>
      <c r="D10" s="117" t="s">
        <v>3256</v>
      </c>
      <c r="E10" s="117" t="s">
        <v>3256</v>
      </c>
      <c r="F10" s="117" t="s">
        <v>3256</v>
      </c>
      <c r="G10" s="117" t="s">
        <v>3256</v>
      </c>
      <c r="H10" s="117" t="s">
        <v>3256</v>
      </c>
      <c r="I10" s="66">
        <f>SUM(I11:I17)</f>
        <v>13460.932053423001</v>
      </c>
      <c r="J10" s="67">
        <f t="shared" si="0"/>
        <v>0.72912401236921731</v>
      </c>
      <c r="K10" s="67">
        <f>I10/'סכום נכסי הקרן'!$C$41</f>
        <v>9.0443158945178986E-2</v>
      </c>
    </row>
    <row r="11" spans="1:11">
      <c r="A11" s="69" t="s">
        <v>2755</v>
      </c>
      <c r="B11" s="54" t="s">
        <v>2756</v>
      </c>
      <c r="C11" s="54">
        <v>11</v>
      </c>
      <c r="D11" s="54" t="s">
        <v>308</v>
      </c>
      <c r="E11" s="54" t="s">
        <v>309</v>
      </c>
      <c r="F11" s="70" t="s">
        <v>135</v>
      </c>
      <c r="G11" s="118" t="s">
        <v>3256</v>
      </c>
      <c r="H11" s="118" t="s">
        <v>3256</v>
      </c>
      <c r="I11" s="72">
        <v>593.49975446600001</v>
      </c>
      <c r="J11" s="73">
        <f t="shared" si="0"/>
        <v>3.2147470962558967E-2</v>
      </c>
      <c r="K11" s="73">
        <f>I11/'סכום נכסי הקרן'!$C$41</f>
        <v>3.9876876589272497E-3</v>
      </c>
    </row>
    <row r="12" spans="1:11">
      <c r="A12" s="69" t="s">
        <v>2757</v>
      </c>
      <c r="B12" s="54" t="s">
        <v>2758</v>
      </c>
      <c r="C12" s="54">
        <v>12</v>
      </c>
      <c r="D12" s="54" t="s">
        <v>308</v>
      </c>
      <c r="E12" s="54" t="s">
        <v>309</v>
      </c>
      <c r="F12" s="70" t="s">
        <v>135</v>
      </c>
      <c r="G12" s="118" t="s">
        <v>3256</v>
      </c>
      <c r="H12" s="118" t="s">
        <v>3256</v>
      </c>
      <c r="I12" s="72">
        <v>1034.3551953039998</v>
      </c>
      <c r="J12" s="73">
        <f t="shared" si="0"/>
        <v>5.602681948188111E-2</v>
      </c>
      <c r="K12" s="73">
        <f>I12/'סכום נכסי הקרן'!$C$41</f>
        <v>6.9497677399584113E-3</v>
      </c>
    </row>
    <row r="13" spans="1:11">
      <c r="A13" s="69" t="s">
        <v>2757</v>
      </c>
      <c r="B13" s="54" t="s">
        <v>2759</v>
      </c>
      <c r="C13" s="54">
        <v>12</v>
      </c>
      <c r="D13" s="54" t="s">
        <v>308</v>
      </c>
      <c r="E13" s="54" t="s">
        <v>309</v>
      </c>
      <c r="F13" s="70" t="s">
        <v>135</v>
      </c>
      <c r="G13" s="118" t="s">
        <v>3256</v>
      </c>
      <c r="H13" s="118" t="s">
        <v>3256</v>
      </c>
      <c r="I13" s="72">
        <v>444.15949999999998</v>
      </c>
      <c r="J13" s="73">
        <f t="shared" si="0"/>
        <v>2.4058315983368602E-2</v>
      </c>
      <c r="K13" s="73">
        <f>I13/'סכום נכסי הקרן'!$C$41</f>
        <v>2.9842798474936237E-3</v>
      </c>
    </row>
    <row r="14" spans="1:11">
      <c r="A14" s="69" t="s">
        <v>2760</v>
      </c>
      <c r="B14" s="54" t="s">
        <v>2761</v>
      </c>
      <c r="C14" s="54">
        <v>10</v>
      </c>
      <c r="D14" s="54" t="s">
        <v>308</v>
      </c>
      <c r="E14" s="54" t="s">
        <v>309</v>
      </c>
      <c r="F14" s="70" t="s">
        <v>135</v>
      </c>
      <c r="G14" s="118" t="s">
        <v>3256</v>
      </c>
      <c r="H14" s="118" t="s">
        <v>3256</v>
      </c>
      <c r="I14" s="72">
        <v>229.72300663900003</v>
      </c>
      <c r="J14" s="73">
        <f t="shared" si="0"/>
        <v>1.2443162157672067E-2</v>
      </c>
      <c r="K14" s="73">
        <f>I14/'סכום נכסי הקרן'!$C$41</f>
        <v>1.5434944861438555E-3</v>
      </c>
    </row>
    <row r="15" spans="1:11">
      <c r="A15" s="69" t="s">
        <v>2760</v>
      </c>
      <c r="B15" s="54" t="s">
        <v>2762</v>
      </c>
      <c r="C15" s="54">
        <v>10</v>
      </c>
      <c r="D15" s="54" t="s">
        <v>308</v>
      </c>
      <c r="E15" s="54" t="s">
        <v>309</v>
      </c>
      <c r="F15" s="70" t="s">
        <v>135</v>
      </c>
      <c r="G15" s="118" t="s">
        <v>3256</v>
      </c>
      <c r="H15" s="118" t="s">
        <v>3256</v>
      </c>
      <c r="I15" s="72">
        <v>1208.6262610160002</v>
      </c>
      <c r="J15" s="73">
        <f t="shared" si="0"/>
        <v>6.5466375239796232E-2</v>
      </c>
      <c r="K15" s="73">
        <f>I15/'סכום נכסי הקרן'!$C$41</f>
        <v>8.1206841098785867E-3</v>
      </c>
    </row>
    <row r="16" spans="1:11">
      <c r="A16" s="69" t="s">
        <v>2760</v>
      </c>
      <c r="B16" s="54" t="s">
        <v>2763</v>
      </c>
      <c r="C16" s="54">
        <v>10</v>
      </c>
      <c r="D16" s="54" t="s">
        <v>308</v>
      </c>
      <c r="E16" s="54" t="s">
        <v>309</v>
      </c>
      <c r="F16" s="70" t="s">
        <v>135</v>
      </c>
      <c r="G16" s="118" t="s">
        <v>3256</v>
      </c>
      <c r="H16" s="118" t="s">
        <v>3256</v>
      </c>
      <c r="I16" s="72">
        <v>9810.0654200000008</v>
      </c>
      <c r="J16" s="73">
        <f t="shared" si="0"/>
        <v>0.5313713962931732</v>
      </c>
      <c r="K16" s="73">
        <f>I16/'סכום נכסי הקרן'!$C$41</f>
        <v>6.5913214814723259E-2</v>
      </c>
    </row>
    <row r="17" spans="1:11">
      <c r="A17" s="69" t="s">
        <v>2764</v>
      </c>
      <c r="B17" s="54" t="s">
        <v>2765</v>
      </c>
      <c r="C17" s="54">
        <v>20</v>
      </c>
      <c r="D17" s="54" t="s">
        <v>308</v>
      </c>
      <c r="E17" s="54" t="s">
        <v>309</v>
      </c>
      <c r="F17" s="70" t="s">
        <v>135</v>
      </c>
      <c r="G17" s="118" t="s">
        <v>3256</v>
      </c>
      <c r="H17" s="118" t="s">
        <v>3256</v>
      </c>
      <c r="I17" s="72">
        <v>140.50291599800002</v>
      </c>
      <c r="J17" s="73">
        <f t="shared" si="0"/>
        <v>7.610472250767079E-3</v>
      </c>
      <c r="K17" s="73">
        <f>I17/'סכום נכסי הקרן'!$C$41</f>
        <v>9.4403028805400068E-4</v>
      </c>
    </row>
    <row r="18" spans="1:11">
      <c r="A18" s="119" t="s">
        <v>3256</v>
      </c>
      <c r="B18" s="118" t="s">
        <v>3256</v>
      </c>
      <c r="C18" s="118" t="s">
        <v>3256</v>
      </c>
      <c r="D18" s="118" t="s">
        <v>3256</v>
      </c>
      <c r="E18" s="118" t="s">
        <v>3256</v>
      </c>
      <c r="F18" s="118" t="s">
        <v>3256</v>
      </c>
      <c r="G18" s="118" t="s">
        <v>3256</v>
      </c>
      <c r="H18" s="118" t="s">
        <v>3256</v>
      </c>
      <c r="I18" s="118" t="s">
        <v>3256</v>
      </c>
      <c r="J18" s="118" t="s">
        <v>3256</v>
      </c>
      <c r="K18" s="118" t="s">
        <v>3256</v>
      </c>
    </row>
    <row r="19" spans="1:11">
      <c r="A19" s="68" t="s">
        <v>46</v>
      </c>
      <c r="B19" s="117" t="s">
        <v>3256</v>
      </c>
      <c r="C19" s="117" t="s">
        <v>3256</v>
      </c>
      <c r="D19" s="117" t="s">
        <v>3256</v>
      </c>
      <c r="E19" s="117" t="s">
        <v>3256</v>
      </c>
      <c r="F19" s="117" t="s">
        <v>3256</v>
      </c>
      <c r="G19" s="117" t="s">
        <v>3256</v>
      </c>
      <c r="H19" s="118" t="s">
        <v>3256</v>
      </c>
      <c r="I19" s="66">
        <f>SUM(I20:I52)</f>
        <v>4491.5388812350002</v>
      </c>
      <c r="J19" s="67">
        <f t="shared" si="0"/>
        <v>0.24328841701311701</v>
      </c>
      <c r="K19" s="67">
        <f>I19/'סכום נכסי הקרן'!$C$41</f>
        <v>3.0178368283248852E-2</v>
      </c>
    </row>
    <row r="20" spans="1:11">
      <c r="A20" s="69" t="s">
        <v>2755</v>
      </c>
      <c r="B20" s="54" t="s">
        <v>2766</v>
      </c>
      <c r="C20" s="54">
        <v>11</v>
      </c>
      <c r="D20" s="54" t="s">
        <v>308</v>
      </c>
      <c r="E20" s="54" t="s">
        <v>309</v>
      </c>
      <c r="F20" s="70" t="s">
        <v>136</v>
      </c>
      <c r="G20" s="118" t="s">
        <v>3256</v>
      </c>
      <c r="H20" s="118" t="s">
        <v>3256</v>
      </c>
      <c r="I20" s="72">
        <v>23.843810810000001</v>
      </c>
      <c r="J20" s="73">
        <f t="shared" si="0"/>
        <v>1.2915223803940704E-3</v>
      </c>
      <c r="K20" s="73">
        <f>I20/'סכום נכסי הקרן'!$C$41</f>
        <v>1.602050706733361E-4</v>
      </c>
    </row>
    <row r="21" spans="1:11">
      <c r="A21" s="69" t="s">
        <v>2755</v>
      </c>
      <c r="B21" s="54" t="s">
        <v>2767</v>
      </c>
      <c r="C21" s="54">
        <v>11</v>
      </c>
      <c r="D21" s="54" t="s">
        <v>308</v>
      </c>
      <c r="E21" s="54" t="s">
        <v>309</v>
      </c>
      <c r="F21" s="70" t="s">
        <v>138</v>
      </c>
      <c r="G21" s="118" t="s">
        <v>3256</v>
      </c>
      <c r="H21" s="118" t="s">
        <v>3256</v>
      </c>
      <c r="I21" s="72">
        <v>0.46360020300000004</v>
      </c>
      <c r="J21" s="73">
        <f t="shared" si="0"/>
        <v>2.5111339898680159E-5</v>
      </c>
      <c r="K21" s="73">
        <f>I21/'סכום נכסי הקרן'!$C$41</f>
        <v>3.1149007127098556E-6</v>
      </c>
    </row>
    <row r="22" spans="1:11">
      <c r="A22" s="69" t="s">
        <v>2755</v>
      </c>
      <c r="B22" s="54" t="s">
        <v>2768</v>
      </c>
      <c r="C22" s="54">
        <v>11</v>
      </c>
      <c r="D22" s="54" t="s">
        <v>308</v>
      </c>
      <c r="E22" s="54" t="s">
        <v>309</v>
      </c>
      <c r="F22" s="70" t="s">
        <v>137</v>
      </c>
      <c r="G22" s="118" t="s">
        <v>3256</v>
      </c>
      <c r="H22" s="118" t="s">
        <v>3256</v>
      </c>
      <c r="I22" s="72">
        <v>0.12561</v>
      </c>
      <c r="J22" s="73">
        <f t="shared" si="0"/>
        <v>6.8037834846962194E-6</v>
      </c>
      <c r="K22" s="73">
        <f>I22/'סכום נכסי הקרן'!$C$41</f>
        <v>8.4396571871968084E-7</v>
      </c>
    </row>
    <row r="23" spans="1:11">
      <c r="A23" s="69" t="s">
        <v>2755</v>
      </c>
      <c r="B23" s="54" t="s">
        <v>2769</v>
      </c>
      <c r="C23" s="54">
        <v>11</v>
      </c>
      <c r="D23" s="54" t="s">
        <v>308</v>
      </c>
      <c r="E23" s="54" t="s">
        <v>309</v>
      </c>
      <c r="F23" s="70" t="s">
        <v>134</v>
      </c>
      <c r="G23" s="118" t="s">
        <v>3256</v>
      </c>
      <c r="H23" s="118" t="s">
        <v>3256</v>
      </c>
      <c r="I23" s="72">
        <v>498.186719224</v>
      </c>
      <c r="J23" s="73">
        <f t="shared" si="0"/>
        <v>2.6984750995551657E-2</v>
      </c>
      <c r="K23" s="73">
        <f>I23/'סכום נכסי הקרן'!$C$41</f>
        <v>3.3472853478742379E-3</v>
      </c>
    </row>
    <row r="24" spans="1:11">
      <c r="A24" s="69" t="s">
        <v>2757</v>
      </c>
      <c r="B24" s="54" t="s">
        <v>2770</v>
      </c>
      <c r="C24" s="54">
        <v>12</v>
      </c>
      <c r="D24" s="54" t="s">
        <v>308</v>
      </c>
      <c r="E24" s="54" t="s">
        <v>309</v>
      </c>
      <c r="F24" s="70" t="s">
        <v>136</v>
      </c>
      <c r="G24" s="118" t="s">
        <v>3256</v>
      </c>
      <c r="H24" s="118" t="s">
        <v>3256</v>
      </c>
      <c r="I24" s="72">
        <v>117.71775407800003</v>
      </c>
      <c r="J24" s="73">
        <f t="shared" si="0"/>
        <v>6.3762925806180046E-3</v>
      </c>
      <c r="K24" s="73">
        <f>I24/'סכום נכסי הקרן'!$C$41</f>
        <v>7.9093821293293478E-4</v>
      </c>
    </row>
    <row r="25" spans="1:11">
      <c r="A25" s="69" t="s">
        <v>2757</v>
      </c>
      <c r="B25" s="54" t="s">
        <v>2771</v>
      </c>
      <c r="C25" s="54">
        <v>12</v>
      </c>
      <c r="D25" s="54" t="s">
        <v>308</v>
      </c>
      <c r="E25" s="54" t="s">
        <v>309</v>
      </c>
      <c r="F25" s="70" t="s">
        <v>138</v>
      </c>
      <c r="G25" s="118" t="s">
        <v>3256</v>
      </c>
      <c r="H25" s="118" t="s">
        <v>3256</v>
      </c>
      <c r="I25" s="72">
        <v>1.5392399999999999</v>
      </c>
      <c r="J25" s="73">
        <f t="shared" si="0"/>
        <v>8.3374378560495253E-5</v>
      </c>
      <c r="K25" s="73">
        <f>I25/'סכום נכסי הקרן'!$C$41</f>
        <v>1.0342057104387242E-5</v>
      </c>
    </row>
    <row r="26" spans="1:11">
      <c r="A26" s="69" t="s">
        <v>2757</v>
      </c>
      <c r="B26" s="54" t="s">
        <v>2772</v>
      </c>
      <c r="C26" s="54">
        <v>12</v>
      </c>
      <c r="D26" s="54" t="s">
        <v>308</v>
      </c>
      <c r="E26" s="54" t="s">
        <v>309</v>
      </c>
      <c r="F26" s="70" t="s">
        <v>134</v>
      </c>
      <c r="G26" s="118" t="s">
        <v>3256</v>
      </c>
      <c r="H26" s="118" t="s">
        <v>3256</v>
      </c>
      <c r="I26" s="72">
        <v>1106.1653477699999</v>
      </c>
      <c r="J26" s="73">
        <f t="shared" si="0"/>
        <v>5.9916483755280435E-2</v>
      </c>
      <c r="K26" s="73">
        <f>I26/'סכום נכסי הקרן'!$C$41</f>
        <v>7.4322556544344697E-3</v>
      </c>
    </row>
    <row r="27" spans="1:11">
      <c r="A27" s="69" t="s">
        <v>2757</v>
      </c>
      <c r="B27" s="54" t="s">
        <v>2773</v>
      </c>
      <c r="C27" s="54">
        <v>12</v>
      </c>
      <c r="D27" s="54" t="s">
        <v>308</v>
      </c>
      <c r="E27" s="54" t="s">
        <v>309</v>
      </c>
      <c r="F27" s="70" t="s">
        <v>137</v>
      </c>
      <c r="G27" s="118" t="s">
        <v>3256</v>
      </c>
      <c r="H27" s="118" t="s">
        <v>3256</v>
      </c>
      <c r="I27" s="72">
        <v>33.145178275999996</v>
      </c>
      <c r="J27" s="73">
        <f t="shared" si="0"/>
        <v>1.7953396747994641E-3</v>
      </c>
      <c r="K27" s="73">
        <f>I27/'סכום נכסי הקרן'!$C$41</f>
        <v>2.2270037581240576E-4</v>
      </c>
    </row>
    <row r="28" spans="1:11">
      <c r="A28" s="69" t="s">
        <v>2757</v>
      </c>
      <c r="B28" s="54" t="s">
        <v>2774</v>
      </c>
      <c r="C28" s="54">
        <v>12</v>
      </c>
      <c r="D28" s="54" t="s">
        <v>308</v>
      </c>
      <c r="E28" s="54" t="s">
        <v>309</v>
      </c>
      <c r="F28" s="70" t="s">
        <v>143</v>
      </c>
      <c r="G28" s="118" t="s">
        <v>3256</v>
      </c>
      <c r="H28" s="118" t="s">
        <v>3256</v>
      </c>
      <c r="I28" s="72">
        <v>7.8108931999999992E-2</v>
      </c>
      <c r="J28" s="73">
        <f t="shared" si="0"/>
        <v>4.2308435757412627E-6</v>
      </c>
      <c r="K28" s="73">
        <f>I28/'סכום נכסי הקרן'!$C$41</f>
        <v>5.2480901945551054E-7</v>
      </c>
    </row>
    <row r="29" spans="1:11">
      <c r="A29" s="69" t="s">
        <v>2757</v>
      </c>
      <c r="B29" s="54" t="s">
        <v>2775</v>
      </c>
      <c r="C29" s="54">
        <v>12</v>
      </c>
      <c r="D29" s="54" t="s">
        <v>308</v>
      </c>
      <c r="E29" s="54" t="s">
        <v>309</v>
      </c>
      <c r="F29" s="70" t="s">
        <v>142</v>
      </c>
      <c r="G29" s="118" t="s">
        <v>3256</v>
      </c>
      <c r="H29" s="118" t="s">
        <v>3256</v>
      </c>
      <c r="I29" s="72">
        <v>1.7598801000000001E-2</v>
      </c>
      <c r="J29" s="73">
        <f t="shared" si="0"/>
        <v>9.5325556559394406E-7</v>
      </c>
      <c r="K29" s="73">
        <f>I29/'סכום נכסי הקרן'!$C$41</f>
        <v>1.1824524109998917E-7</v>
      </c>
    </row>
    <row r="30" spans="1:11">
      <c r="A30" s="69" t="s">
        <v>2760</v>
      </c>
      <c r="B30" s="54" t="s">
        <v>2776</v>
      </c>
      <c r="C30" s="54">
        <v>10</v>
      </c>
      <c r="D30" s="54" t="s">
        <v>308</v>
      </c>
      <c r="E30" s="54" t="s">
        <v>309</v>
      </c>
      <c r="F30" s="70" t="s">
        <v>139</v>
      </c>
      <c r="G30" s="118" t="s">
        <v>3256</v>
      </c>
      <c r="H30" s="118" t="s">
        <v>3256</v>
      </c>
      <c r="I30" s="72">
        <v>2.245772E-3</v>
      </c>
      <c r="J30" s="73">
        <f t="shared" si="0"/>
        <v>1.2164434713791257E-7</v>
      </c>
      <c r="K30" s="73">
        <f>I30/'סכום נכסי הקרן'!$C$41</f>
        <v>1.508920133795506E-8</v>
      </c>
    </row>
    <row r="31" spans="1:11">
      <c r="A31" s="69" t="s">
        <v>2760</v>
      </c>
      <c r="B31" s="54" t="s">
        <v>2777</v>
      </c>
      <c r="C31" s="54">
        <v>10</v>
      </c>
      <c r="D31" s="54" t="s">
        <v>308</v>
      </c>
      <c r="E31" s="54" t="s">
        <v>309</v>
      </c>
      <c r="F31" s="70" t="s">
        <v>136</v>
      </c>
      <c r="G31" s="118" t="s">
        <v>3256</v>
      </c>
      <c r="H31" s="118" t="s">
        <v>3256</v>
      </c>
      <c r="I31" s="72">
        <v>118.51067632999998</v>
      </c>
      <c r="J31" s="73">
        <f t="shared" si="0"/>
        <v>6.4192419582376646E-3</v>
      </c>
      <c r="K31" s="73">
        <f>I31/'סכום נכסי הקרן'!$C$41</f>
        <v>7.9626580785609354E-4</v>
      </c>
    </row>
    <row r="32" spans="1:11">
      <c r="A32" s="69" t="s">
        <v>2760</v>
      </c>
      <c r="B32" s="54" t="s">
        <v>2778</v>
      </c>
      <c r="C32" s="54">
        <v>10</v>
      </c>
      <c r="D32" s="54" t="s">
        <v>308</v>
      </c>
      <c r="E32" s="54" t="s">
        <v>309</v>
      </c>
      <c r="F32" s="70" t="s">
        <v>134</v>
      </c>
      <c r="G32" s="118" t="s">
        <v>3256</v>
      </c>
      <c r="H32" s="118" t="s">
        <v>3256</v>
      </c>
      <c r="I32" s="72">
        <v>130.91086999999999</v>
      </c>
      <c r="J32" s="73">
        <f t="shared" si="0"/>
        <v>7.0909100809904762E-3</v>
      </c>
      <c r="K32" s="73">
        <f>I32/'סכום נכסי הקרן'!$C$41</f>
        <v>8.7958193207363024E-4</v>
      </c>
    </row>
    <row r="33" spans="1:11">
      <c r="A33" s="69" t="s">
        <v>2760</v>
      </c>
      <c r="B33" s="54" t="s">
        <v>2779</v>
      </c>
      <c r="C33" s="54">
        <v>10</v>
      </c>
      <c r="D33" s="54" t="s">
        <v>308</v>
      </c>
      <c r="E33" s="54" t="s">
        <v>309</v>
      </c>
      <c r="F33" s="70" t="s">
        <v>136</v>
      </c>
      <c r="G33" s="118" t="s">
        <v>3256</v>
      </c>
      <c r="H33" s="118" t="s">
        <v>3256</v>
      </c>
      <c r="I33" s="72">
        <v>1.3288</v>
      </c>
      <c r="J33" s="73">
        <f t="shared" si="0"/>
        <v>7.197569854680627E-5</v>
      </c>
      <c r="K33" s="73">
        <f>I33/'סכום נכסי הקרן'!$C$41</f>
        <v>8.928123931492015E-6</v>
      </c>
    </row>
    <row r="34" spans="1:11">
      <c r="A34" s="69" t="s">
        <v>2760</v>
      </c>
      <c r="B34" s="54" t="s">
        <v>2780</v>
      </c>
      <c r="C34" s="54">
        <v>10</v>
      </c>
      <c r="D34" s="54" t="s">
        <v>308</v>
      </c>
      <c r="E34" s="54" t="s">
        <v>309</v>
      </c>
      <c r="F34" s="70" t="s">
        <v>137</v>
      </c>
      <c r="G34" s="118" t="s">
        <v>3256</v>
      </c>
      <c r="H34" s="118" t="s">
        <v>3256</v>
      </c>
      <c r="I34" s="72">
        <v>14.87608953</v>
      </c>
      <c r="J34" s="73">
        <f t="shared" si="0"/>
        <v>8.0577734464673469E-4</v>
      </c>
      <c r="K34" s="73">
        <f>I34/'סכום נכסי הקרן'!$C$41</f>
        <v>9.9951513350248939E-5</v>
      </c>
    </row>
    <row r="35" spans="1:11">
      <c r="A35" s="69" t="s">
        <v>2760</v>
      </c>
      <c r="B35" s="54" t="s">
        <v>2781</v>
      </c>
      <c r="C35" s="54">
        <v>10</v>
      </c>
      <c r="D35" s="54" t="s">
        <v>308</v>
      </c>
      <c r="E35" s="54" t="s">
        <v>309</v>
      </c>
      <c r="F35" s="70" t="s">
        <v>142</v>
      </c>
      <c r="G35" s="118" t="s">
        <v>3256</v>
      </c>
      <c r="H35" s="118" t="s">
        <v>3256</v>
      </c>
      <c r="I35" s="72">
        <v>0.19488999999999998</v>
      </c>
      <c r="J35" s="73">
        <f t="shared" si="0"/>
        <v>1.0556399676239519E-5</v>
      </c>
      <c r="K35" s="73">
        <f>I35/'סכום נכסי הקרן'!$C$41</f>
        <v>1.3094536973272715E-6</v>
      </c>
    </row>
    <row r="36" spans="1:11">
      <c r="A36" s="69" t="s">
        <v>2760</v>
      </c>
      <c r="B36" s="54" t="s">
        <v>2782</v>
      </c>
      <c r="C36" s="54">
        <v>10</v>
      </c>
      <c r="D36" s="54" t="s">
        <v>308</v>
      </c>
      <c r="E36" s="54" t="s">
        <v>309</v>
      </c>
      <c r="F36" s="70" t="s">
        <v>138</v>
      </c>
      <c r="G36" s="118" t="s">
        <v>3256</v>
      </c>
      <c r="H36" s="118" t="s">
        <v>3256</v>
      </c>
      <c r="I36" s="72">
        <v>3.2737316269999996</v>
      </c>
      <c r="J36" s="73">
        <f t="shared" si="0"/>
        <v>1.7732474466292716E-4</v>
      </c>
      <c r="K36" s="73">
        <f>I36/'סכום נכסי הקרן'!$C$41</f>
        <v>2.1995997655253601E-5</v>
      </c>
    </row>
    <row r="37" spans="1:11">
      <c r="A37" s="69" t="s">
        <v>2760</v>
      </c>
      <c r="B37" s="54" t="s">
        <v>2783</v>
      </c>
      <c r="C37" s="54">
        <v>10</v>
      </c>
      <c r="D37" s="54" t="s">
        <v>308</v>
      </c>
      <c r="E37" s="54" t="s">
        <v>309</v>
      </c>
      <c r="F37" s="70" t="s">
        <v>143</v>
      </c>
      <c r="G37" s="118" t="s">
        <v>3256</v>
      </c>
      <c r="H37" s="118" t="s">
        <v>3256</v>
      </c>
      <c r="I37" s="72">
        <v>43.247074029999993</v>
      </c>
      <c r="J37" s="73">
        <f t="shared" si="0"/>
        <v>2.3425183348996792E-3</v>
      </c>
      <c r="K37" s="73">
        <f>I37/'סכום נכסי הקרן'!$C$41</f>
        <v>2.9057438035389051E-4</v>
      </c>
    </row>
    <row r="38" spans="1:11">
      <c r="A38" s="69" t="s">
        <v>2760</v>
      </c>
      <c r="B38" s="54" t="s">
        <v>2784</v>
      </c>
      <c r="C38" s="54">
        <v>10</v>
      </c>
      <c r="D38" s="54" t="s">
        <v>308</v>
      </c>
      <c r="E38" s="54" t="s">
        <v>309</v>
      </c>
      <c r="F38" s="70" t="s">
        <v>2750</v>
      </c>
      <c r="G38" s="118" t="s">
        <v>3256</v>
      </c>
      <c r="H38" s="118" t="s">
        <v>3256</v>
      </c>
      <c r="I38" s="72">
        <v>8.213920999999999E-3</v>
      </c>
      <c r="J38" s="73">
        <f t="shared" si="0"/>
        <v>4.4491473644136172E-7</v>
      </c>
      <c r="K38" s="73">
        <f>I38/'סכום נכסי הקרן'!$C$41</f>
        <v>5.518882047823962E-8</v>
      </c>
    </row>
    <row r="39" spans="1:11">
      <c r="A39" s="69" t="s">
        <v>2760</v>
      </c>
      <c r="B39" s="54" t="s">
        <v>2785</v>
      </c>
      <c r="C39" s="54">
        <v>10</v>
      </c>
      <c r="D39" s="54" t="s">
        <v>308</v>
      </c>
      <c r="E39" s="54" t="s">
        <v>309</v>
      </c>
      <c r="F39" s="70" t="s">
        <v>137</v>
      </c>
      <c r="G39" s="118" t="s">
        <v>3256</v>
      </c>
      <c r="H39" s="118" t="s">
        <v>3256</v>
      </c>
      <c r="I39" s="72">
        <v>27.338259999999998</v>
      </c>
      <c r="J39" s="73">
        <f t="shared" si="0"/>
        <v>1.4808024989119597E-3</v>
      </c>
      <c r="K39" s="73">
        <f>I39/'סכום נכסי הקרן'!$C$41</f>
        <v>1.8368405580324417E-4</v>
      </c>
    </row>
    <row r="40" spans="1:11">
      <c r="A40" s="69" t="s">
        <v>2760</v>
      </c>
      <c r="B40" s="54" t="s">
        <v>2786</v>
      </c>
      <c r="C40" s="54">
        <v>10</v>
      </c>
      <c r="D40" s="54" t="s">
        <v>308</v>
      </c>
      <c r="E40" s="54" t="s">
        <v>309</v>
      </c>
      <c r="F40" s="70" t="s">
        <v>142</v>
      </c>
      <c r="G40" s="118" t="s">
        <v>3256</v>
      </c>
      <c r="H40" s="118" t="s">
        <v>3256</v>
      </c>
      <c r="I40" s="72">
        <v>4.8235873250000001</v>
      </c>
      <c r="J40" s="73">
        <f t="shared" si="0"/>
        <v>2.6127413246417497E-4</v>
      </c>
      <c r="K40" s="73">
        <f>I40/'סכום נכסי הקרן'!$C$41</f>
        <v>3.2409380969276079E-5</v>
      </c>
    </row>
    <row r="41" spans="1:11">
      <c r="A41" s="69" t="s">
        <v>2760</v>
      </c>
      <c r="B41" s="54" t="s">
        <v>2787</v>
      </c>
      <c r="C41" s="54">
        <v>10</v>
      </c>
      <c r="D41" s="54" t="s">
        <v>308</v>
      </c>
      <c r="E41" s="54" t="s">
        <v>309</v>
      </c>
      <c r="F41" s="70" t="s">
        <v>134</v>
      </c>
      <c r="G41" s="118" t="s">
        <v>3256</v>
      </c>
      <c r="H41" s="118" t="s">
        <v>3256</v>
      </c>
      <c r="I41" s="72">
        <v>23.29496026</v>
      </c>
      <c r="J41" s="73">
        <f t="shared" si="0"/>
        <v>1.2617933754768152E-3</v>
      </c>
      <c r="K41" s="73">
        <f>I41/'סכום נכסי הקרן'!$C$41</f>
        <v>1.565173782212985E-4</v>
      </c>
    </row>
    <row r="42" spans="1:11">
      <c r="A42" s="69" t="s">
        <v>2760</v>
      </c>
      <c r="B42" s="54" t="s">
        <v>2788</v>
      </c>
      <c r="C42" s="54">
        <v>10</v>
      </c>
      <c r="D42" s="54" t="s">
        <v>308</v>
      </c>
      <c r="E42" s="54" t="s">
        <v>309</v>
      </c>
      <c r="F42" s="70" t="s">
        <v>2752</v>
      </c>
      <c r="G42" s="118" t="s">
        <v>3256</v>
      </c>
      <c r="H42" s="118" t="s">
        <v>3256</v>
      </c>
      <c r="I42" s="72">
        <v>3.2132070360000005</v>
      </c>
      <c r="J42" s="73">
        <f t="shared" si="0"/>
        <v>1.7404637341331497E-4</v>
      </c>
      <c r="K42" s="73">
        <f>I42/'סכום נכסי הקרן'!$C$41</f>
        <v>2.1589336721064212E-5</v>
      </c>
    </row>
    <row r="43" spans="1:11">
      <c r="A43" s="69" t="s">
        <v>2760</v>
      </c>
      <c r="B43" s="54" t="s">
        <v>2789</v>
      </c>
      <c r="C43" s="54">
        <v>10</v>
      </c>
      <c r="D43" s="54" t="s">
        <v>308</v>
      </c>
      <c r="E43" s="54" t="s">
        <v>309</v>
      </c>
      <c r="F43" s="70" t="s">
        <v>134</v>
      </c>
      <c r="G43" s="118" t="s">
        <v>3256</v>
      </c>
      <c r="H43" s="118" t="s">
        <v>3256</v>
      </c>
      <c r="I43" s="72">
        <v>1947.037372514</v>
      </c>
      <c r="J43" s="73">
        <f t="shared" si="0"/>
        <v>0.10546310579728584</v>
      </c>
      <c r="K43" s="73">
        <f>I43/'סכום נכסי הקרן'!$C$41</f>
        <v>1.3082022095914792E-2</v>
      </c>
    </row>
    <row r="44" spans="1:11">
      <c r="A44" s="69" t="s">
        <v>2760</v>
      </c>
      <c r="B44" s="54" t="s">
        <v>2790</v>
      </c>
      <c r="C44" s="54">
        <v>10</v>
      </c>
      <c r="D44" s="54" t="s">
        <v>308</v>
      </c>
      <c r="E44" s="54" t="s">
        <v>309</v>
      </c>
      <c r="F44" s="70" t="s">
        <v>140</v>
      </c>
      <c r="G44" s="118" t="s">
        <v>3256</v>
      </c>
      <c r="H44" s="118" t="s">
        <v>3256</v>
      </c>
      <c r="I44" s="72">
        <v>3.0035233000000001E-2</v>
      </c>
      <c r="J44" s="73">
        <f t="shared" si="0"/>
        <v>1.6268865714863696E-6</v>
      </c>
      <c r="K44" s="73">
        <f>I44/'סכום נכסי הקרן'!$C$41</f>
        <v>2.0180484838594122E-7</v>
      </c>
    </row>
    <row r="45" spans="1:11">
      <c r="A45" s="69" t="s">
        <v>2764</v>
      </c>
      <c r="B45" s="54" t="s">
        <v>2791</v>
      </c>
      <c r="C45" s="54">
        <v>20</v>
      </c>
      <c r="D45" s="54" t="s">
        <v>308</v>
      </c>
      <c r="E45" s="54" t="s">
        <v>309</v>
      </c>
      <c r="F45" s="70" t="s">
        <v>137</v>
      </c>
      <c r="G45" s="118" t="s">
        <v>3256</v>
      </c>
      <c r="H45" s="118" t="s">
        <v>3256</v>
      </c>
      <c r="I45" s="72">
        <v>7.4465000000000002E-4</v>
      </c>
      <c r="J45" s="73">
        <f t="shared" si="0"/>
        <v>4.0334665805899531E-8</v>
      </c>
      <c r="K45" s="73">
        <f>I45/'סכום נכסי הקרן'!$C$41</f>
        <v>5.00325668692469E-9</v>
      </c>
    </row>
    <row r="46" spans="1:11">
      <c r="A46" s="69" t="s">
        <v>2764</v>
      </c>
      <c r="B46" s="54" t="s">
        <v>2792</v>
      </c>
      <c r="C46" s="54">
        <v>20</v>
      </c>
      <c r="D46" s="54" t="s">
        <v>308</v>
      </c>
      <c r="E46" s="54" t="s">
        <v>309</v>
      </c>
      <c r="F46" s="70" t="s">
        <v>143</v>
      </c>
      <c r="G46" s="118" t="s">
        <v>3256</v>
      </c>
      <c r="H46" s="118" t="s">
        <v>3256</v>
      </c>
      <c r="I46" s="72">
        <v>1.5696341390000002</v>
      </c>
      <c r="J46" s="73">
        <f t="shared" si="0"/>
        <v>8.5020705612161225E-5</v>
      </c>
      <c r="K46" s="73">
        <f>I46/'סכום נכסי הקרן'!$C$41</f>
        <v>1.0546273419696542E-5</v>
      </c>
    </row>
    <row r="47" spans="1:11">
      <c r="A47" s="69" t="s">
        <v>2764</v>
      </c>
      <c r="B47" s="54" t="s">
        <v>2793</v>
      </c>
      <c r="C47" s="54">
        <v>20</v>
      </c>
      <c r="D47" s="54" t="s">
        <v>308</v>
      </c>
      <c r="E47" s="54" t="s">
        <v>309</v>
      </c>
      <c r="F47" s="70" t="s">
        <v>136</v>
      </c>
      <c r="G47" s="118" t="s">
        <v>3256</v>
      </c>
      <c r="H47" s="118" t="s">
        <v>3256</v>
      </c>
      <c r="I47" s="72">
        <v>7.0933500000000007E-4</v>
      </c>
      <c r="J47" s="73">
        <f t="shared" si="0"/>
        <v>3.8421795701910623E-8</v>
      </c>
      <c r="K47" s="73">
        <f>I47/'סכום נכסי הקרן'!$C$41</f>
        <v>4.7659774149193924E-9</v>
      </c>
    </row>
    <row r="48" spans="1:11">
      <c r="A48" s="69" t="s">
        <v>2764</v>
      </c>
      <c r="B48" s="54" t="s">
        <v>2794</v>
      </c>
      <c r="C48" s="54">
        <v>20</v>
      </c>
      <c r="D48" s="54" t="s">
        <v>308</v>
      </c>
      <c r="E48" s="54" t="s">
        <v>309</v>
      </c>
      <c r="F48" s="70" t="s">
        <v>134</v>
      </c>
      <c r="G48" s="118" t="s">
        <v>3256</v>
      </c>
      <c r="H48" s="118" t="s">
        <v>3256</v>
      </c>
      <c r="I48" s="72">
        <v>390.00678509799991</v>
      </c>
      <c r="J48" s="73">
        <f t="shared" si="0"/>
        <v>2.1125083380059227E-2</v>
      </c>
      <c r="K48" s="73">
        <f>I48/'סכום נכסי הקרן'!$C$41</f>
        <v>2.6204311495166437E-3</v>
      </c>
    </row>
    <row r="49" spans="1:11">
      <c r="A49" s="69" t="s">
        <v>2764</v>
      </c>
      <c r="B49" s="54" t="s">
        <v>2795</v>
      </c>
      <c r="C49" s="54">
        <v>20</v>
      </c>
      <c r="D49" s="54" t="s">
        <v>308</v>
      </c>
      <c r="E49" s="54" t="s">
        <v>309</v>
      </c>
      <c r="F49" s="70" t="s">
        <v>140</v>
      </c>
      <c r="G49" s="118" t="s">
        <v>3256</v>
      </c>
      <c r="H49" s="118" t="s">
        <v>3256</v>
      </c>
      <c r="I49" s="72">
        <v>3.0200000000000003E-7</v>
      </c>
      <c r="J49" s="73">
        <f t="shared" si="0"/>
        <v>1.6358113306092336E-11</v>
      </c>
      <c r="K49" s="73">
        <f>I49/'סכום נכסי הקרן'!$C$41</f>
        <v>2.0291190753390944E-12</v>
      </c>
    </row>
    <row r="50" spans="1:11">
      <c r="A50" s="69" t="s">
        <v>2764</v>
      </c>
      <c r="B50" s="54" t="s">
        <v>2796</v>
      </c>
      <c r="C50" s="54">
        <v>20</v>
      </c>
      <c r="D50" s="54" t="s">
        <v>308</v>
      </c>
      <c r="E50" s="54" t="s">
        <v>309</v>
      </c>
      <c r="F50" s="70" t="s">
        <v>136</v>
      </c>
      <c r="G50" s="118" t="s">
        <v>3256</v>
      </c>
      <c r="H50" s="118" t="s">
        <v>3256</v>
      </c>
      <c r="I50" s="72">
        <v>0.32722912900000001</v>
      </c>
      <c r="J50" s="73">
        <f t="shared" si="0"/>
        <v>1.7724672745814255E-5</v>
      </c>
      <c r="K50" s="73">
        <f>I50/'סכום נכסי הקרן'!$C$41</f>
        <v>2.1986320121208518E-6</v>
      </c>
    </row>
    <row r="51" spans="1:11">
      <c r="A51" s="69" t="s">
        <v>2764</v>
      </c>
      <c r="B51" s="54" t="s">
        <v>2797</v>
      </c>
      <c r="C51" s="54">
        <v>20</v>
      </c>
      <c r="D51" s="54" t="s">
        <v>308</v>
      </c>
      <c r="E51" s="54" t="s">
        <v>309</v>
      </c>
      <c r="F51" s="70" t="s">
        <v>142</v>
      </c>
      <c r="G51" s="118" t="s">
        <v>3256</v>
      </c>
      <c r="H51" s="118" t="s">
        <v>3256</v>
      </c>
      <c r="I51" s="72">
        <v>0.256941117</v>
      </c>
      <c r="J51" s="73">
        <f t="shared" si="0"/>
        <v>1.3917456638675256E-5</v>
      </c>
      <c r="K51" s="73">
        <f>I51/'סכום נכסי הקרן'!$C$41</f>
        <v>1.7263712640517682E-6</v>
      </c>
    </row>
    <row r="52" spans="1:11">
      <c r="A52" s="69" t="s">
        <v>2764</v>
      </c>
      <c r="B52" s="54" t="s">
        <v>2798</v>
      </c>
      <c r="C52" s="54">
        <v>20</v>
      </c>
      <c r="D52" s="54" t="s">
        <v>308</v>
      </c>
      <c r="E52" s="54" t="s">
        <v>309</v>
      </c>
      <c r="F52" s="70" t="s">
        <v>138</v>
      </c>
      <c r="G52" s="118" t="s">
        <v>3256</v>
      </c>
      <c r="H52" s="118" t="s">
        <v>3256</v>
      </c>
      <c r="I52" s="72">
        <v>3.8557929999999997E-3</v>
      </c>
      <c r="J52" s="73">
        <f t="shared" si="0"/>
        <v>2.0885264496303867E-7</v>
      </c>
      <c r="K52" s="73">
        <f>I52/'סכום נכסי הקרן'!$C$41</f>
        <v>2.5906831545890567E-8</v>
      </c>
    </row>
    <row r="53" spans="1:11">
      <c r="A53" s="120" t="s">
        <v>3256</v>
      </c>
      <c r="B53" s="120" t="s">
        <v>3256</v>
      </c>
      <c r="C53" s="120" t="s">
        <v>3256</v>
      </c>
      <c r="D53" s="121" t="s">
        <v>3256</v>
      </c>
      <c r="E53" s="121" t="s">
        <v>3256</v>
      </c>
      <c r="F53" s="121" t="s">
        <v>3256</v>
      </c>
      <c r="G53" s="121" t="s">
        <v>3256</v>
      </c>
      <c r="H53" s="118" t="s">
        <v>3256</v>
      </c>
      <c r="I53" s="121" t="s">
        <v>3256</v>
      </c>
      <c r="J53" s="121" t="s">
        <v>3256</v>
      </c>
      <c r="K53" s="121" t="s">
        <v>3256</v>
      </c>
    </row>
    <row r="54" spans="1:11">
      <c r="A54" s="63" t="s">
        <v>188</v>
      </c>
      <c r="B54" s="117" t="s">
        <v>3256</v>
      </c>
      <c r="C54" s="117" t="s">
        <v>3256</v>
      </c>
      <c r="D54" s="117" t="s">
        <v>3256</v>
      </c>
      <c r="E54" s="117" t="s">
        <v>3256</v>
      </c>
      <c r="F54" s="117" t="s">
        <v>3256</v>
      </c>
      <c r="G54" s="117" t="s">
        <v>3256</v>
      </c>
      <c r="H54" s="118" t="s">
        <v>3256</v>
      </c>
      <c r="I54" s="66">
        <f>SUM(I56:I58)</f>
        <v>509.31584655499989</v>
      </c>
      <c r="J54" s="67">
        <f t="shared" si="0"/>
        <v>2.758757061766565E-2</v>
      </c>
      <c r="K54" s="67">
        <f>I54/'סכום נכסי הקרן'!$C$41</f>
        <v>3.4220612570106932E-3</v>
      </c>
    </row>
    <row r="55" spans="1:11">
      <c r="A55" s="68" t="s">
        <v>46</v>
      </c>
      <c r="B55" s="117" t="s">
        <v>3256</v>
      </c>
      <c r="C55" s="117" t="s">
        <v>3256</v>
      </c>
      <c r="D55" s="117" t="s">
        <v>3256</v>
      </c>
      <c r="E55" s="117" t="s">
        <v>3256</v>
      </c>
      <c r="F55" s="117" t="s">
        <v>3256</v>
      </c>
      <c r="G55" s="117" t="s">
        <v>3256</v>
      </c>
      <c r="H55" s="117" t="s">
        <v>3256</v>
      </c>
      <c r="I55" s="66">
        <f>I54</f>
        <v>509.31584655499989</v>
      </c>
      <c r="J55" s="67">
        <f t="shared" ref="J55" si="1">IFERROR(I55/$I$8,0)</f>
        <v>2.758757061766565E-2</v>
      </c>
      <c r="K55" s="67">
        <f>I55/'סכום נכסי הקרן'!$C$41</f>
        <v>3.4220612570106932E-3</v>
      </c>
    </row>
    <row r="56" spans="1:11">
      <c r="A56" s="69" t="s">
        <v>2799</v>
      </c>
      <c r="B56" s="54" t="s">
        <v>2800</v>
      </c>
      <c r="C56" s="54">
        <v>85</v>
      </c>
      <c r="D56" s="54" t="s">
        <v>843</v>
      </c>
      <c r="E56" s="54" t="s">
        <v>802</v>
      </c>
      <c r="F56" s="70" t="s">
        <v>143</v>
      </c>
      <c r="G56" s="118" t="s">
        <v>3256</v>
      </c>
      <c r="H56" s="118" t="s">
        <v>3256</v>
      </c>
      <c r="I56" s="72">
        <v>11.490670513</v>
      </c>
      <c r="J56" s="73">
        <f t="shared" si="0"/>
        <v>6.2240294773055677E-4</v>
      </c>
      <c r="K56" s="73">
        <f>I56/'סכום נכסי הקרן'!$C$41</f>
        <v>7.7205095120413096E-5</v>
      </c>
    </row>
    <row r="57" spans="1:11">
      <c r="A57" s="69" t="s">
        <v>2799</v>
      </c>
      <c r="B57" s="54" t="s">
        <v>2801</v>
      </c>
      <c r="C57" s="54">
        <v>85</v>
      </c>
      <c r="D57" s="54" t="s">
        <v>843</v>
      </c>
      <c r="E57" s="54" t="s">
        <v>802</v>
      </c>
      <c r="F57" s="70" t="s">
        <v>136</v>
      </c>
      <c r="G57" s="118" t="s">
        <v>3256</v>
      </c>
      <c r="H57" s="118" t="s">
        <v>3256</v>
      </c>
      <c r="I57" s="72">
        <v>26.915228917999997</v>
      </c>
      <c r="J57" s="73">
        <f t="shared" si="0"/>
        <v>1.4578886235101223E-3</v>
      </c>
      <c r="K57" s="73">
        <f>I57/'סכום נכסי הקרן'!$C$41</f>
        <v>1.8084173647229206E-4</v>
      </c>
    </row>
    <row r="58" spans="1:11">
      <c r="A58" s="69" t="s">
        <v>2799</v>
      </c>
      <c r="B58" s="54" t="s">
        <v>2802</v>
      </c>
      <c r="C58" s="54">
        <v>85</v>
      </c>
      <c r="D58" s="54" t="s">
        <v>843</v>
      </c>
      <c r="E58" s="54" t="s">
        <v>802</v>
      </c>
      <c r="F58" s="70" t="s">
        <v>134</v>
      </c>
      <c r="G58" s="118" t="s">
        <v>3256</v>
      </c>
      <c r="H58" s="118" t="s">
        <v>3256</v>
      </c>
      <c r="I58" s="72">
        <v>470.90994712399993</v>
      </c>
      <c r="J58" s="73">
        <f t="shared" si="0"/>
        <v>2.5507279046424972E-2</v>
      </c>
      <c r="K58" s="73">
        <f>I58/'סכום נכסי הקרן'!$C$41</f>
        <v>3.1640144254179883E-3</v>
      </c>
    </row>
    <row r="59" spans="1:11">
      <c r="A59" s="120" t="s">
        <v>3256</v>
      </c>
      <c r="B59" s="120" t="s">
        <v>3256</v>
      </c>
      <c r="C59" s="121" t="s">
        <v>3256</v>
      </c>
      <c r="D59" s="121" t="s">
        <v>3256</v>
      </c>
      <c r="E59" s="121" t="s">
        <v>3256</v>
      </c>
      <c r="F59" s="121" t="s">
        <v>3256</v>
      </c>
      <c r="G59" s="121" t="s">
        <v>3256</v>
      </c>
      <c r="H59" s="121" t="s">
        <v>3256</v>
      </c>
      <c r="I59" s="121" t="s">
        <v>3256</v>
      </c>
      <c r="J59" s="121" t="s">
        <v>3256</v>
      </c>
      <c r="K59" s="121" t="s">
        <v>3256</v>
      </c>
    </row>
    <row r="60" spans="1:11">
      <c r="A60" s="120" t="s">
        <v>3256</v>
      </c>
      <c r="B60" s="120" t="s">
        <v>3256</v>
      </c>
      <c r="C60" s="121" t="s">
        <v>3256</v>
      </c>
      <c r="D60" s="121" t="s">
        <v>3256</v>
      </c>
      <c r="E60" s="121" t="s">
        <v>3256</v>
      </c>
      <c r="F60" s="121" t="s">
        <v>3256</v>
      </c>
      <c r="G60" s="121" t="s">
        <v>3256</v>
      </c>
      <c r="H60" s="121" t="s">
        <v>3256</v>
      </c>
      <c r="I60" s="121" t="s">
        <v>3256</v>
      </c>
      <c r="J60" s="121" t="s">
        <v>3256</v>
      </c>
      <c r="K60" s="121" t="s">
        <v>3256</v>
      </c>
    </row>
    <row r="61" spans="1:11">
      <c r="A61" s="75" t="s">
        <v>212</v>
      </c>
      <c r="B61" s="120" t="s">
        <v>3256</v>
      </c>
      <c r="C61" s="121" t="s">
        <v>3256</v>
      </c>
      <c r="D61" s="121" t="s">
        <v>3256</v>
      </c>
      <c r="E61" s="121" t="s">
        <v>3256</v>
      </c>
      <c r="F61" s="121" t="s">
        <v>3256</v>
      </c>
      <c r="G61" s="121" t="s">
        <v>3256</v>
      </c>
      <c r="H61" s="121" t="s">
        <v>3256</v>
      </c>
      <c r="I61" s="121" t="s">
        <v>3256</v>
      </c>
      <c r="J61" s="121" t="s">
        <v>3256</v>
      </c>
      <c r="K61" s="121" t="s">
        <v>3256</v>
      </c>
    </row>
    <row r="62" spans="1:11" hidden="1">
      <c r="A62" s="76"/>
      <c r="C62" s="1"/>
    </row>
    <row r="63" spans="1:11" hidden="1">
      <c r="A63" s="1"/>
      <c r="B63" s="1"/>
      <c r="C63" s="1"/>
    </row>
    <row r="64" spans="1:11" hidden="1">
      <c r="A64" s="1"/>
      <c r="B64" s="1"/>
      <c r="C64" s="1"/>
    </row>
    <row r="65" spans="1:3" hidden="1">
      <c r="A65" s="1"/>
      <c r="B65" s="1"/>
      <c r="C65" s="1"/>
    </row>
    <row r="66" spans="1:3" hidden="1">
      <c r="C66" s="1"/>
    </row>
    <row r="67" spans="1:3" hidden="1">
      <c r="C67" s="1"/>
    </row>
    <row r="68" spans="1:3" hidden="1">
      <c r="C68" s="1"/>
    </row>
    <row r="69" spans="1:3" hidden="1">
      <c r="C69" s="1"/>
    </row>
    <row r="70" spans="1:3" hidden="1">
      <c r="C70" s="1"/>
    </row>
    <row r="71" spans="1:3" hidden="1">
      <c r="C71" s="1"/>
    </row>
    <row r="72" spans="1:3" hidden="1">
      <c r="C72" s="1"/>
    </row>
    <row r="73" spans="1:3" hidden="1">
      <c r="C73" s="1"/>
    </row>
    <row r="74" spans="1:3" hidden="1">
      <c r="C74" s="1"/>
    </row>
    <row r="75" spans="1:3" hidden="1">
      <c r="C75" s="1"/>
    </row>
    <row r="76" spans="1:3" hidden="1">
      <c r="C76" s="1"/>
    </row>
    <row r="77" spans="1:3" hidden="1">
      <c r="C77" s="1"/>
    </row>
    <row r="78" spans="1:3" hidden="1">
      <c r="C78" s="1"/>
    </row>
    <row r="79" spans="1:3" hidden="1">
      <c r="C79" s="1"/>
    </row>
    <row r="80" spans="1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C504" s="1"/>
    </row>
    <row r="505" spans="3:4" hidden="1">
      <c r="C505" s="1"/>
    </row>
    <row r="506" spans="3:4" hidden="1">
      <c r="D506" s="2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42.710937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148</v>
      </c>
      <c r="B1" s="36" t="s" vm="1">
        <v>220</v>
      </c>
    </row>
    <row r="2" spans="1:17">
      <c r="A2" s="36" t="s">
        <v>147</v>
      </c>
      <c r="B2" s="36" t="s">
        <v>221</v>
      </c>
    </row>
    <row r="3" spans="1:17">
      <c r="A3" s="36" t="s">
        <v>149</v>
      </c>
      <c r="B3" s="36" t="s">
        <v>222</v>
      </c>
    </row>
    <row r="4" spans="1:17">
      <c r="A4" s="36" t="s">
        <v>150</v>
      </c>
      <c r="B4" s="36">
        <v>9455</v>
      </c>
    </row>
    <row r="5" spans="1:17">
      <c r="A5" s="141" t="s">
        <v>92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s="3" customFormat="1">
      <c r="A6" s="37" t="s">
        <v>118</v>
      </c>
      <c r="B6" s="38" t="s">
        <v>48</v>
      </c>
      <c r="C6" s="38" t="s">
        <v>122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197</v>
      </c>
      <c r="L6" s="38" t="s">
        <v>196</v>
      </c>
      <c r="M6" s="38" t="s">
        <v>211</v>
      </c>
      <c r="N6" s="38" t="s">
        <v>66</v>
      </c>
      <c r="O6" s="38" t="s">
        <v>199</v>
      </c>
      <c r="P6" s="38" t="s">
        <v>151</v>
      </c>
      <c r="Q6" s="122" t="s">
        <v>153</v>
      </c>
    </row>
    <row r="7" spans="1:17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26" t="s">
        <v>21</v>
      </c>
      <c r="G7" s="26" t="s">
        <v>20</v>
      </c>
      <c r="H7" s="114" t="s">
        <v>3256</v>
      </c>
      <c r="I7" s="26" t="s">
        <v>19</v>
      </c>
      <c r="J7" s="26" t="s">
        <v>19</v>
      </c>
      <c r="K7" s="26" t="s">
        <v>204</v>
      </c>
      <c r="L7" s="114" t="s">
        <v>3256</v>
      </c>
      <c r="M7" s="12" t="s">
        <v>200</v>
      </c>
      <c r="N7" s="26" t="s">
        <v>205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5" t="s">
        <v>3256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5" t="s">
        <v>117</v>
      </c>
    </row>
    <row r="9" spans="1:17" s="4" customFormat="1" ht="20.25">
      <c r="A9" s="59" t="s">
        <v>28</v>
      </c>
      <c r="B9" s="116" t="s">
        <v>3256</v>
      </c>
      <c r="C9" s="116" t="s">
        <v>3256</v>
      </c>
      <c r="D9" s="116" t="s">
        <v>3256</v>
      </c>
      <c r="E9" s="116" t="s">
        <v>3256</v>
      </c>
      <c r="F9" s="116" t="s">
        <v>3256</v>
      </c>
      <c r="G9" s="61">
        <v>6.8493683178691915</v>
      </c>
      <c r="H9" s="116" t="s">
        <v>3256</v>
      </c>
      <c r="I9" s="116" t="s">
        <v>3256</v>
      </c>
      <c r="J9" s="62">
        <v>3.163123830573799E-2</v>
      </c>
      <c r="K9" s="116" t="s">
        <v>3256</v>
      </c>
      <c r="L9" s="116" t="s">
        <v>3256</v>
      </c>
      <c r="M9" s="116" t="s">
        <v>3256</v>
      </c>
      <c r="N9" s="61">
        <v>30446.681293596001</v>
      </c>
      <c r="O9" s="116" t="s">
        <v>3256</v>
      </c>
      <c r="P9" s="62">
        <f>IFERROR(N9/$N$9,0)</f>
        <v>1</v>
      </c>
      <c r="Q9" s="62">
        <f>N9/'סכום נכסי הקרן'!$C$41</f>
        <v>0.20456934368743579</v>
      </c>
    </row>
    <row r="10" spans="1:17">
      <c r="A10" s="63" t="s">
        <v>189</v>
      </c>
      <c r="B10" s="117" t="s">
        <v>3256</v>
      </c>
      <c r="C10" s="117" t="s">
        <v>3256</v>
      </c>
      <c r="D10" s="117" t="s">
        <v>3256</v>
      </c>
      <c r="E10" s="117" t="s">
        <v>3256</v>
      </c>
      <c r="F10" s="117" t="s">
        <v>3256</v>
      </c>
      <c r="G10" s="66">
        <v>6.8428379643587629</v>
      </c>
      <c r="H10" s="117" t="s">
        <v>3256</v>
      </c>
      <c r="I10" s="117" t="s">
        <v>3256</v>
      </c>
      <c r="J10" s="67">
        <v>3.1558951516398023E-2</v>
      </c>
      <c r="K10" s="117" t="s">
        <v>3256</v>
      </c>
      <c r="L10" s="117" t="s">
        <v>3256</v>
      </c>
      <c r="M10" s="117" t="s">
        <v>3256</v>
      </c>
      <c r="N10" s="66">
        <v>30348.007678297006</v>
      </c>
      <c r="O10" s="117" t="s">
        <v>3256</v>
      </c>
      <c r="P10" s="67">
        <f t="shared" ref="P10:P58" si="0">IFERROR(N10/$N$9,0)</f>
        <v>0.99675913396447091</v>
      </c>
      <c r="Q10" s="67">
        <f>N10/'סכום נכסי הקרן'!$C$41</f>
        <v>0.2039063618495687</v>
      </c>
    </row>
    <row r="11" spans="1:17">
      <c r="A11" s="74" t="s">
        <v>26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72">
        <v>6.4369348871257079</v>
      </c>
      <c r="H11" s="118" t="s">
        <v>3256</v>
      </c>
      <c r="I11" s="118" t="s">
        <v>3256</v>
      </c>
      <c r="J11" s="73">
        <v>1.3152099804707917E-2</v>
      </c>
      <c r="K11" s="118" t="s">
        <v>3256</v>
      </c>
      <c r="L11" s="118" t="s">
        <v>3256</v>
      </c>
      <c r="M11" s="118" t="s">
        <v>3256</v>
      </c>
      <c r="N11" s="72">
        <v>10026.744765548001</v>
      </c>
      <c r="O11" s="118" t="s">
        <v>3256</v>
      </c>
      <c r="P11" s="73">
        <f t="shared" si="0"/>
        <v>0.32932143470286779</v>
      </c>
      <c r="Q11" s="73">
        <f>N11/'סכום נכסי הקרן'!$C$41</f>
        <v>6.7369069759370404E-2</v>
      </c>
    </row>
    <row r="12" spans="1:17">
      <c r="A12" s="81" t="s">
        <v>25</v>
      </c>
      <c r="B12" s="117" t="s">
        <v>3256</v>
      </c>
      <c r="C12" s="117" t="s">
        <v>3256</v>
      </c>
      <c r="D12" s="117" t="s">
        <v>3256</v>
      </c>
      <c r="E12" s="117" t="s">
        <v>3256</v>
      </c>
      <c r="F12" s="117" t="s">
        <v>3256</v>
      </c>
      <c r="G12" s="66">
        <v>6.4369348871257079</v>
      </c>
      <c r="H12" s="117" t="s">
        <v>3256</v>
      </c>
      <c r="I12" s="117" t="s">
        <v>3256</v>
      </c>
      <c r="J12" s="67">
        <v>1.3152099804707917E-2</v>
      </c>
      <c r="K12" s="117" t="s">
        <v>3256</v>
      </c>
      <c r="L12" s="117" t="s">
        <v>3256</v>
      </c>
      <c r="M12" s="117" t="s">
        <v>3256</v>
      </c>
      <c r="N12" s="66">
        <v>10026.744765548001</v>
      </c>
      <c r="O12" s="117" t="s">
        <v>3256</v>
      </c>
      <c r="P12" s="67">
        <f t="shared" si="0"/>
        <v>0.32932143470286779</v>
      </c>
      <c r="Q12" s="67">
        <f>N12/'סכום נכסי הקרן'!$C$41</f>
        <v>6.7369069759370404E-2</v>
      </c>
    </row>
    <row r="13" spans="1:17">
      <c r="A13" s="82" t="s">
        <v>223</v>
      </c>
      <c r="B13" s="54" t="s">
        <v>224</v>
      </c>
      <c r="C13" s="70" t="s">
        <v>123</v>
      </c>
      <c r="D13" s="54" t="s">
        <v>225</v>
      </c>
      <c r="E13" s="118" t="s">
        <v>3256</v>
      </c>
      <c r="F13" s="118" t="s">
        <v>3256</v>
      </c>
      <c r="G13" s="72">
        <v>0.58000000054527601</v>
      </c>
      <c r="H13" s="70" t="s">
        <v>135</v>
      </c>
      <c r="I13" s="71">
        <v>0.04</v>
      </c>
      <c r="J13" s="73">
        <v>8.1000000051889166E-3</v>
      </c>
      <c r="K13" s="72">
        <v>797.75407600000005</v>
      </c>
      <c r="L13" s="80">
        <v>142.53</v>
      </c>
      <c r="M13" s="118" t="s">
        <v>3256</v>
      </c>
      <c r="N13" s="72">
        <v>1.137038861</v>
      </c>
      <c r="O13" s="73">
        <v>9.1140198016078748E-8</v>
      </c>
      <c r="P13" s="73">
        <f t="shared" si="0"/>
        <v>3.7345247911770237E-5</v>
      </c>
      <c r="Q13" s="73">
        <f>N13/'סכום נכסי הקרן'!$C$41</f>
        <v>7.6396928551554194E-6</v>
      </c>
    </row>
    <row r="14" spans="1:17">
      <c r="A14" s="82" t="s">
        <v>226</v>
      </c>
      <c r="B14" s="54" t="s">
        <v>227</v>
      </c>
      <c r="C14" s="70" t="s">
        <v>123</v>
      </c>
      <c r="D14" s="54" t="s">
        <v>225</v>
      </c>
      <c r="E14" s="118" t="s">
        <v>3256</v>
      </c>
      <c r="F14" s="118" t="s">
        <v>3256</v>
      </c>
      <c r="G14" s="72">
        <v>3.3699999999998003</v>
      </c>
      <c r="H14" s="70" t="s">
        <v>135</v>
      </c>
      <c r="I14" s="71">
        <v>7.4999999999999997E-3</v>
      </c>
      <c r="J14" s="73">
        <v>1.1600000000000841E-2</v>
      </c>
      <c r="K14" s="72">
        <v>851523.20353399997</v>
      </c>
      <c r="L14" s="80">
        <v>111.6</v>
      </c>
      <c r="M14" s="118" t="s">
        <v>3256</v>
      </c>
      <c r="N14" s="72">
        <v>950.299942687</v>
      </c>
      <c r="O14" s="73">
        <v>4.0666184164786238E-5</v>
      </c>
      <c r="P14" s="73">
        <f t="shared" si="0"/>
        <v>3.1211938454746502E-2</v>
      </c>
      <c r="Q14" s="73">
        <f>N14/'סכום נכסי הקרן'!$C$41</f>
        <v>6.3850057649001311E-3</v>
      </c>
    </row>
    <row r="15" spans="1:17">
      <c r="A15" s="82" t="s">
        <v>228</v>
      </c>
      <c r="B15" s="54" t="s">
        <v>229</v>
      </c>
      <c r="C15" s="70" t="s">
        <v>123</v>
      </c>
      <c r="D15" s="54" t="s">
        <v>225</v>
      </c>
      <c r="E15" s="118" t="s">
        <v>3256</v>
      </c>
      <c r="F15" s="118" t="s">
        <v>3256</v>
      </c>
      <c r="G15" s="72">
        <v>5.3400000000010293</v>
      </c>
      <c r="H15" s="70" t="s">
        <v>135</v>
      </c>
      <c r="I15" s="71">
        <v>5.0000000000000001E-3</v>
      </c>
      <c r="J15" s="73">
        <v>1.2600000000003971E-2</v>
      </c>
      <c r="K15" s="72">
        <v>1828204.3546559999</v>
      </c>
      <c r="L15" s="80">
        <v>107.42</v>
      </c>
      <c r="M15" s="118" t="s">
        <v>3256</v>
      </c>
      <c r="N15" s="72">
        <v>1963.857146797</v>
      </c>
      <c r="O15" s="73">
        <v>8.9946135256732202E-5</v>
      </c>
      <c r="P15" s="73">
        <f t="shared" si="0"/>
        <v>6.4501517517118287E-2</v>
      </c>
      <c r="Q15" s="73">
        <f>N15/'סכום נכסי הקרן'!$C$41</f>
        <v>1.3195033105320532E-2</v>
      </c>
    </row>
    <row r="16" spans="1:17">
      <c r="A16" s="82" t="s">
        <v>230</v>
      </c>
      <c r="B16" s="54" t="s">
        <v>231</v>
      </c>
      <c r="C16" s="70" t="s">
        <v>123</v>
      </c>
      <c r="D16" s="54" t="s">
        <v>225</v>
      </c>
      <c r="E16" s="118" t="s">
        <v>3256</v>
      </c>
      <c r="F16" s="118" t="s">
        <v>3256</v>
      </c>
      <c r="G16" s="72">
        <v>10.160000000012626</v>
      </c>
      <c r="H16" s="70" t="s">
        <v>135</v>
      </c>
      <c r="I16" s="71">
        <v>0.04</v>
      </c>
      <c r="J16" s="73">
        <v>1.5300000000036269E-2</v>
      </c>
      <c r="K16" s="72">
        <v>86322.503257000004</v>
      </c>
      <c r="L16" s="80">
        <v>172.48</v>
      </c>
      <c r="M16" s="118" t="s">
        <v>3256</v>
      </c>
      <c r="N16" s="72">
        <v>148.889044482</v>
      </c>
      <c r="O16" s="73">
        <v>5.4180806915986975E-6</v>
      </c>
      <c r="P16" s="73">
        <f t="shared" si="0"/>
        <v>4.8901567644193972E-3</v>
      </c>
      <c r="Q16" s="73">
        <f>N16/'סכום נכסי הקרן'!$C$41</f>
        <v>1.0003761598259507E-3</v>
      </c>
    </row>
    <row r="17" spans="1:17">
      <c r="A17" s="82" t="s">
        <v>232</v>
      </c>
      <c r="B17" s="54" t="s">
        <v>233</v>
      </c>
      <c r="C17" s="70" t="s">
        <v>123</v>
      </c>
      <c r="D17" s="54" t="s">
        <v>225</v>
      </c>
      <c r="E17" s="118" t="s">
        <v>3256</v>
      </c>
      <c r="F17" s="118" t="s">
        <v>3256</v>
      </c>
      <c r="G17" s="72">
        <v>19.080000000037852</v>
      </c>
      <c r="H17" s="70" t="s">
        <v>135</v>
      </c>
      <c r="I17" s="71">
        <v>0.01</v>
      </c>
      <c r="J17" s="73">
        <v>1.730000000006101E-2</v>
      </c>
      <c r="K17" s="72">
        <v>81567.630569000001</v>
      </c>
      <c r="L17" s="80">
        <v>98.46</v>
      </c>
      <c r="M17" s="118" t="s">
        <v>3256</v>
      </c>
      <c r="N17" s="72">
        <v>80.311490487</v>
      </c>
      <c r="O17" s="73">
        <v>4.5052285018081088E-6</v>
      </c>
      <c r="P17" s="73">
        <f t="shared" si="0"/>
        <v>2.6377748600105166E-3</v>
      </c>
      <c r="Q17" s="73">
        <f>N17/'סכום נכסי הקרן'!$C$41</f>
        <v>5.3960787190756915E-4</v>
      </c>
    </row>
    <row r="18" spans="1:17">
      <c r="A18" s="82" t="s">
        <v>234</v>
      </c>
      <c r="B18" s="54" t="s">
        <v>235</v>
      </c>
      <c r="C18" s="70" t="s">
        <v>123</v>
      </c>
      <c r="D18" s="54" t="s">
        <v>225</v>
      </c>
      <c r="E18" s="118" t="s">
        <v>3256</v>
      </c>
      <c r="F18" s="118" t="s">
        <v>3256</v>
      </c>
      <c r="G18" s="72">
        <v>2.5799999999992838</v>
      </c>
      <c r="H18" s="70" t="s">
        <v>135</v>
      </c>
      <c r="I18" s="71">
        <v>1E-3</v>
      </c>
      <c r="J18" s="73">
        <v>1.1299999999998806E-2</v>
      </c>
      <c r="K18" s="72">
        <v>1926980.9818470001</v>
      </c>
      <c r="L18" s="80">
        <v>108.67</v>
      </c>
      <c r="M18" s="118" t="s">
        <v>3256</v>
      </c>
      <c r="N18" s="72">
        <v>2094.050187925</v>
      </c>
      <c r="O18" s="73">
        <v>9.6015084624255691E-5</v>
      </c>
      <c r="P18" s="73">
        <f t="shared" si="0"/>
        <v>6.8777617098302657E-2</v>
      </c>
      <c r="Q18" s="73">
        <f>N18/'סכום נכסי הקרן'!$C$41</f>
        <v>1.4069791990185538E-2</v>
      </c>
    </row>
    <row r="19" spans="1:17">
      <c r="A19" s="82" t="s">
        <v>236</v>
      </c>
      <c r="B19" s="54" t="s">
        <v>237</v>
      </c>
      <c r="C19" s="70" t="s">
        <v>123</v>
      </c>
      <c r="D19" s="54" t="s">
        <v>225</v>
      </c>
      <c r="E19" s="118" t="s">
        <v>3256</v>
      </c>
      <c r="F19" s="118" t="s">
        <v>3256</v>
      </c>
      <c r="G19" s="72">
        <v>14.420000000020954</v>
      </c>
      <c r="H19" s="70" t="s">
        <v>135</v>
      </c>
      <c r="I19" s="71">
        <v>2.75E-2</v>
      </c>
      <c r="J19" s="73">
        <v>1.6500000000012685E-2</v>
      </c>
      <c r="K19" s="72">
        <v>196531.45226200001</v>
      </c>
      <c r="L19" s="80">
        <v>140.35</v>
      </c>
      <c r="M19" s="118" t="s">
        <v>3256</v>
      </c>
      <c r="N19" s="72">
        <v>275.831905441</v>
      </c>
      <c r="O19" s="73">
        <v>1.0783342465902245E-5</v>
      </c>
      <c r="P19" s="73">
        <f t="shared" si="0"/>
        <v>9.0595064460774928E-3</v>
      </c>
      <c r="Q19" s="73">
        <f>N19/'סכום נכסי הקרן'!$C$41</f>
        <v>1.8532972878061668E-3</v>
      </c>
    </row>
    <row r="20" spans="1:17">
      <c r="A20" s="82" t="s">
        <v>238</v>
      </c>
      <c r="B20" s="54" t="s">
        <v>239</v>
      </c>
      <c r="C20" s="70" t="s">
        <v>123</v>
      </c>
      <c r="D20" s="54" t="s">
        <v>225</v>
      </c>
      <c r="E20" s="118" t="s">
        <v>3256</v>
      </c>
      <c r="F20" s="118" t="s">
        <v>3256</v>
      </c>
      <c r="G20" s="72">
        <v>1.8299999999996837</v>
      </c>
      <c r="H20" s="70" t="s">
        <v>135</v>
      </c>
      <c r="I20" s="71">
        <v>7.4999999999999997E-3</v>
      </c>
      <c r="J20" s="73">
        <v>1.2500000000002398E-2</v>
      </c>
      <c r="K20" s="72">
        <v>939366.87300899997</v>
      </c>
      <c r="L20" s="80">
        <v>111.09</v>
      </c>
      <c r="M20" s="118" t="s">
        <v>3256</v>
      </c>
      <c r="N20" s="72">
        <v>1043.542678651</v>
      </c>
      <c r="O20" s="73">
        <v>4.3283354974284191E-5</v>
      </c>
      <c r="P20" s="73">
        <f t="shared" si="0"/>
        <v>3.4274431048433952E-2</v>
      </c>
      <c r="Q20" s="73">
        <f>N20/'סכום נכסי הקרן'!$C$41</f>
        <v>7.011497864838406E-3</v>
      </c>
    </row>
    <row r="21" spans="1:17">
      <c r="A21" s="82" t="s">
        <v>240</v>
      </c>
      <c r="B21" s="54" t="s">
        <v>241</v>
      </c>
      <c r="C21" s="70" t="s">
        <v>123</v>
      </c>
      <c r="D21" s="54" t="s">
        <v>225</v>
      </c>
      <c r="E21" s="118" t="s">
        <v>3256</v>
      </c>
      <c r="F21" s="118" t="s">
        <v>3256</v>
      </c>
      <c r="G21" s="72">
        <v>4.729999999998479</v>
      </c>
      <c r="H21" s="70" t="s">
        <v>135</v>
      </c>
      <c r="I21" s="71">
        <v>1.1000000000000001E-2</v>
      </c>
      <c r="J21" s="73">
        <v>1.2099999999990018E-2</v>
      </c>
      <c r="K21" s="72">
        <v>607775.30968499999</v>
      </c>
      <c r="L21" s="80">
        <v>100.55</v>
      </c>
      <c r="M21" s="118" t="s">
        <v>3256</v>
      </c>
      <c r="N21" s="72">
        <v>611.11811614099997</v>
      </c>
      <c r="O21" s="73">
        <v>8.9405793560873794E-5</v>
      </c>
      <c r="P21" s="73">
        <f t="shared" si="0"/>
        <v>2.0071748058450609E-2</v>
      </c>
      <c r="Q21" s="73">
        <f>N21/'סכום נכסי הקרן'!$C$41</f>
        <v>4.1060643269768046E-3</v>
      </c>
    </row>
    <row r="22" spans="1:17">
      <c r="A22" s="82" t="s">
        <v>242</v>
      </c>
      <c r="B22" s="54" t="s">
        <v>243</v>
      </c>
      <c r="C22" s="70" t="s">
        <v>123</v>
      </c>
      <c r="D22" s="54" t="s">
        <v>225</v>
      </c>
      <c r="E22" s="118" t="s">
        <v>3256</v>
      </c>
      <c r="F22" s="118" t="s">
        <v>3256</v>
      </c>
      <c r="G22" s="72">
        <v>7.8900000000011437</v>
      </c>
      <c r="H22" s="70" t="s">
        <v>135</v>
      </c>
      <c r="I22" s="71">
        <v>1E-3</v>
      </c>
      <c r="J22" s="73">
        <v>1.4600000000003759E-2</v>
      </c>
      <c r="K22" s="72">
        <v>2228979.1072889999</v>
      </c>
      <c r="L22" s="80">
        <v>100.3</v>
      </c>
      <c r="M22" s="118" t="s">
        <v>3256</v>
      </c>
      <c r="N22" s="72">
        <v>2235.6660837960003</v>
      </c>
      <c r="O22" s="73">
        <v>8.6392613625432769E-5</v>
      </c>
      <c r="P22" s="73">
        <f t="shared" si="0"/>
        <v>7.3428892372129864E-2</v>
      </c>
      <c r="Q22" s="73">
        <f>N22/'סכום נכסי הקרן'!$C$41</f>
        <v>1.5021300320261966E-2</v>
      </c>
    </row>
    <row r="23" spans="1:17">
      <c r="A23" s="82" t="s">
        <v>244</v>
      </c>
      <c r="B23" s="54" t="s">
        <v>245</v>
      </c>
      <c r="C23" s="70" t="s">
        <v>123</v>
      </c>
      <c r="D23" s="54" t="s">
        <v>225</v>
      </c>
      <c r="E23" s="118" t="s">
        <v>3256</v>
      </c>
      <c r="F23" s="118" t="s">
        <v>3256</v>
      </c>
      <c r="G23" s="72">
        <v>25.699999999996784</v>
      </c>
      <c r="H23" s="70" t="s">
        <v>135</v>
      </c>
      <c r="I23" s="71">
        <v>5.0000000000000001E-3</v>
      </c>
      <c r="J23" s="73">
        <v>1.7899999999996787E-2</v>
      </c>
      <c r="K23" s="72">
        <v>775805.86696599994</v>
      </c>
      <c r="L23" s="80">
        <v>80.180000000000007</v>
      </c>
      <c r="M23" s="118" t="s">
        <v>3256</v>
      </c>
      <c r="N23" s="72">
        <v>622.04113028000006</v>
      </c>
      <c r="O23" s="73">
        <v>4.9407661324442653E-5</v>
      </c>
      <c r="P23" s="73">
        <f t="shared" si="0"/>
        <v>2.0430506835266708E-2</v>
      </c>
      <c r="Q23" s="73">
        <f>N23/'סכום נכסי הקרן'!$C$41</f>
        <v>4.1794553744921815E-3</v>
      </c>
    </row>
    <row r="24" spans="1:17">
      <c r="A24" s="123" t="s">
        <v>3256</v>
      </c>
      <c r="B24" s="118" t="s">
        <v>3256</v>
      </c>
      <c r="C24" s="118" t="s">
        <v>3256</v>
      </c>
      <c r="D24" s="118" t="s">
        <v>3256</v>
      </c>
      <c r="E24" s="118" t="s">
        <v>3256</v>
      </c>
      <c r="F24" s="118" t="s">
        <v>3256</v>
      </c>
      <c r="G24" s="118" t="s">
        <v>3256</v>
      </c>
      <c r="H24" s="118" t="s">
        <v>3256</v>
      </c>
      <c r="I24" s="118" t="s">
        <v>3256</v>
      </c>
      <c r="J24" s="118" t="s">
        <v>3256</v>
      </c>
      <c r="K24" s="118" t="s">
        <v>3256</v>
      </c>
      <c r="L24" s="118" t="s">
        <v>3256</v>
      </c>
      <c r="M24" s="118" t="s">
        <v>3256</v>
      </c>
      <c r="N24" s="118" t="s">
        <v>3256</v>
      </c>
      <c r="O24" s="118" t="s">
        <v>3256</v>
      </c>
      <c r="P24" s="118" t="s">
        <v>3256</v>
      </c>
      <c r="Q24" s="118" t="s">
        <v>3256</v>
      </c>
    </row>
    <row r="25" spans="1:17">
      <c r="A25" s="74" t="s">
        <v>50</v>
      </c>
      <c r="B25" s="118" t="s">
        <v>3256</v>
      </c>
      <c r="C25" s="118" t="s">
        <v>3256</v>
      </c>
      <c r="D25" s="118" t="s">
        <v>3256</v>
      </c>
      <c r="E25" s="118" t="s">
        <v>3256</v>
      </c>
      <c r="F25" s="118" t="s">
        <v>3256</v>
      </c>
      <c r="G25" s="72">
        <v>7.0431152095497129</v>
      </c>
      <c r="H25" s="118" t="s">
        <v>3256</v>
      </c>
      <c r="I25" s="118" t="s">
        <v>3256</v>
      </c>
      <c r="J25" s="73">
        <v>4.0641103784336968E-2</v>
      </c>
      <c r="K25" s="118" t="s">
        <v>3256</v>
      </c>
      <c r="L25" s="118" t="s">
        <v>3256</v>
      </c>
      <c r="M25" s="118" t="s">
        <v>3256</v>
      </c>
      <c r="N25" s="72">
        <v>20321.262912749004</v>
      </c>
      <c r="O25" s="118" t="s">
        <v>3256</v>
      </c>
      <c r="P25" s="73">
        <f t="shared" si="0"/>
        <v>0.66743769926160312</v>
      </c>
      <c r="Q25" s="73">
        <f>N25/'סכום נכסי הקרן'!$C$41</f>
        <v>0.1365372920901983</v>
      </c>
    </row>
    <row r="26" spans="1:17">
      <c r="A26" s="81" t="s">
        <v>22</v>
      </c>
      <c r="B26" s="117" t="s">
        <v>3256</v>
      </c>
      <c r="C26" s="117" t="s">
        <v>3256</v>
      </c>
      <c r="D26" s="117" t="s">
        <v>3256</v>
      </c>
      <c r="E26" s="117" t="s">
        <v>3256</v>
      </c>
      <c r="F26" s="117" t="s">
        <v>3256</v>
      </c>
      <c r="G26" s="66">
        <v>0.39068489435441239</v>
      </c>
      <c r="H26" s="117" t="s">
        <v>3256</v>
      </c>
      <c r="I26" s="117" t="s">
        <v>3256</v>
      </c>
      <c r="J26" s="67">
        <v>4.4098996383228138E-2</v>
      </c>
      <c r="K26" s="117" t="s">
        <v>3256</v>
      </c>
      <c r="L26" s="117" t="s">
        <v>3256</v>
      </c>
      <c r="M26" s="117" t="s">
        <v>3256</v>
      </c>
      <c r="N26" s="66">
        <v>2881.120533068</v>
      </c>
      <c r="O26" s="117" t="s">
        <v>3256</v>
      </c>
      <c r="P26" s="67">
        <f t="shared" si="0"/>
        <v>9.4628393330802862E-2</v>
      </c>
      <c r="Q26" s="67">
        <f>N26/'סכום נכסי הקרן'!$C$41</f>
        <v>1.9358068317878868E-2</v>
      </c>
    </row>
    <row r="27" spans="1:17">
      <c r="A27" s="82" t="s">
        <v>246</v>
      </c>
      <c r="B27" s="54" t="s">
        <v>247</v>
      </c>
      <c r="C27" s="70" t="s">
        <v>123</v>
      </c>
      <c r="D27" s="54" t="s">
        <v>225</v>
      </c>
      <c r="E27" s="118" t="s">
        <v>3256</v>
      </c>
      <c r="F27" s="118" t="s">
        <v>3256</v>
      </c>
      <c r="G27" s="72">
        <v>0.92999999999914962</v>
      </c>
      <c r="H27" s="70" t="s">
        <v>135</v>
      </c>
      <c r="I27" s="71">
        <v>0</v>
      </c>
      <c r="J27" s="73">
        <v>4.1099999999995501E-2</v>
      </c>
      <c r="K27" s="72">
        <v>415023.57</v>
      </c>
      <c r="L27" s="80">
        <v>96.34</v>
      </c>
      <c r="M27" s="118" t="s">
        <v>3256</v>
      </c>
      <c r="N27" s="72">
        <v>399.83370733800001</v>
      </c>
      <c r="O27" s="73">
        <v>2.9644540714285713E-5</v>
      </c>
      <c r="P27" s="73">
        <f t="shared" si="0"/>
        <v>1.3132259095249866E-2</v>
      </c>
      <c r="Q27" s="73">
        <f>N27/'סכום נכסי הקרן'!$C$41</f>
        <v>2.6864576242486243E-3</v>
      </c>
    </row>
    <row r="28" spans="1:17">
      <c r="A28" s="82" t="s">
        <v>248</v>
      </c>
      <c r="B28" s="54" t="s">
        <v>249</v>
      </c>
      <c r="C28" s="70" t="s">
        <v>123</v>
      </c>
      <c r="D28" s="54" t="s">
        <v>225</v>
      </c>
      <c r="E28" s="118" t="s">
        <v>3256</v>
      </c>
      <c r="F28" s="118" t="s">
        <v>3256</v>
      </c>
      <c r="G28" s="72">
        <v>0.10000000000093162</v>
      </c>
      <c r="H28" s="70" t="s">
        <v>135</v>
      </c>
      <c r="I28" s="71">
        <v>0</v>
      </c>
      <c r="J28" s="73">
        <v>4.5500000000051236E-2</v>
      </c>
      <c r="K28" s="72">
        <v>215649.65229400003</v>
      </c>
      <c r="L28" s="80">
        <v>99.55</v>
      </c>
      <c r="M28" s="118" t="s">
        <v>3256</v>
      </c>
      <c r="N28" s="72">
        <v>214.67922885800002</v>
      </c>
      <c r="O28" s="73">
        <v>4.3129930458800004E-6</v>
      </c>
      <c r="P28" s="73">
        <f t="shared" si="0"/>
        <v>7.050989458846359E-3</v>
      </c>
      <c r="Q28" s="73">
        <f>N28/'סכום נכסי הקרן'!$C$41</f>
        <v>1.4424162859432276E-3</v>
      </c>
    </row>
    <row r="29" spans="1:17">
      <c r="A29" s="82" t="s">
        <v>250</v>
      </c>
      <c r="B29" s="54" t="s">
        <v>251</v>
      </c>
      <c r="C29" s="70" t="s">
        <v>123</v>
      </c>
      <c r="D29" s="54" t="s">
        <v>225</v>
      </c>
      <c r="E29" s="118" t="s">
        <v>3256</v>
      </c>
      <c r="F29" s="118" t="s">
        <v>3256</v>
      </c>
      <c r="G29" s="72">
        <v>0.18</v>
      </c>
      <c r="H29" s="70" t="s">
        <v>135</v>
      </c>
      <c r="I29" s="71">
        <v>0</v>
      </c>
      <c r="J29" s="73">
        <v>4.4999999999999998E-2</v>
      </c>
      <c r="K29" s="72">
        <v>532081.5</v>
      </c>
      <c r="L29" s="80">
        <v>99.22</v>
      </c>
      <c r="M29" s="118" t="s">
        <v>3256</v>
      </c>
      <c r="N29" s="72">
        <v>527.93126430000007</v>
      </c>
      <c r="O29" s="73">
        <v>1.0432970588235294E-5</v>
      </c>
      <c r="P29" s="73">
        <f t="shared" si="0"/>
        <v>1.7339533961326762E-2</v>
      </c>
      <c r="Q29" s="73">
        <f>N29/'סכום נכסי הקרן'!$C$41</f>
        <v>3.5471370823146192E-3</v>
      </c>
    </row>
    <row r="30" spans="1:17">
      <c r="A30" s="82" t="s">
        <v>252</v>
      </c>
      <c r="B30" s="54" t="s">
        <v>253</v>
      </c>
      <c r="C30" s="70" t="s">
        <v>123</v>
      </c>
      <c r="D30" s="54" t="s">
        <v>225</v>
      </c>
      <c r="E30" s="118" t="s">
        <v>3256</v>
      </c>
      <c r="F30" s="118" t="s">
        <v>3256</v>
      </c>
      <c r="G30" s="72">
        <v>0.25000000000105571</v>
      </c>
      <c r="H30" s="70" t="s">
        <v>135</v>
      </c>
      <c r="I30" s="71">
        <v>0</v>
      </c>
      <c r="J30" s="73">
        <v>4.4400000000000002E-2</v>
      </c>
      <c r="K30" s="72">
        <v>478873.35</v>
      </c>
      <c r="L30" s="80">
        <v>98.9</v>
      </c>
      <c r="M30" s="118" t="s">
        <v>3256</v>
      </c>
      <c r="N30" s="72">
        <v>473.60574314999997</v>
      </c>
      <c r="O30" s="73">
        <v>2.39436675E-5</v>
      </c>
      <c r="P30" s="73">
        <f t="shared" si="0"/>
        <v>1.5555250129990875E-2</v>
      </c>
      <c r="Q30" s="73">
        <f>N30/'סכום נכסי הקרן'!$C$41</f>
        <v>3.1821273099861339E-3</v>
      </c>
    </row>
    <row r="31" spans="1:17">
      <c r="A31" s="82" t="s">
        <v>254</v>
      </c>
      <c r="B31" s="54" t="s">
        <v>255</v>
      </c>
      <c r="C31" s="70" t="s">
        <v>123</v>
      </c>
      <c r="D31" s="54" t="s">
        <v>225</v>
      </c>
      <c r="E31" s="118" t="s">
        <v>3256</v>
      </c>
      <c r="F31" s="118" t="s">
        <v>3256</v>
      </c>
      <c r="G31" s="72">
        <v>0.35000000000028481</v>
      </c>
      <c r="H31" s="70" t="s">
        <v>135</v>
      </c>
      <c r="I31" s="71">
        <v>0</v>
      </c>
      <c r="J31" s="73">
        <v>4.4600000000004553E-2</v>
      </c>
      <c r="K31" s="72">
        <v>712989.21</v>
      </c>
      <c r="L31" s="80">
        <v>98.48</v>
      </c>
      <c r="M31" s="118" t="s">
        <v>3256</v>
      </c>
      <c r="N31" s="72">
        <v>702.15177400800007</v>
      </c>
      <c r="O31" s="73">
        <v>3.9610511666666666E-5</v>
      </c>
      <c r="P31" s="73">
        <f t="shared" si="0"/>
        <v>2.3061685023637934E-2</v>
      </c>
      <c r="Q31" s="73">
        <f>N31/'סכום נכסי הקרן'!$C$41</f>
        <v>4.7177137696119793E-3</v>
      </c>
    </row>
    <row r="32" spans="1:17">
      <c r="A32" s="82" t="s">
        <v>256</v>
      </c>
      <c r="B32" s="54" t="s">
        <v>257</v>
      </c>
      <c r="C32" s="70" t="s">
        <v>123</v>
      </c>
      <c r="D32" s="54" t="s">
        <v>225</v>
      </c>
      <c r="E32" s="118" t="s">
        <v>3256</v>
      </c>
      <c r="F32" s="118" t="s">
        <v>3256</v>
      </c>
      <c r="G32" s="72">
        <v>0.43000000000068395</v>
      </c>
      <c r="H32" s="70" t="s">
        <v>135</v>
      </c>
      <c r="I32" s="71">
        <v>0</v>
      </c>
      <c r="J32" s="73">
        <v>4.4699999999993162E-2</v>
      </c>
      <c r="K32" s="72">
        <v>446948.46</v>
      </c>
      <c r="L32" s="80">
        <v>98.15</v>
      </c>
      <c r="M32" s="118" t="s">
        <v>3256</v>
      </c>
      <c r="N32" s="72">
        <v>438.67991348999999</v>
      </c>
      <c r="O32" s="73">
        <v>2.483047E-5</v>
      </c>
      <c r="P32" s="73">
        <f t="shared" si="0"/>
        <v>1.4408135627651138E-2</v>
      </c>
      <c r="Q32" s="73">
        <f>N32/'סכום נכסי הקרן'!$C$41</f>
        <v>2.9474628491081541E-3</v>
      </c>
    </row>
    <row r="33" spans="1:17">
      <c r="A33" s="82" t="s">
        <v>258</v>
      </c>
      <c r="B33" s="54" t="s">
        <v>259</v>
      </c>
      <c r="C33" s="70" t="s">
        <v>123</v>
      </c>
      <c r="D33" s="54" t="s">
        <v>225</v>
      </c>
      <c r="E33" s="118" t="s">
        <v>3256</v>
      </c>
      <c r="F33" s="118" t="s">
        <v>3256</v>
      </c>
      <c r="G33" s="72">
        <v>0.67999999999742433</v>
      </c>
      <c r="H33" s="70" t="s">
        <v>135</v>
      </c>
      <c r="I33" s="71">
        <v>0</v>
      </c>
      <c r="J33" s="73">
        <v>4.1399999999971022E-2</v>
      </c>
      <c r="K33" s="72">
        <v>127699.56</v>
      </c>
      <c r="L33" s="80">
        <v>97.29</v>
      </c>
      <c r="M33" s="118" t="s">
        <v>3256</v>
      </c>
      <c r="N33" s="72">
        <v>124.238901924</v>
      </c>
      <c r="O33" s="73">
        <v>7.0944199999999999E-6</v>
      </c>
      <c r="P33" s="73">
        <f t="shared" si="0"/>
        <v>4.0805400340999326E-3</v>
      </c>
      <c r="Q33" s="73">
        <f>N33/'סכום נכסי הקרן'!$C$41</f>
        <v>8.347533966661301E-4</v>
      </c>
    </row>
    <row r="34" spans="1:17">
      <c r="A34" s="123" t="s">
        <v>3256</v>
      </c>
      <c r="B34" s="118" t="s">
        <v>3256</v>
      </c>
      <c r="C34" s="118" t="s">
        <v>3256</v>
      </c>
      <c r="D34" s="118" t="s">
        <v>3256</v>
      </c>
      <c r="E34" s="118" t="s">
        <v>3256</v>
      </c>
      <c r="F34" s="118" t="s">
        <v>3256</v>
      </c>
      <c r="G34" s="118" t="s">
        <v>3256</v>
      </c>
      <c r="H34" s="118" t="s">
        <v>3256</v>
      </c>
      <c r="I34" s="118" t="s">
        <v>3256</v>
      </c>
      <c r="J34" s="118" t="s">
        <v>3256</v>
      </c>
      <c r="K34" s="118" t="s">
        <v>3256</v>
      </c>
      <c r="L34" s="118" t="s">
        <v>3256</v>
      </c>
      <c r="M34" s="118" t="s">
        <v>3256</v>
      </c>
      <c r="N34" s="118" t="s">
        <v>3256</v>
      </c>
      <c r="O34" s="118" t="s">
        <v>3256</v>
      </c>
      <c r="P34" s="118" t="s">
        <v>3256</v>
      </c>
      <c r="Q34" s="118" t="s">
        <v>3256</v>
      </c>
    </row>
    <row r="35" spans="1:17">
      <c r="A35" s="81" t="s">
        <v>23</v>
      </c>
      <c r="B35" s="117" t="s">
        <v>3256</v>
      </c>
      <c r="C35" s="117" t="s">
        <v>3256</v>
      </c>
      <c r="D35" s="117" t="s">
        <v>3256</v>
      </c>
      <c r="E35" s="117" t="s">
        <v>3256</v>
      </c>
      <c r="F35" s="117" t="s">
        <v>3256</v>
      </c>
      <c r="G35" s="66">
        <v>8.1997224425552879</v>
      </c>
      <c r="H35" s="117" t="s">
        <v>3256</v>
      </c>
      <c r="I35" s="117" t="s">
        <v>3256</v>
      </c>
      <c r="J35" s="67">
        <v>3.9984958385410475E-2</v>
      </c>
      <c r="K35" s="117" t="s">
        <v>3256</v>
      </c>
      <c r="L35" s="117" t="s">
        <v>3256</v>
      </c>
      <c r="M35" s="117" t="s">
        <v>3256</v>
      </c>
      <c r="N35" s="66">
        <v>17244.017374345</v>
      </c>
      <c r="O35" s="117" t="s">
        <v>3256</v>
      </c>
      <c r="P35" s="67">
        <f t="shared" si="0"/>
        <v>0.56636771699554711</v>
      </c>
      <c r="Q35" s="67">
        <f>N35/'סכום נכסי הקרן'!$C$41</f>
        <v>0.11586147215153046</v>
      </c>
    </row>
    <row r="36" spans="1:17">
      <c r="A36" s="82" t="s">
        <v>260</v>
      </c>
      <c r="B36" s="54" t="s">
        <v>261</v>
      </c>
      <c r="C36" s="70" t="s">
        <v>123</v>
      </c>
      <c r="D36" s="54" t="s">
        <v>225</v>
      </c>
      <c r="E36" s="118" t="s">
        <v>3256</v>
      </c>
      <c r="F36" s="118" t="s">
        <v>3256</v>
      </c>
      <c r="G36" s="72">
        <v>11.78999999772328</v>
      </c>
      <c r="H36" s="70" t="s">
        <v>135</v>
      </c>
      <c r="I36" s="71">
        <v>5.5E-2</v>
      </c>
      <c r="J36" s="73">
        <v>4.4099999993462882E-2</v>
      </c>
      <c r="K36" s="72">
        <v>748.72622999999987</v>
      </c>
      <c r="L36" s="80">
        <v>118.5</v>
      </c>
      <c r="M36" s="118" t="s">
        <v>3256</v>
      </c>
      <c r="N36" s="72">
        <v>0.88724053799999991</v>
      </c>
      <c r="O36" s="73">
        <v>3.8777944824455039E-8</v>
      </c>
      <c r="P36" s="73">
        <f t="shared" si="0"/>
        <v>2.9140796313541652E-5</v>
      </c>
      <c r="Q36" s="73">
        <f>N36/'סכום נכסי הקרן'!$C$41</f>
        <v>5.9613135763904645E-6</v>
      </c>
    </row>
    <row r="37" spans="1:17">
      <c r="A37" s="82" t="s">
        <v>262</v>
      </c>
      <c r="B37" s="54" t="s">
        <v>263</v>
      </c>
      <c r="C37" s="70" t="s">
        <v>123</v>
      </c>
      <c r="D37" s="54" t="s">
        <v>225</v>
      </c>
      <c r="E37" s="118" t="s">
        <v>3256</v>
      </c>
      <c r="F37" s="118" t="s">
        <v>3256</v>
      </c>
      <c r="G37" s="72">
        <v>2.1400000000004993</v>
      </c>
      <c r="H37" s="70" t="s">
        <v>135</v>
      </c>
      <c r="I37" s="71">
        <v>5.0000000000000001E-3</v>
      </c>
      <c r="J37" s="73">
        <v>3.7600000000009272E-2</v>
      </c>
      <c r="K37" s="72">
        <v>597711.78645200003</v>
      </c>
      <c r="L37" s="80">
        <v>93.78</v>
      </c>
      <c r="M37" s="118" t="s">
        <v>3256</v>
      </c>
      <c r="N37" s="72">
        <v>560.53410104800003</v>
      </c>
      <c r="O37" s="73">
        <v>2.2367992301850048E-5</v>
      </c>
      <c r="P37" s="73">
        <f t="shared" si="0"/>
        <v>1.8410351382562667E-2</v>
      </c>
      <c r="Q37" s="73">
        <f>N37/'סכום נכסי הקרן'!$C$41</f>
        <v>3.7661934993859212E-3</v>
      </c>
    </row>
    <row r="38" spans="1:17">
      <c r="A38" s="82" t="s">
        <v>264</v>
      </c>
      <c r="B38" s="54" t="s">
        <v>265</v>
      </c>
      <c r="C38" s="70" t="s">
        <v>123</v>
      </c>
      <c r="D38" s="54" t="s">
        <v>225</v>
      </c>
      <c r="E38" s="118" t="s">
        <v>3256</v>
      </c>
      <c r="F38" s="118" t="s">
        <v>3256</v>
      </c>
      <c r="G38" s="72">
        <v>4.6699999999986641</v>
      </c>
      <c r="H38" s="70" t="s">
        <v>135</v>
      </c>
      <c r="I38" s="71">
        <v>3.7499999999999999E-2</v>
      </c>
      <c r="J38" s="73">
        <v>3.7199999999990657E-2</v>
      </c>
      <c r="K38" s="72">
        <v>1332555.086255</v>
      </c>
      <c r="L38" s="80">
        <v>102.8</v>
      </c>
      <c r="M38" s="118" t="s">
        <v>3256</v>
      </c>
      <c r="N38" s="72">
        <v>1369.8666414490001</v>
      </c>
      <c r="O38" s="73">
        <v>1.0405398544686548E-4</v>
      </c>
      <c r="P38" s="73">
        <f t="shared" si="0"/>
        <v>4.4992313882732789E-2</v>
      </c>
      <c r="Q38" s="73">
        <f>N38/'סכום נכסי הקרן'!$C$41</f>
        <v>9.2040481219697531E-3</v>
      </c>
    </row>
    <row r="39" spans="1:17">
      <c r="A39" s="82" t="s">
        <v>266</v>
      </c>
      <c r="B39" s="54" t="s">
        <v>267</v>
      </c>
      <c r="C39" s="70" t="s">
        <v>123</v>
      </c>
      <c r="D39" s="54" t="s">
        <v>225</v>
      </c>
      <c r="E39" s="118" t="s">
        <v>3256</v>
      </c>
      <c r="F39" s="118" t="s">
        <v>3256</v>
      </c>
      <c r="G39" s="72">
        <v>0.25000000293087088</v>
      </c>
      <c r="H39" s="70" t="s">
        <v>135</v>
      </c>
      <c r="I39" s="71">
        <v>3.7499999999999999E-2</v>
      </c>
      <c r="J39" s="73">
        <v>3.2300000038687493E-2</v>
      </c>
      <c r="K39" s="72">
        <v>165.70933400000001</v>
      </c>
      <c r="L39" s="80">
        <v>102.95</v>
      </c>
      <c r="M39" s="118" t="s">
        <v>3256</v>
      </c>
      <c r="N39" s="72">
        <v>0.17059775799999999</v>
      </c>
      <c r="O39" s="73">
        <v>1.2667081713307452E-8</v>
      </c>
      <c r="P39" s="73">
        <f t="shared" si="0"/>
        <v>5.6031643105839144E-6</v>
      </c>
      <c r="Q39" s="73">
        <f>N39/'סכום נכסי הקרן'!$C$41</f>
        <v>1.146235645589015E-6</v>
      </c>
    </row>
    <row r="40" spans="1:17">
      <c r="A40" s="82" t="s">
        <v>268</v>
      </c>
      <c r="B40" s="54" t="s">
        <v>269</v>
      </c>
      <c r="C40" s="70" t="s">
        <v>123</v>
      </c>
      <c r="D40" s="54" t="s">
        <v>225</v>
      </c>
      <c r="E40" s="118" t="s">
        <v>3256</v>
      </c>
      <c r="F40" s="118" t="s">
        <v>3256</v>
      </c>
      <c r="G40" s="72">
        <v>3.1299999999981249</v>
      </c>
      <c r="H40" s="70" t="s">
        <v>135</v>
      </c>
      <c r="I40" s="71">
        <v>0.02</v>
      </c>
      <c r="J40" s="73">
        <v>3.6499999999981748E-2</v>
      </c>
      <c r="K40" s="72">
        <v>822971.97141800006</v>
      </c>
      <c r="L40" s="80">
        <v>96.55</v>
      </c>
      <c r="M40" s="118" t="s">
        <v>3256</v>
      </c>
      <c r="N40" s="72">
        <v>794.57943277300001</v>
      </c>
      <c r="O40" s="73">
        <v>3.2854386825572314E-5</v>
      </c>
      <c r="P40" s="73">
        <f t="shared" si="0"/>
        <v>2.6097406975522413E-2</v>
      </c>
      <c r="Q40" s="73">
        <f>N40/'סכום נכסי הקרן'!$C$41</f>
        <v>5.3387294169265284E-3</v>
      </c>
    </row>
    <row r="41" spans="1:17">
      <c r="A41" s="82" t="s">
        <v>270</v>
      </c>
      <c r="B41" s="54" t="s">
        <v>271</v>
      </c>
      <c r="C41" s="70" t="s">
        <v>123</v>
      </c>
      <c r="D41" s="54" t="s">
        <v>225</v>
      </c>
      <c r="E41" s="118" t="s">
        <v>3256</v>
      </c>
      <c r="F41" s="118" t="s">
        <v>3256</v>
      </c>
      <c r="G41" s="72">
        <v>6.0200000000002118</v>
      </c>
      <c r="H41" s="70" t="s">
        <v>135</v>
      </c>
      <c r="I41" s="71">
        <v>0.01</v>
      </c>
      <c r="J41" s="73">
        <v>3.8100000000002347E-2</v>
      </c>
      <c r="K41" s="72">
        <v>3645401.7020029998</v>
      </c>
      <c r="L41" s="80">
        <v>85.38</v>
      </c>
      <c r="M41" s="118" t="s">
        <v>3256</v>
      </c>
      <c r="N41" s="72">
        <v>3112.4441522670004</v>
      </c>
      <c r="O41" s="73">
        <v>9.6552990532904241E-5</v>
      </c>
      <c r="P41" s="73">
        <f t="shared" si="0"/>
        <v>0.10222605617518175</v>
      </c>
      <c r="Q41" s="73">
        <f>N41/'סכום נכסי הקרן'!$C$41</f>
        <v>2.0912317219511877E-2</v>
      </c>
    </row>
    <row r="42" spans="1:17">
      <c r="A42" s="82" t="s">
        <v>272</v>
      </c>
      <c r="B42" s="54" t="s">
        <v>273</v>
      </c>
      <c r="C42" s="70" t="s">
        <v>123</v>
      </c>
      <c r="D42" s="54" t="s">
        <v>225</v>
      </c>
      <c r="E42" s="118" t="s">
        <v>3256</v>
      </c>
      <c r="F42" s="118" t="s">
        <v>3256</v>
      </c>
      <c r="G42" s="72">
        <v>14.969999999992247</v>
      </c>
      <c r="H42" s="70" t="s">
        <v>135</v>
      </c>
      <c r="I42" s="71">
        <v>3.7499999999999999E-2</v>
      </c>
      <c r="J42" s="73">
        <v>4.5099999999977262E-2</v>
      </c>
      <c r="K42" s="72">
        <v>932060.42514900002</v>
      </c>
      <c r="L42" s="80">
        <v>92</v>
      </c>
      <c r="M42" s="118" t="s">
        <v>3256</v>
      </c>
      <c r="N42" s="72">
        <v>857.49561414499999</v>
      </c>
      <c r="O42" s="73">
        <v>3.6956176146341087E-5</v>
      </c>
      <c r="P42" s="73">
        <f t="shared" si="0"/>
        <v>2.8163845046893871E-2</v>
      </c>
      <c r="Q42" s="73">
        <f>N42/'סכום נכסי הקרן'!$C$41</f>
        <v>5.7614592969577189E-3</v>
      </c>
    </row>
    <row r="43" spans="1:17">
      <c r="A43" s="82" t="s">
        <v>274</v>
      </c>
      <c r="B43" s="54" t="s">
        <v>275</v>
      </c>
      <c r="C43" s="70" t="s">
        <v>123</v>
      </c>
      <c r="D43" s="54" t="s">
        <v>225</v>
      </c>
      <c r="E43" s="118" t="s">
        <v>3256</v>
      </c>
      <c r="F43" s="118" t="s">
        <v>3256</v>
      </c>
      <c r="G43" s="72">
        <v>1.3200000002291401</v>
      </c>
      <c r="H43" s="70" t="s">
        <v>135</v>
      </c>
      <c r="I43" s="71">
        <v>5.0000000000000001E-3</v>
      </c>
      <c r="J43" s="73">
        <v>3.8300000001674481E-2</v>
      </c>
      <c r="K43" s="72">
        <v>2361.4500600000001</v>
      </c>
      <c r="L43" s="80">
        <v>96.1</v>
      </c>
      <c r="M43" s="118" t="s">
        <v>3256</v>
      </c>
      <c r="N43" s="72">
        <v>2.2693534140000002</v>
      </c>
      <c r="O43" s="73">
        <v>1.0061665959089846E-7</v>
      </c>
      <c r="P43" s="73">
        <f t="shared" si="0"/>
        <v>7.4535329224118904E-5</v>
      </c>
      <c r="Q43" s="73">
        <f>N43/'סכום נכסי הקרן'!$C$41</f>
        <v>1.5247643380904957E-5</v>
      </c>
    </row>
    <row r="44" spans="1:17">
      <c r="A44" s="82" t="s">
        <v>276</v>
      </c>
      <c r="B44" s="54" t="s">
        <v>277</v>
      </c>
      <c r="C44" s="70" t="s">
        <v>123</v>
      </c>
      <c r="D44" s="54" t="s">
        <v>225</v>
      </c>
      <c r="E44" s="118" t="s">
        <v>3256</v>
      </c>
      <c r="F44" s="118" t="s">
        <v>3256</v>
      </c>
      <c r="G44" s="72">
        <v>7.8199999999998884</v>
      </c>
      <c r="H44" s="70" t="s">
        <v>135</v>
      </c>
      <c r="I44" s="71">
        <v>1.3000000000000001E-2</v>
      </c>
      <c r="J44" s="73">
        <v>3.969999999999832E-2</v>
      </c>
      <c r="K44" s="72">
        <v>5443095.7143040001</v>
      </c>
      <c r="L44" s="80">
        <v>82.23</v>
      </c>
      <c r="M44" s="118" t="s">
        <v>3256</v>
      </c>
      <c r="N44" s="72">
        <v>4475.8578444750001</v>
      </c>
      <c r="O44" s="73">
        <v>2.527745249696019E-4</v>
      </c>
      <c r="P44" s="73">
        <f t="shared" si="0"/>
        <v>0.14700642744325731</v>
      </c>
      <c r="Q44" s="73">
        <f>N44/'סכום נכסי הקרן'!$C$41</f>
        <v>3.0073008379901799E-2</v>
      </c>
    </row>
    <row r="45" spans="1:17">
      <c r="A45" s="82" t="s">
        <v>278</v>
      </c>
      <c r="B45" s="54" t="s">
        <v>279</v>
      </c>
      <c r="C45" s="70" t="s">
        <v>123</v>
      </c>
      <c r="D45" s="54" t="s">
        <v>225</v>
      </c>
      <c r="E45" s="118" t="s">
        <v>3256</v>
      </c>
      <c r="F45" s="118" t="s">
        <v>3256</v>
      </c>
      <c r="G45" s="72">
        <v>11.839999999997497</v>
      </c>
      <c r="H45" s="70" t="s">
        <v>135</v>
      </c>
      <c r="I45" s="71">
        <v>1.4999999999999999E-2</v>
      </c>
      <c r="J45" s="73">
        <v>4.3299999999993226E-2</v>
      </c>
      <c r="K45" s="72">
        <v>3218230.3112330004</v>
      </c>
      <c r="L45" s="80">
        <v>72.52</v>
      </c>
      <c r="M45" s="118" t="s">
        <v>3256</v>
      </c>
      <c r="N45" s="72">
        <v>2333.8606746260002</v>
      </c>
      <c r="O45" s="73">
        <v>1.2724223425141117E-4</v>
      </c>
      <c r="P45" s="73">
        <f t="shared" si="0"/>
        <v>7.6654025183260047E-2</v>
      </c>
      <c r="Q45" s="73">
        <f>N45/'סכום נכסי הקרן'!$C$41</f>
        <v>1.5681063622739681E-2</v>
      </c>
    </row>
    <row r="46" spans="1:17">
      <c r="A46" s="82" t="s">
        <v>280</v>
      </c>
      <c r="B46" s="54" t="s">
        <v>281</v>
      </c>
      <c r="C46" s="70" t="s">
        <v>123</v>
      </c>
      <c r="D46" s="54" t="s">
        <v>225</v>
      </c>
      <c r="E46" s="118" t="s">
        <v>3256</v>
      </c>
      <c r="F46" s="118" t="s">
        <v>3256</v>
      </c>
      <c r="G46" s="72">
        <v>1.6499999999982602</v>
      </c>
      <c r="H46" s="70" t="s">
        <v>135</v>
      </c>
      <c r="I46" s="71">
        <v>1.7500000000000002E-2</v>
      </c>
      <c r="J46" s="73">
        <v>3.8099999999972961E-2</v>
      </c>
      <c r="K46" s="72">
        <v>383842.89813699998</v>
      </c>
      <c r="L46" s="80">
        <v>97.32</v>
      </c>
      <c r="M46" s="118" t="s">
        <v>3256</v>
      </c>
      <c r="N46" s="72">
        <v>373.55589322099996</v>
      </c>
      <c r="O46" s="73">
        <v>1.6144158598749093E-5</v>
      </c>
      <c r="P46" s="73">
        <f t="shared" si="0"/>
        <v>1.2269182628438778E-2</v>
      </c>
      <c r="Q46" s="73">
        <f>N46/'סכום נכסי הקרן'!$C$41</f>
        <v>2.5098986378810093E-3</v>
      </c>
    </row>
    <row r="47" spans="1:17">
      <c r="A47" s="82" t="s">
        <v>282</v>
      </c>
      <c r="B47" s="54" t="s">
        <v>283</v>
      </c>
      <c r="C47" s="70" t="s">
        <v>123</v>
      </c>
      <c r="D47" s="54" t="s">
        <v>225</v>
      </c>
      <c r="E47" s="118" t="s">
        <v>3256</v>
      </c>
      <c r="F47" s="118" t="s">
        <v>3256</v>
      </c>
      <c r="G47" s="72">
        <v>4.5199999999999561</v>
      </c>
      <c r="H47" s="70" t="s">
        <v>135</v>
      </c>
      <c r="I47" s="71">
        <v>2.2499999999999999E-2</v>
      </c>
      <c r="J47" s="73">
        <v>3.6699999999996243E-2</v>
      </c>
      <c r="K47" s="72">
        <v>1917592.6275269999</v>
      </c>
      <c r="L47" s="80">
        <v>94.49</v>
      </c>
      <c r="M47" s="118" t="s">
        <v>3256</v>
      </c>
      <c r="N47" s="72">
        <v>1811.9332291040002</v>
      </c>
      <c r="O47" s="73">
        <v>7.0891927858158195E-5</v>
      </c>
      <c r="P47" s="73">
        <f t="shared" si="0"/>
        <v>5.9511682459957076E-2</v>
      </c>
      <c r="Q47" s="73">
        <f>N47/'סכום נכסי הקרן'!$C$41</f>
        <v>1.2174265822568503E-2</v>
      </c>
    </row>
    <row r="48" spans="1:17">
      <c r="A48" s="82" t="s">
        <v>284</v>
      </c>
      <c r="B48" s="54" t="s">
        <v>285</v>
      </c>
      <c r="C48" s="70" t="s">
        <v>123</v>
      </c>
      <c r="D48" s="54" t="s">
        <v>225</v>
      </c>
      <c r="E48" s="118" t="s">
        <v>3256</v>
      </c>
      <c r="F48" s="118" t="s">
        <v>3256</v>
      </c>
      <c r="G48" s="72">
        <v>0.82999999997197782</v>
      </c>
      <c r="H48" s="70" t="s">
        <v>135</v>
      </c>
      <c r="I48" s="71">
        <v>4.0000000000000001E-3</v>
      </c>
      <c r="J48" s="73">
        <v>3.9799999999967028E-2</v>
      </c>
      <c r="K48" s="72">
        <v>6242.0374979999997</v>
      </c>
      <c r="L48" s="80">
        <v>97.19</v>
      </c>
      <c r="M48" s="118" t="s">
        <v>3256</v>
      </c>
      <c r="N48" s="72">
        <v>6.0666362989999998</v>
      </c>
      <c r="O48" s="73">
        <v>3.6647074110952725E-7</v>
      </c>
      <c r="P48" s="73">
        <f t="shared" si="0"/>
        <v>1.9925443566409405E-4</v>
      </c>
      <c r="Q48" s="73">
        <f>N48/'סכום נכסי הקרן'!$C$41</f>
        <v>4.076134913061412E-5</v>
      </c>
    </row>
    <row r="49" spans="1:17">
      <c r="A49" s="82" t="s">
        <v>286</v>
      </c>
      <c r="B49" s="54" t="s">
        <v>287</v>
      </c>
      <c r="C49" s="70" t="s">
        <v>123</v>
      </c>
      <c r="D49" s="54" t="s">
        <v>225</v>
      </c>
      <c r="E49" s="118" t="s">
        <v>3256</v>
      </c>
      <c r="F49" s="118" t="s">
        <v>3256</v>
      </c>
      <c r="G49" s="72">
        <v>18.310000000004738</v>
      </c>
      <c r="H49" s="70" t="s">
        <v>135</v>
      </c>
      <c r="I49" s="71">
        <v>2.7999999999999997E-2</v>
      </c>
      <c r="J49" s="73">
        <v>4.6200000000010615E-2</v>
      </c>
      <c r="K49" s="72">
        <v>2159530.1664530002</v>
      </c>
      <c r="L49" s="80">
        <v>71.52</v>
      </c>
      <c r="M49" s="118" t="s">
        <v>3256</v>
      </c>
      <c r="N49" s="72">
        <v>1544.4959632280002</v>
      </c>
      <c r="O49" s="73">
        <v>1.8947029832034888E-4</v>
      </c>
      <c r="P49" s="73">
        <f t="shared" si="0"/>
        <v>5.072789209222818E-2</v>
      </c>
      <c r="Q49" s="73">
        <f>N49/'סכום נכסי הקרן'!$C$41</f>
        <v>1.0377371591954183E-2</v>
      </c>
    </row>
    <row r="50" spans="1:17">
      <c r="A50" s="123" t="s">
        <v>3256</v>
      </c>
      <c r="B50" s="118" t="s">
        <v>3256</v>
      </c>
      <c r="C50" s="118" t="s">
        <v>3256</v>
      </c>
      <c r="D50" s="118" t="s">
        <v>3256</v>
      </c>
      <c r="E50" s="118" t="s">
        <v>3256</v>
      </c>
      <c r="F50" s="118" t="s">
        <v>3256</v>
      </c>
      <c r="G50" s="118" t="s">
        <v>3256</v>
      </c>
      <c r="H50" s="118" t="s">
        <v>3256</v>
      </c>
      <c r="I50" s="118" t="s">
        <v>3256</v>
      </c>
      <c r="J50" s="118" t="s">
        <v>3256</v>
      </c>
      <c r="K50" s="118" t="s">
        <v>3256</v>
      </c>
      <c r="L50" s="118" t="s">
        <v>3256</v>
      </c>
      <c r="M50" s="118" t="s">
        <v>3256</v>
      </c>
      <c r="N50" s="118" t="s">
        <v>3256</v>
      </c>
      <c r="O50" s="118" t="s">
        <v>3256</v>
      </c>
      <c r="P50" s="118" t="s">
        <v>3256</v>
      </c>
      <c r="Q50" s="118" t="s">
        <v>3256</v>
      </c>
    </row>
    <row r="51" spans="1:17">
      <c r="A51" s="81" t="s">
        <v>24</v>
      </c>
      <c r="B51" s="117" t="s">
        <v>3256</v>
      </c>
      <c r="C51" s="117" t="s">
        <v>3256</v>
      </c>
      <c r="D51" s="117" t="s">
        <v>3256</v>
      </c>
      <c r="E51" s="117" t="s">
        <v>3256</v>
      </c>
      <c r="F51" s="117" t="s">
        <v>3256</v>
      </c>
      <c r="G51" s="66">
        <v>3.0757391781509535</v>
      </c>
      <c r="H51" s="117" t="s">
        <v>3256</v>
      </c>
      <c r="I51" s="117" t="s">
        <v>3256</v>
      </c>
      <c r="J51" s="67">
        <v>4.7534550589142827E-2</v>
      </c>
      <c r="K51" s="117" t="s">
        <v>3256</v>
      </c>
      <c r="L51" s="117" t="s">
        <v>3256</v>
      </c>
      <c r="M51" s="117" t="s">
        <v>3256</v>
      </c>
      <c r="N51" s="66">
        <v>196.12500533600002</v>
      </c>
      <c r="O51" s="117" t="s">
        <v>3256</v>
      </c>
      <c r="P51" s="67">
        <f t="shared" si="0"/>
        <v>6.4415889352529183E-3</v>
      </c>
      <c r="Q51" s="67">
        <f>N51/'סכום נכסי הקרן'!$C$41</f>
        <v>1.3177516207889379E-3</v>
      </c>
    </row>
    <row r="52" spans="1:17">
      <c r="A52" s="82" t="s">
        <v>288</v>
      </c>
      <c r="B52" s="54" t="s">
        <v>289</v>
      </c>
      <c r="C52" s="70" t="s">
        <v>123</v>
      </c>
      <c r="D52" s="54" t="s">
        <v>225</v>
      </c>
      <c r="E52" s="118" t="s">
        <v>3256</v>
      </c>
      <c r="F52" s="118" t="s">
        <v>3256</v>
      </c>
      <c r="G52" s="72">
        <v>2.3000000000083807</v>
      </c>
      <c r="H52" s="70" t="s">
        <v>135</v>
      </c>
      <c r="I52" s="71">
        <v>4.0999999999999995E-2</v>
      </c>
      <c r="J52" s="73">
        <v>4.720000000009799E-2</v>
      </c>
      <c r="K52" s="72">
        <v>156446.21439899999</v>
      </c>
      <c r="L52" s="80">
        <v>99.15</v>
      </c>
      <c r="M52" s="118" t="s">
        <v>3256</v>
      </c>
      <c r="N52" s="72">
        <v>155.11642030900001</v>
      </c>
      <c r="O52" s="73">
        <v>7.3741278226753899E-6</v>
      </c>
      <c r="P52" s="73">
        <f t="shared" si="0"/>
        <v>5.0946905777092492E-3</v>
      </c>
      <c r="Q52" s="73">
        <f>N52/'סכום נכסי הקרן'!$C$41</f>
        <v>1.0422175077725443E-3</v>
      </c>
    </row>
    <row r="53" spans="1:17">
      <c r="A53" s="82" t="s">
        <v>290</v>
      </c>
      <c r="B53" s="54" t="s">
        <v>291</v>
      </c>
      <c r="C53" s="70" t="s">
        <v>123</v>
      </c>
      <c r="D53" s="54" t="s">
        <v>225</v>
      </c>
      <c r="E53" s="118" t="s">
        <v>3256</v>
      </c>
      <c r="F53" s="118" t="s">
        <v>3256</v>
      </c>
      <c r="G53" s="72">
        <v>6.0100000000665705</v>
      </c>
      <c r="H53" s="70" t="s">
        <v>135</v>
      </c>
      <c r="I53" s="71">
        <v>4.0999999999999995E-2</v>
      </c>
      <c r="J53" s="73">
        <v>4.8800000000546226E-2</v>
      </c>
      <c r="K53" s="72">
        <v>42566.52</v>
      </c>
      <c r="L53" s="80">
        <v>96.34</v>
      </c>
      <c r="M53" s="118" t="s">
        <v>3256</v>
      </c>
      <c r="N53" s="72">
        <v>41.008585027000002</v>
      </c>
      <c r="O53" s="73">
        <v>1.5418608699646084E-6</v>
      </c>
      <c r="P53" s="73">
        <f t="shared" si="0"/>
        <v>1.346898357543669E-3</v>
      </c>
      <c r="Q53" s="73">
        <f>N53/'סכום נכסי הקרן'!$C$41</f>
        <v>2.7553411301639357E-4</v>
      </c>
    </row>
    <row r="54" spans="1:17">
      <c r="A54" s="123" t="s">
        <v>3256</v>
      </c>
      <c r="B54" s="118" t="s">
        <v>3256</v>
      </c>
      <c r="C54" s="118" t="s">
        <v>3256</v>
      </c>
      <c r="D54" s="118" t="s">
        <v>3256</v>
      </c>
      <c r="E54" s="118" t="s">
        <v>3256</v>
      </c>
      <c r="F54" s="118" t="s">
        <v>3256</v>
      </c>
      <c r="G54" s="118" t="s">
        <v>3256</v>
      </c>
      <c r="H54" s="118" t="s">
        <v>3256</v>
      </c>
      <c r="I54" s="118" t="s">
        <v>3256</v>
      </c>
      <c r="J54" s="118" t="s">
        <v>3256</v>
      </c>
      <c r="K54" s="118" t="s">
        <v>3256</v>
      </c>
      <c r="L54" s="118" t="s">
        <v>3256</v>
      </c>
      <c r="M54" s="118" t="s">
        <v>3256</v>
      </c>
      <c r="N54" s="118" t="s">
        <v>3256</v>
      </c>
      <c r="O54" s="118" t="s">
        <v>3256</v>
      </c>
      <c r="P54" s="118" t="s">
        <v>3256</v>
      </c>
      <c r="Q54" s="118" t="s">
        <v>3256</v>
      </c>
    </row>
    <row r="55" spans="1:17">
      <c r="A55" s="63" t="s">
        <v>188</v>
      </c>
      <c r="B55" s="117" t="s">
        <v>3256</v>
      </c>
      <c r="C55" s="117" t="s">
        <v>3256</v>
      </c>
      <c r="D55" s="117" t="s">
        <v>3256</v>
      </c>
      <c r="E55" s="117" t="s">
        <v>3256</v>
      </c>
      <c r="F55" s="117" t="s">
        <v>3256</v>
      </c>
      <c r="G55" s="66">
        <v>8.8578405713270509</v>
      </c>
      <c r="H55" s="117" t="s">
        <v>3256</v>
      </c>
      <c r="I55" s="117" t="s">
        <v>3256</v>
      </c>
      <c r="J55" s="67">
        <v>5.386372701390077E-2</v>
      </c>
      <c r="K55" s="117" t="s">
        <v>3256</v>
      </c>
      <c r="L55" s="117" t="s">
        <v>3256</v>
      </c>
      <c r="M55" s="117" t="s">
        <v>3256</v>
      </c>
      <c r="N55" s="66">
        <v>98.673615299000005</v>
      </c>
      <c r="O55" s="117" t="s">
        <v>3256</v>
      </c>
      <c r="P55" s="67">
        <f t="shared" si="0"/>
        <v>3.2408660355292816E-3</v>
      </c>
      <c r="Q55" s="67">
        <f>N55/'סכום נכסי הקרן'!$C$41</f>
        <v>6.6298183786712712E-4</v>
      </c>
    </row>
    <row r="56" spans="1:17">
      <c r="A56" s="81" t="s">
        <v>67</v>
      </c>
      <c r="B56" s="117" t="s">
        <v>3256</v>
      </c>
      <c r="C56" s="117" t="s">
        <v>3256</v>
      </c>
      <c r="D56" s="117" t="s">
        <v>3256</v>
      </c>
      <c r="E56" s="117" t="s">
        <v>3256</v>
      </c>
      <c r="F56" s="117" t="s">
        <v>3256</v>
      </c>
      <c r="G56" s="66">
        <v>8.8578405713270509</v>
      </c>
      <c r="H56" s="117" t="s">
        <v>3256</v>
      </c>
      <c r="I56" s="117" t="s">
        <v>3256</v>
      </c>
      <c r="J56" s="67">
        <v>5.386372701390077E-2</v>
      </c>
      <c r="K56" s="117" t="s">
        <v>3256</v>
      </c>
      <c r="L56" s="117" t="s">
        <v>3256</v>
      </c>
      <c r="M56" s="117" t="s">
        <v>3256</v>
      </c>
      <c r="N56" s="66">
        <v>98.673615299000005</v>
      </c>
      <c r="O56" s="117" t="s">
        <v>3256</v>
      </c>
      <c r="P56" s="67">
        <f t="shared" si="0"/>
        <v>3.2408660355292816E-3</v>
      </c>
      <c r="Q56" s="67">
        <f>N56/'סכום נכסי הקרן'!$C$41</f>
        <v>6.6298183786712712E-4</v>
      </c>
    </row>
    <row r="57" spans="1:17">
      <c r="A57" s="82" t="s">
        <v>292</v>
      </c>
      <c r="B57" s="54" t="s">
        <v>293</v>
      </c>
      <c r="C57" s="70" t="s">
        <v>29</v>
      </c>
      <c r="D57" s="54" t="s">
        <v>294</v>
      </c>
      <c r="E57" s="54" t="s">
        <v>295</v>
      </c>
      <c r="F57" s="118" t="s">
        <v>3256</v>
      </c>
      <c r="G57" s="72">
        <v>17.670000000153589</v>
      </c>
      <c r="H57" s="70" t="s">
        <v>134</v>
      </c>
      <c r="I57" s="71">
        <v>4.4999999999999998E-2</v>
      </c>
      <c r="J57" s="73">
        <v>5.7500000000335838E-2</v>
      </c>
      <c r="K57" s="72">
        <v>7799.6468519999999</v>
      </c>
      <c r="L57" s="80">
        <v>78.942499999999995</v>
      </c>
      <c r="M57" s="118" t="s">
        <v>3256</v>
      </c>
      <c r="N57" s="72">
        <v>22.332295770999998</v>
      </c>
      <c r="O57" s="73">
        <v>7.7996468519999991E-6</v>
      </c>
      <c r="P57" s="73">
        <f t="shared" si="0"/>
        <v>7.3348867010005652E-4</v>
      </c>
      <c r="Q57" s="73">
        <f>N57/'סכום נכסי הקרן'!$C$41</f>
        <v>1.5004929584453867E-4</v>
      </c>
    </row>
    <row r="58" spans="1:17">
      <c r="A58" s="82" t="s">
        <v>296</v>
      </c>
      <c r="B58" s="54" t="s">
        <v>297</v>
      </c>
      <c r="C58" s="70" t="s">
        <v>29</v>
      </c>
      <c r="D58" s="54" t="s">
        <v>294</v>
      </c>
      <c r="E58" s="54" t="s">
        <v>295</v>
      </c>
      <c r="F58" s="118" t="s">
        <v>3256</v>
      </c>
      <c r="G58" s="72">
        <v>6.2800000000282932</v>
      </c>
      <c r="H58" s="70" t="s">
        <v>134</v>
      </c>
      <c r="I58" s="71">
        <v>6.5000000000000002E-2</v>
      </c>
      <c r="J58" s="73">
        <v>5.2800000000282933E-2</v>
      </c>
      <c r="K58" s="72">
        <v>19407.900000000001</v>
      </c>
      <c r="L58" s="80">
        <v>108.45099999999999</v>
      </c>
      <c r="M58" s="118" t="s">
        <v>3256</v>
      </c>
      <c r="N58" s="72">
        <v>76.341319528000014</v>
      </c>
      <c r="O58" s="73">
        <v>1.2938600000000002E-5</v>
      </c>
      <c r="P58" s="73">
        <f t="shared" si="0"/>
        <v>2.5073773654292254E-3</v>
      </c>
      <c r="Q58" s="73">
        <f>N58/'סכום נכסי הקרן'!$C$41</f>
        <v>5.129325420225885E-4</v>
      </c>
    </row>
    <row r="59" spans="1:17">
      <c r="A59" s="120" t="s">
        <v>3256</v>
      </c>
      <c r="B59" s="121" t="s">
        <v>3256</v>
      </c>
      <c r="C59" s="121" t="s">
        <v>3256</v>
      </c>
      <c r="D59" s="121" t="s">
        <v>3256</v>
      </c>
      <c r="E59" s="121" t="s">
        <v>3256</v>
      </c>
      <c r="F59" s="121" t="s">
        <v>3256</v>
      </c>
      <c r="G59" s="121" t="s">
        <v>3256</v>
      </c>
      <c r="H59" s="121" t="s">
        <v>3256</v>
      </c>
      <c r="I59" s="121" t="s">
        <v>3256</v>
      </c>
      <c r="J59" s="121" t="s">
        <v>3256</v>
      </c>
      <c r="K59" s="121" t="s">
        <v>3256</v>
      </c>
      <c r="L59" s="121" t="s">
        <v>3256</v>
      </c>
      <c r="M59" s="121" t="s">
        <v>3256</v>
      </c>
      <c r="N59" s="121" t="s">
        <v>3256</v>
      </c>
      <c r="O59" s="121" t="s">
        <v>3256</v>
      </c>
      <c r="P59" s="121" t="s">
        <v>3256</v>
      </c>
      <c r="Q59" s="121" t="s">
        <v>3256</v>
      </c>
    </row>
    <row r="60" spans="1:17">
      <c r="A60" s="120" t="s">
        <v>3256</v>
      </c>
      <c r="B60" s="121" t="s">
        <v>3256</v>
      </c>
      <c r="C60" s="121" t="s">
        <v>3256</v>
      </c>
      <c r="D60" s="121" t="s">
        <v>3256</v>
      </c>
      <c r="E60" s="121" t="s">
        <v>3256</v>
      </c>
      <c r="F60" s="121" t="s">
        <v>3256</v>
      </c>
      <c r="G60" s="121" t="s">
        <v>3256</v>
      </c>
      <c r="H60" s="121" t="s">
        <v>3256</v>
      </c>
      <c r="I60" s="121" t="s">
        <v>3256</v>
      </c>
      <c r="J60" s="121" t="s">
        <v>3256</v>
      </c>
      <c r="K60" s="121" t="s">
        <v>3256</v>
      </c>
      <c r="L60" s="121" t="s">
        <v>3256</v>
      </c>
      <c r="M60" s="121" t="s">
        <v>3256</v>
      </c>
      <c r="N60" s="121" t="s">
        <v>3256</v>
      </c>
      <c r="O60" s="121" t="s">
        <v>3256</v>
      </c>
      <c r="P60" s="121" t="s">
        <v>3256</v>
      </c>
      <c r="Q60" s="121" t="s">
        <v>3256</v>
      </c>
    </row>
    <row r="61" spans="1:17">
      <c r="A61" s="120" t="s">
        <v>3256</v>
      </c>
      <c r="B61" s="121" t="s">
        <v>3256</v>
      </c>
      <c r="C61" s="121" t="s">
        <v>3256</v>
      </c>
      <c r="D61" s="121" t="s">
        <v>3256</v>
      </c>
      <c r="E61" s="121" t="s">
        <v>3256</v>
      </c>
      <c r="F61" s="121" t="s">
        <v>3256</v>
      </c>
      <c r="G61" s="121" t="s">
        <v>3256</v>
      </c>
      <c r="H61" s="121" t="s">
        <v>3256</v>
      </c>
      <c r="I61" s="121" t="s">
        <v>3256</v>
      </c>
      <c r="J61" s="121" t="s">
        <v>3256</v>
      </c>
      <c r="K61" s="121" t="s">
        <v>3256</v>
      </c>
      <c r="L61" s="121" t="s">
        <v>3256</v>
      </c>
      <c r="M61" s="121" t="s">
        <v>3256</v>
      </c>
      <c r="N61" s="121" t="s">
        <v>3256</v>
      </c>
      <c r="O61" s="121" t="s">
        <v>3256</v>
      </c>
      <c r="P61" s="121" t="s">
        <v>3256</v>
      </c>
      <c r="Q61" s="121" t="s">
        <v>3256</v>
      </c>
    </row>
    <row r="62" spans="1:17">
      <c r="A62" s="75" t="s">
        <v>115</v>
      </c>
      <c r="B62" s="124" t="s">
        <v>3256</v>
      </c>
      <c r="C62" s="124" t="s">
        <v>3256</v>
      </c>
      <c r="D62" s="121" t="s">
        <v>3256</v>
      </c>
      <c r="E62" s="121" t="s">
        <v>3256</v>
      </c>
      <c r="F62" s="121" t="s">
        <v>3256</v>
      </c>
      <c r="G62" s="121" t="s">
        <v>3256</v>
      </c>
      <c r="H62" s="121" t="s">
        <v>3256</v>
      </c>
      <c r="I62" s="121" t="s">
        <v>3256</v>
      </c>
      <c r="J62" s="121" t="s">
        <v>3256</v>
      </c>
      <c r="K62" s="121" t="s">
        <v>3256</v>
      </c>
      <c r="L62" s="121" t="s">
        <v>3256</v>
      </c>
      <c r="M62" s="121" t="s">
        <v>3256</v>
      </c>
      <c r="N62" s="121" t="s">
        <v>3256</v>
      </c>
      <c r="O62" s="121" t="s">
        <v>3256</v>
      </c>
      <c r="P62" s="121" t="s">
        <v>3256</v>
      </c>
      <c r="Q62" s="121" t="s">
        <v>3256</v>
      </c>
    </row>
    <row r="63" spans="1:17">
      <c r="A63" s="75" t="s">
        <v>195</v>
      </c>
      <c r="B63" s="124" t="s">
        <v>3256</v>
      </c>
      <c r="C63" s="124" t="s">
        <v>3256</v>
      </c>
      <c r="D63" s="121" t="s">
        <v>3256</v>
      </c>
      <c r="E63" s="121" t="s">
        <v>3256</v>
      </c>
      <c r="F63" s="121" t="s">
        <v>3256</v>
      </c>
      <c r="G63" s="121" t="s">
        <v>3256</v>
      </c>
      <c r="H63" s="121" t="s">
        <v>3256</v>
      </c>
      <c r="I63" s="121" t="s">
        <v>3256</v>
      </c>
      <c r="J63" s="121" t="s">
        <v>3256</v>
      </c>
      <c r="K63" s="121" t="s">
        <v>3256</v>
      </c>
      <c r="L63" s="121" t="s">
        <v>3256</v>
      </c>
      <c r="M63" s="121" t="s">
        <v>3256</v>
      </c>
      <c r="N63" s="121" t="s">
        <v>3256</v>
      </c>
      <c r="O63" s="121" t="s">
        <v>3256</v>
      </c>
      <c r="P63" s="121" t="s">
        <v>3256</v>
      </c>
      <c r="Q63" s="121" t="s">
        <v>3256</v>
      </c>
    </row>
    <row r="64" spans="1:17">
      <c r="A64" s="75" t="s">
        <v>203</v>
      </c>
      <c r="B64" s="125" t="s">
        <v>3256</v>
      </c>
      <c r="C64" s="125" t="s">
        <v>3256</v>
      </c>
      <c r="D64" s="121" t="s">
        <v>3256</v>
      </c>
      <c r="E64" s="121" t="s">
        <v>3256</v>
      </c>
      <c r="F64" s="121" t="s">
        <v>3256</v>
      </c>
      <c r="G64" s="121" t="s">
        <v>3256</v>
      </c>
      <c r="H64" s="121" t="s">
        <v>3256</v>
      </c>
      <c r="I64" s="121" t="s">
        <v>3256</v>
      </c>
      <c r="J64" s="121" t="s">
        <v>3256</v>
      </c>
      <c r="K64" s="121" t="s">
        <v>3256</v>
      </c>
      <c r="L64" s="121" t="s">
        <v>3256</v>
      </c>
      <c r="M64" s="121" t="s">
        <v>3256</v>
      </c>
      <c r="N64" s="121" t="s">
        <v>3256</v>
      </c>
      <c r="O64" s="121" t="s">
        <v>3256</v>
      </c>
      <c r="P64" s="121" t="s">
        <v>3256</v>
      </c>
      <c r="Q64" s="121" t="s">
        <v>3256</v>
      </c>
    </row>
    <row r="65" spans="2:3" hidden="1">
      <c r="B65" s="1"/>
      <c r="C65" s="1"/>
    </row>
    <row r="66" spans="2:3" hidden="1">
      <c r="B66" s="1"/>
      <c r="C66" s="1"/>
    </row>
    <row r="67" spans="2:3" hidden="1">
      <c r="B67" s="1"/>
      <c r="C67" s="1"/>
    </row>
    <row r="68" spans="2:3" hidden="1">
      <c r="B68" s="1"/>
      <c r="C68" s="1"/>
    </row>
    <row r="69" spans="2:3" hidden="1">
      <c r="B69" s="1"/>
      <c r="C69" s="1"/>
    </row>
    <row r="70" spans="2:3" hidden="1">
      <c r="B70" s="1"/>
      <c r="C70" s="1"/>
    </row>
    <row r="71" spans="2:3" hidden="1">
      <c r="B71" s="1"/>
      <c r="C71" s="1"/>
    </row>
    <row r="72" spans="2:3" hidden="1">
      <c r="B72" s="1"/>
      <c r="C72" s="1"/>
    </row>
    <row r="73" spans="2:3" hidden="1">
      <c r="B73" s="1"/>
      <c r="C73" s="1"/>
    </row>
    <row r="74" spans="2:3" hidden="1">
      <c r="B74" s="1"/>
      <c r="C74" s="1"/>
    </row>
    <row r="75" spans="2:3" hidden="1">
      <c r="B75" s="1"/>
      <c r="C75" s="1"/>
    </row>
    <row r="76" spans="2:3" hidden="1">
      <c r="B76" s="1"/>
      <c r="C76" s="1"/>
    </row>
    <row r="77" spans="2:3" hidden="1">
      <c r="B77" s="1"/>
      <c r="C77" s="1"/>
    </row>
    <row r="78" spans="2:3" hidden="1">
      <c r="B78" s="1"/>
      <c r="C78" s="1"/>
    </row>
    <row r="79" spans="2:3" hidden="1">
      <c r="B79" s="1"/>
      <c r="C79" s="1"/>
    </row>
    <row r="80" spans="2:3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4" type="noConversion"/>
  <dataValidations count="1">
    <dataValidation allowBlank="1" showInputMessage="1" showErrorMessage="1" sqref="M8:P8 M7 C1:C4 M1:M5 B5:C27 N1:P7 D1:H28 B30:H1048576 I1:L1048576 A1:A1048576 M30:M1048576 N9:P1048576 Q1:AY1048576 BA1:XFD1048576 AZ1:AZ9999 AZ10001:AZ1048576" xr:uid="{00000000-0002-0000-0200-000000000000}"/>
  </dataValidations>
  <pageMargins left="0" right="0" top="0.5" bottom="0.5" header="0" footer="0.25"/>
  <pageSetup paperSize="9" scale="44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0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148</v>
      </c>
      <c r="B1" s="36" t="s" vm="1">
        <v>220</v>
      </c>
    </row>
    <row r="2" spans="1:19">
      <c r="A2" s="36" t="s">
        <v>147</v>
      </c>
      <c r="B2" s="36" t="s">
        <v>221</v>
      </c>
    </row>
    <row r="3" spans="1:19">
      <c r="A3" s="36" t="s">
        <v>149</v>
      </c>
      <c r="B3" s="36" t="s">
        <v>222</v>
      </c>
    </row>
    <row r="4" spans="1:19">
      <c r="A4" s="36" t="s">
        <v>150</v>
      </c>
      <c r="B4" s="36">
        <v>9455</v>
      </c>
    </row>
    <row r="5" spans="1:19" ht="18.75">
      <c r="A5" s="141" t="s">
        <v>93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</row>
    <row r="6" spans="1:19" s="3" customFormat="1">
      <c r="A6" s="126" t="s">
        <v>118</v>
      </c>
      <c r="B6" s="39" t="s">
        <v>48</v>
      </c>
      <c r="C6" s="39" t="s">
        <v>122</v>
      </c>
      <c r="D6" s="39" t="s">
        <v>179</v>
      </c>
      <c r="E6" s="39" t="s">
        <v>120</v>
      </c>
      <c r="F6" s="39" t="s">
        <v>70</v>
      </c>
      <c r="G6" s="39" t="s">
        <v>14</v>
      </c>
      <c r="H6" s="39" t="s">
        <v>71</v>
      </c>
      <c r="I6" s="39" t="s">
        <v>107</v>
      </c>
      <c r="J6" s="39" t="s">
        <v>17</v>
      </c>
      <c r="K6" s="39" t="s">
        <v>106</v>
      </c>
      <c r="L6" s="39" t="s">
        <v>16</v>
      </c>
      <c r="M6" s="39" t="s">
        <v>18</v>
      </c>
      <c r="N6" s="39" t="s">
        <v>197</v>
      </c>
      <c r="O6" s="39" t="s">
        <v>196</v>
      </c>
      <c r="P6" s="39" t="s">
        <v>66</v>
      </c>
      <c r="Q6" s="39" t="s">
        <v>63</v>
      </c>
      <c r="R6" s="39" t="s">
        <v>151</v>
      </c>
      <c r="S6" s="127" t="s">
        <v>153</v>
      </c>
    </row>
    <row r="7" spans="1:19" s="3" customFormat="1">
      <c r="A7" s="128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14" t="s">
        <v>3256</v>
      </c>
      <c r="G7" s="114" t="s">
        <v>3256</v>
      </c>
      <c r="H7" s="114" t="s">
        <v>3256</v>
      </c>
      <c r="I7" s="12" t="s">
        <v>21</v>
      </c>
      <c r="J7" s="12" t="s">
        <v>20</v>
      </c>
      <c r="K7" s="114" t="s">
        <v>3256</v>
      </c>
      <c r="L7" s="12" t="s">
        <v>19</v>
      </c>
      <c r="M7" s="12" t="s">
        <v>19</v>
      </c>
      <c r="N7" s="12" t="s">
        <v>204</v>
      </c>
      <c r="O7" s="114" t="s">
        <v>3256</v>
      </c>
      <c r="P7" s="12" t="s">
        <v>200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9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33" t="s">
        <v>154</v>
      </c>
      <c r="S8" s="47" t="s">
        <v>180</v>
      </c>
    </row>
    <row r="9" spans="1:19" s="4" customFormat="1" ht="20.25">
      <c r="A9" s="64" t="s">
        <v>49</v>
      </c>
      <c r="B9" s="117" t="s">
        <v>3256</v>
      </c>
      <c r="C9" s="117" t="s">
        <v>3256</v>
      </c>
      <c r="D9" s="117" t="s">
        <v>3256</v>
      </c>
      <c r="E9" s="117" t="s">
        <v>3256</v>
      </c>
      <c r="F9" s="117" t="s">
        <v>3256</v>
      </c>
      <c r="G9" s="117" t="s">
        <v>3256</v>
      </c>
      <c r="H9" s="117" t="s">
        <v>3256</v>
      </c>
      <c r="I9" s="117" t="s">
        <v>3256</v>
      </c>
      <c r="J9" s="117" t="s">
        <v>3256</v>
      </c>
      <c r="K9" s="117" t="s">
        <v>3256</v>
      </c>
      <c r="L9" s="117" t="s">
        <v>3256</v>
      </c>
      <c r="M9" s="117" t="s">
        <v>3256</v>
      </c>
      <c r="N9" s="117" t="s">
        <v>3256</v>
      </c>
      <c r="O9" s="117" t="s">
        <v>3256</v>
      </c>
      <c r="P9" s="66">
        <v>0</v>
      </c>
      <c r="Q9" s="117" t="s">
        <v>3256</v>
      </c>
      <c r="R9" s="67">
        <v>1</v>
      </c>
      <c r="S9" s="67">
        <v>0</v>
      </c>
    </row>
    <row r="10" spans="1:19">
      <c r="A10" s="130" t="s">
        <v>3256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118" t="s">
        <v>3256</v>
      </c>
      <c r="I10" s="118" t="s">
        <v>3256</v>
      </c>
      <c r="J10" s="118" t="s">
        <v>3256</v>
      </c>
      <c r="K10" s="118" t="s">
        <v>3256</v>
      </c>
      <c r="L10" s="118" t="s">
        <v>3256</v>
      </c>
      <c r="M10" s="118" t="s">
        <v>3256</v>
      </c>
      <c r="N10" s="118" t="s">
        <v>3256</v>
      </c>
      <c r="O10" s="118" t="s">
        <v>3256</v>
      </c>
      <c r="P10" s="118" t="s">
        <v>3256</v>
      </c>
      <c r="Q10" s="118" t="s">
        <v>3256</v>
      </c>
      <c r="R10" s="118" t="s">
        <v>3256</v>
      </c>
      <c r="S10" s="118" t="s">
        <v>3256</v>
      </c>
    </row>
    <row r="11" spans="1:19">
      <c r="A11" s="119" t="s">
        <v>3256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118" t="s">
        <v>3256</v>
      </c>
      <c r="H11" s="118" t="s">
        <v>3256</v>
      </c>
      <c r="I11" s="118" t="s">
        <v>3256</v>
      </c>
      <c r="J11" s="118" t="s">
        <v>3256</v>
      </c>
      <c r="K11" s="118" t="s">
        <v>3256</v>
      </c>
      <c r="L11" s="118" t="s">
        <v>3256</v>
      </c>
      <c r="M11" s="118" t="s">
        <v>3256</v>
      </c>
      <c r="N11" s="118" t="s">
        <v>3256</v>
      </c>
      <c r="O11" s="118" t="s">
        <v>3256</v>
      </c>
      <c r="P11" s="118" t="s">
        <v>3256</v>
      </c>
      <c r="Q11" s="118" t="s">
        <v>3256</v>
      </c>
      <c r="R11" s="118" t="s">
        <v>3256</v>
      </c>
      <c r="S11" s="118" t="s">
        <v>3256</v>
      </c>
    </row>
    <row r="12" spans="1:19">
      <c r="A12" s="118" t="s">
        <v>3256</v>
      </c>
      <c r="B12" s="118" t="s">
        <v>3256</v>
      </c>
      <c r="C12" s="118" t="s">
        <v>3256</v>
      </c>
      <c r="D12" s="118" t="s">
        <v>3256</v>
      </c>
      <c r="E12" s="118" t="s">
        <v>3256</v>
      </c>
      <c r="F12" s="118" t="s">
        <v>3256</v>
      </c>
      <c r="G12" s="118" t="s">
        <v>3256</v>
      </c>
      <c r="H12" s="118" t="s">
        <v>3256</v>
      </c>
      <c r="I12" s="118" t="s">
        <v>3256</v>
      </c>
      <c r="J12" s="118" t="s">
        <v>3256</v>
      </c>
      <c r="K12" s="118" t="s">
        <v>3256</v>
      </c>
      <c r="L12" s="118" t="s">
        <v>3256</v>
      </c>
      <c r="M12" s="118" t="s">
        <v>3256</v>
      </c>
      <c r="N12" s="118" t="s">
        <v>3256</v>
      </c>
      <c r="O12" s="118" t="s">
        <v>3256</v>
      </c>
      <c r="P12" s="118" t="s">
        <v>3256</v>
      </c>
      <c r="Q12" s="118" t="s">
        <v>3256</v>
      </c>
      <c r="R12" s="118" t="s">
        <v>3256</v>
      </c>
      <c r="S12" s="118" t="s">
        <v>3256</v>
      </c>
    </row>
    <row r="13" spans="1:19">
      <c r="A13" s="118" t="s">
        <v>3256</v>
      </c>
      <c r="B13" s="118" t="s">
        <v>3256</v>
      </c>
      <c r="C13" s="118" t="s">
        <v>3256</v>
      </c>
      <c r="D13" s="118" t="s">
        <v>3256</v>
      </c>
      <c r="E13" s="118" t="s">
        <v>3256</v>
      </c>
      <c r="F13" s="118" t="s">
        <v>3256</v>
      </c>
      <c r="G13" s="118" t="s">
        <v>3256</v>
      </c>
      <c r="H13" s="118" t="s">
        <v>3256</v>
      </c>
      <c r="I13" s="118" t="s">
        <v>3256</v>
      </c>
      <c r="J13" s="118" t="s">
        <v>3256</v>
      </c>
      <c r="K13" s="118" t="s">
        <v>3256</v>
      </c>
      <c r="L13" s="118" t="s">
        <v>3256</v>
      </c>
      <c r="M13" s="118" t="s">
        <v>3256</v>
      </c>
      <c r="N13" s="118" t="s">
        <v>3256</v>
      </c>
      <c r="O13" s="118" t="s">
        <v>3256</v>
      </c>
      <c r="P13" s="118" t="s">
        <v>3256</v>
      </c>
      <c r="Q13" s="118" t="s">
        <v>3256</v>
      </c>
      <c r="R13" s="118" t="s">
        <v>3256</v>
      </c>
      <c r="S13" s="118" t="s">
        <v>3256</v>
      </c>
    </row>
    <row r="14" spans="1:19">
      <c r="A14" s="118" t="s">
        <v>3256</v>
      </c>
      <c r="B14" s="118" t="s">
        <v>3256</v>
      </c>
      <c r="C14" s="118" t="s">
        <v>3256</v>
      </c>
      <c r="D14" s="118" t="s">
        <v>3256</v>
      </c>
      <c r="E14" s="118" t="s">
        <v>3256</v>
      </c>
      <c r="F14" s="118" t="s">
        <v>3256</v>
      </c>
      <c r="G14" s="118" t="s">
        <v>3256</v>
      </c>
      <c r="H14" s="118" t="s">
        <v>3256</v>
      </c>
      <c r="I14" s="118" t="s">
        <v>3256</v>
      </c>
      <c r="J14" s="118" t="s">
        <v>3256</v>
      </c>
      <c r="K14" s="118" t="s">
        <v>3256</v>
      </c>
      <c r="L14" s="118" t="s">
        <v>3256</v>
      </c>
      <c r="M14" s="118" t="s">
        <v>3256</v>
      </c>
      <c r="N14" s="118" t="s">
        <v>3256</v>
      </c>
      <c r="O14" s="118" t="s">
        <v>3256</v>
      </c>
      <c r="P14" s="118" t="s">
        <v>3256</v>
      </c>
      <c r="Q14" s="118" t="s">
        <v>3256</v>
      </c>
      <c r="R14" s="118" t="s">
        <v>3256</v>
      </c>
      <c r="S14" s="118" t="s">
        <v>3256</v>
      </c>
    </row>
    <row r="15" spans="1:19">
      <c r="A15" s="84" t="s">
        <v>212</v>
      </c>
      <c r="B15" s="118" t="s">
        <v>3256</v>
      </c>
      <c r="C15" s="118" t="s">
        <v>3256</v>
      </c>
      <c r="D15" s="118" t="s">
        <v>3256</v>
      </c>
      <c r="E15" s="118" t="s">
        <v>3256</v>
      </c>
      <c r="F15" s="118" t="s">
        <v>3256</v>
      </c>
      <c r="G15" s="118" t="s">
        <v>3256</v>
      </c>
      <c r="H15" s="118" t="s">
        <v>3256</v>
      </c>
      <c r="I15" s="118" t="s">
        <v>3256</v>
      </c>
      <c r="J15" s="118" t="s">
        <v>3256</v>
      </c>
      <c r="K15" s="118" t="s">
        <v>3256</v>
      </c>
      <c r="L15" s="118" t="s">
        <v>3256</v>
      </c>
      <c r="M15" s="118" t="s">
        <v>3256</v>
      </c>
      <c r="N15" s="118" t="s">
        <v>3256</v>
      </c>
      <c r="O15" s="118" t="s">
        <v>3256</v>
      </c>
      <c r="P15" s="118" t="s">
        <v>3256</v>
      </c>
      <c r="Q15" s="118" t="s">
        <v>3256</v>
      </c>
      <c r="R15" s="118" t="s">
        <v>3256</v>
      </c>
      <c r="S15" s="118" t="s">
        <v>3256</v>
      </c>
    </row>
    <row r="16" spans="1:19">
      <c r="A16" s="84" t="s">
        <v>115</v>
      </c>
      <c r="B16" s="118" t="s">
        <v>3256</v>
      </c>
      <c r="C16" s="118" t="s">
        <v>3256</v>
      </c>
      <c r="D16" s="118" t="s">
        <v>3256</v>
      </c>
      <c r="E16" s="118" t="s">
        <v>3256</v>
      </c>
      <c r="F16" s="118" t="s">
        <v>3256</v>
      </c>
      <c r="G16" s="118" t="s">
        <v>3256</v>
      </c>
      <c r="H16" s="118" t="s">
        <v>3256</v>
      </c>
      <c r="I16" s="118" t="s">
        <v>3256</v>
      </c>
      <c r="J16" s="118" t="s">
        <v>3256</v>
      </c>
      <c r="K16" s="118" t="s">
        <v>3256</v>
      </c>
      <c r="L16" s="118" t="s">
        <v>3256</v>
      </c>
      <c r="M16" s="118" t="s">
        <v>3256</v>
      </c>
      <c r="N16" s="118" t="s">
        <v>3256</v>
      </c>
      <c r="O16" s="118" t="s">
        <v>3256</v>
      </c>
      <c r="P16" s="118" t="s">
        <v>3256</v>
      </c>
      <c r="Q16" s="118" t="s">
        <v>3256</v>
      </c>
      <c r="R16" s="118" t="s">
        <v>3256</v>
      </c>
      <c r="S16" s="118" t="s">
        <v>3256</v>
      </c>
    </row>
    <row r="17" spans="1:19">
      <c r="A17" s="84" t="s">
        <v>195</v>
      </c>
      <c r="B17" s="118" t="s">
        <v>3256</v>
      </c>
      <c r="C17" s="118" t="s">
        <v>3256</v>
      </c>
      <c r="D17" s="118" t="s">
        <v>3256</v>
      </c>
      <c r="E17" s="118" t="s">
        <v>3256</v>
      </c>
      <c r="F17" s="118" t="s">
        <v>3256</v>
      </c>
      <c r="G17" s="118" t="s">
        <v>3256</v>
      </c>
      <c r="H17" s="118" t="s">
        <v>3256</v>
      </c>
      <c r="I17" s="118" t="s">
        <v>3256</v>
      </c>
      <c r="J17" s="118" t="s">
        <v>3256</v>
      </c>
      <c r="K17" s="118" t="s">
        <v>3256</v>
      </c>
      <c r="L17" s="118" t="s">
        <v>3256</v>
      </c>
      <c r="M17" s="118" t="s">
        <v>3256</v>
      </c>
      <c r="N17" s="118" t="s">
        <v>3256</v>
      </c>
      <c r="O17" s="118" t="s">
        <v>3256</v>
      </c>
      <c r="P17" s="118" t="s">
        <v>3256</v>
      </c>
      <c r="Q17" s="118" t="s">
        <v>3256</v>
      </c>
      <c r="R17" s="118" t="s">
        <v>3256</v>
      </c>
      <c r="S17" s="118" t="s">
        <v>3256</v>
      </c>
    </row>
    <row r="18" spans="1:19">
      <c r="A18" s="84" t="s">
        <v>203</v>
      </c>
      <c r="B18" s="118" t="s">
        <v>3256</v>
      </c>
      <c r="C18" s="118" t="s">
        <v>3256</v>
      </c>
      <c r="D18" s="118" t="s">
        <v>3256</v>
      </c>
      <c r="E18" s="118" t="s">
        <v>3256</v>
      </c>
      <c r="F18" s="118" t="s">
        <v>3256</v>
      </c>
      <c r="G18" s="118" t="s">
        <v>3256</v>
      </c>
      <c r="H18" s="118" t="s">
        <v>3256</v>
      </c>
      <c r="I18" s="118" t="s">
        <v>3256</v>
      </c>
      <c r="J18" s="118" t="s">
        <v>3256</v>
      </c>
      <c r="K18" s="118" t="s">
        <v>3256</v>
      </c>
      <c r="L18" s="118" t="s">
        <v>3256</v>
      </c>
      <c r="M18" s="118" t="s">
        <v>3256</v>
      </c>
      <c r="N18" s="118" t="s">
        <v>3256</v>
      </c>
      <c r="O18" s="118" t="s">
        <v>3256</v>
      </c>
      <c r="P18" s="118" t="s">
        <v>3256</v>
      </c>
      <c r="Q18" s="118" t="s">
        <v>3256</v>
      </c>
      <c r="R18" s="118" t="s">
        <v>3256</v>
      </c>
      <c r="S18" s="118" t="s">
        <v>3256</v>
      </c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4" type="noConversion"/>
  <dataValidations count="3">
    <dataValidation allowBlank="1" showInputMessage="1" showErrorMessage="1" sqref="A29:A31 A17:A18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140625" style="2" bestFit="1" customWidth="1"/>
    <col min="2" max="2" width="25.4257812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39.7109375" style="1" customWidth="1"/>
    <col min="7" max="7" width="7.5703125" style="1" customWidth="1"/>
    <col min="8" max="8" width="11.140625" style="1" bestFit="1" customWidth="1"/>
    <col min="9" max="9" width="15.140625" style="1" customWidth="1"/>
    <col min="10" max="10" width="8.140625" style="1" customWidth="1"/>
    <col min="11" max="11" width="12.28515625" style="1" bestFit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11.85546875" style="1" bestFit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148</v>
      </c>
      <c r="B1" s="36" t="s" vm="1">
        <v>220</v>
      </c>
    </row>
    <row r="2" spans="1:20">
      <c r="A2" s="36" t="s">
        <v>147</v>
      </c>
      <c r="B2" s="36" t="s">
        <v>221</v>
      </c>
    </row>
    <row r="3" spans="1:20">
      <c r="A3" s="36" t="s">
        <v>149</v>
      </c>
      <c r="B3" s="36" t="s">
        <v>222</v>
      </c>
    </row>
    <row r="4" spans="1:20">
      <c r="A4" s="36" t="s">
        <v>150</v>
      </c>
      <c r="B4" s="36">
        <v>9455</v>
      </c>
    </row>
    <row r="5" spans="1:20" ht="18.75">
      <c r="A5" s="146" t="s">
        <v>94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8"/>
    </row>
    <row r="6" spans="1:20" s="3" customFormat="1">
      <c r="A6" s="37" t="s">
        <v>118</v>
      </c>
      <c r="B6" s="38" t="s">
        <v>48</v>
      </c>
      <c r="C6" s="38" t="s">
        <v>122</v>
      </c>
      <c r="D6" s="38" t="s">
        <v>179</v>
      </c>
      <c r="E6" s="38" t="s">
        <v>120</v>
      </c>
      <c r="F6" s="38" t="s">
        <v>70</v>
      </c>
      <c r="G6" s="38" t="s">
        <v>14</v>
      </c>
      <c r="H6" s="38" t="s">
        <v>71</v>
      </c>
      <c r="I6" s="38" t="s">
        <v>107</v>
      </c>
      <c r="J6" s="38" t="s">
        <v>17</v>
      </c>
      <c r="K6" s="38" t="s">
        <v>106</v>
      </c>
      <c r="L6" s="38" t="s">
        <v>16</v>
      </c>
      <c r="M6" s="38" t="s">
        <v>18</v>
      </c>
      <c r="N6" s="39" t="s">
        <v>197</v>
      </c>
      <c r="O6" s="38" t="s">
        <v>196</v>
      </c>
      <c r="P6" s="38" t="s">
        <v>211</v>
      </c>
      <c r="Q6" s="38" t="s">
        <v>66</v>
      </c>
      <c r="R6" s="39" t="s">
        <v>63</v>
      </c>
      <c r="S6" s="38" t="s">
        <v>151</v>
      </c>
      <c r="T6" s="41" t="s">
        <v>153</v>
      </c>
    </row>
    <row r="7" spans="1:20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14" t="s">
        <v>3256</v>
      </c>
      <c r="G7" s="114" t="s">
        <v>3256</v>
      </c>
      <c r="H7" s="114" t="s">
        <v>3256</v>
      </c>
      <c r="I7" s="26" t="s">
        <v>21</v>
      </c>
      <c r="J7" s="26" t="s">
        <v>20</v>
      </c>
      <c r="K7" s="114" t="s">
        <v>3256</v>
      </c>
      <c r="L7" s="26" t="s">
        <v>19</v>
      </c>
      <c r="M7" s="26" t="s">
        <v>19</v>
      </c>
      <c r="N7" s="26" t="s">
        <v>204</v>
      </c>
      <c r="O7" s="114" t="s">
        <v>3256</v>
      </c>
      <c r="P7" s="12" t="s">
        <v>200</v>
      </c>
      <c r="Q7" s="26" t="s">
        <v>200</v>
      </c>
      <c r="R7" s="12" t="s">
        <v>19</v>
      </c>
      <c r="S7" s="26" t="s">
        <v>200</v>
      </c>
      <c r="T7" s="13" t="s">
        <v>19</v>
      </c>
    </row>
    <row r="8" spans="1:20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116</v>
      </c>
      <c r="Q8" s="14" t="s">
        <v>117</v>
      </c>
      <c r="R8" s="14" t="s">
        <v>154</v>
      </c>
      <c r="S8" s="14" t="s">
        <v>180</v>
      </c>
      <c r="T8" s="15" t="s">
        <v>206</v>
      </c>
    </row>
    <row r="9" spans="1:20" s="4" customFormat="1" ht="20.25">
      <c r="A9" s="59" t="s">
        <v>34</v>
      </c>
      <c r="B9" s="116" t="s">
        <v>3256</v>
      </c>
      <c r="C9" s="116" t="s">
        <v>3256</v>
      </c>
      <c r="D9" s="116" t="s">
        <v>3256</v>
      </c>
      <c r="E9" s="116" t="s">
        <v>3256</v>
      </c>
      <c r="F9" s="116" t="s">
        <v>3256</v>
      </c>
      <c r="G9" s="116" t="s">
        <v>3256</v>
      </c>
      <c r="H9" s="116" t="s">
        <v>3256</v>
      </c>
      <c r="I9" s="116" t="s">
        <v>3256</v>
      </c>
      <c r="J9" s="61">
        <v>4.6111657979015241</v>
      </c>
      <c r="K9" s="116" t="s">
        <v>3256</v>
      </c>
      <c r="L9" s="116" t="s">
        <v>3256</v>
      </c>
      <c r="M9" s="60">
        <v>4.2112740808779574E-2</v>
      </c>
      <c r="N9" s="116" t="s">
        <v>3256</v>
      </c>
      <c r="O9" s="116" t="s">
        <v>3256</v>
      </c>
      <c r="P9" s="61">
        <f>P10</f>
        <v>174.68365829400003</v>
      </c>
      <c r="Q9" s="61">
        <v>35683.158885064004</v>
      </c>
      <c r="R9" s="116" t="s">
        <v>3256</v>
      </c>
      <c r="S9" s="62">
        <f>IFERROR(Q9/$Q$9,0)</f>
        <v>1</v>
      </c>
      <c r="T9" s="62">
        <f>Q9/'סכום נכסי הקרן'!$C$41</f>
        <v>0.23975290848357303</v>
      </c>
    </row>
    <row r="10" spans="1:20">
      <c r="A10" s="63" t="s">
        <v>189</v>
      </c>
      <c r="B10" s="117" t="s">
        <v>3256</v>
      </c>
      <c r="C10" s="117" t="s">
        <v>3256</v>
      </c>
      <c r="D10" s="117" t="s">
        <v>3256</v>
      </c>
      <c r="E10" s="117" t="s">
        <v>3256</v>
      </c>
      <c r="F10" s="117" t="s">
        <v>3256</v>
      </c>
      <c r="G10" s="117" t="s">
        <v>3256</v>
      </c>
      <c r="H10" s="117" t="s">
        <v>3256</v>
      </c>
      <c r="I10" s="117" t="s">
        <v>3256</v>
      </c>
      <c r="J10" s="66">
        <v>4.5840572791670509</v>
      </c>
      <c r="K10" s="117" t="s">
        <v>3256</v>
      </c>
      <c r="L10" s="117" t="s">
        <v>3256</v>
      </c>
      <c r="M10" s="65">
        <v>3.7445088455582615E-2</v>
      </c>
      <c r="N10" s="117" t="s">
        <v>3256</v>
      </c>
      <c r="O10" s="117" t="s">
        <v>3256</v>
      </c>
      <c r="P10" s="66">
        <f>P11+P154</f>
        <v>174.68365829400003</v>
      </c>
      <c r="Q10" s="66">
        <v>29384.858315140013</v>
      </c>
      <c r="R10" s="117" t="s">
        <v>3256</v>
      </c>
      <c r="S10" s="67">
        <f t="shared" ref="S10:S73" si="0">IFERROR(Q10/$Q$9,0)</f>
        <v>0.82349374980474932</v>
      </c>
      <c r="T10" s="67">
        <f>Q10/'סכום נכסי הקרן'!$C$41</f>
        <v>0.19743502163373244</v>
      </c>
    </row>
    <row r="11" spans="1:20">
      <c r="A11" s="68" t="s">
        <v>33</v>
      </c>
      <c r="B11" s="117" t="s">
        <v>3256</v>
      </c>
      <c r="C11" s="117" t="s">
        <v>3256</v>
      </c>
      <c r="D11" s="117" t="s">
        <v>3256</v>
      </c>
      <c r="E11" s="117" t="s">
        <v>3256</v>
      </c>
      <c r="F11" s="117" t="s">
        <v>3256</v>
      </c>
      <c r="G11" s="117" t="s">
        <v>3256</v>
      </c>
      <c r="H11" s="117" t="s">
        <v>3256</v>
      </c>
      <c r="I11" s="117" t="s">
        <v>3256</v>
      </c>
      <c r="J11" s="66">
        <v>4.7067555699221275</v>
      </c>
      <c r="K11" s="117" t="s">
        <v>3256</v>
      </c>
      <c r="L11" s="117" t="s">
        <v>3256</v>
      </c>
      <c r="M11" s="65">
        <v>3.4369321832622299E-2</v>
      </c>
      <c r="N11" s="117" t="s">
        <v>3256</v>
      </c>
      <c r="O11" s="117" t="s">
        <v>3256</v>
      </c>
      <c r="P11" s="66">
        <v>125.69236267400002</v>
      </c>
      <c r="Q11" s="66">
        <v>24541.993301666011</v>
      </c>
      <c r="R11" s="117" t="s">
        <v>3256</v>
      </c>
      <c r="S11" s="67">
        <f t="shared" si="0"/>
        <v>0.68777524379823385</v>
      </c>
      <c r="T11" s="67">
        <f>Q11/'סכום נכסי הקרן'!$C$41</f>
        <v>0.16489611508362509</v>
      </c>
    </row>
    <row r="12" spans="1:20">
      <c r="A12" s="69" t="s">
        <v>298</v>
      </c>
      <c r="B12" s="54" t="s">
        <v>299</v>
      </c>
      <c r="C12" s="70" t="s">
        <v>123</v>
      </c>
      <c r="D12" s="70" t="s">
        <v>29</v>
      </c>
      <c r="E12" s="54" t="s">
        <v>300</v>
      </c>
      <c r="F12" s="70" t="s">
        <v>301</v>
      </c>
      <c r="G12" s="54" t="s">
        <v>302</v>
      </c>
      <c r="H12" s="54" t="s">
        <v>133</v>
      </c>
      <c r="I12" s="118" t="s">
        <v>3256</v>
      </c>
      <c r="J12" s="72">
        <v>5.1699999999993453</v>
      </c>
      <c r="K12" s="70" t="s">
        <v>135</v>
      </c>
      <c r="L12" s="71">
        <v>1.9900000000000001E-2</v>
      </c>
      <c r="M12" s="71">
        <v>2.0999999999803703E-2</v>
      </c>
      <c r="N12" s="72">
        <v>15366.28</v>
      </c>
      <c r="O12" s="80">
        <v>99.46</v>
      </c>
      <c r="P12" s="118" t="s">
        <v>3256</v>
      </c>
      <c r="Q12" s="72">
        <v>15.283302453000001</v>
      </c>
      <c r="R12" s="73">
        <v>5.6912148148148148E-6</v>
      </c>
      <c r="S12" s="73">
        <f t="shared" si="0"/>
        <v>4.2830575909010048E-4</v>
      </c>
      <c r="T12" s="73">
        <f>Q12/'סכום נכסי הקרן'!$C$41</f>
        <v>1.0268755146211613E-4</v>
      </c>
    </row>
    <row r="13" spans="1:20">
      <c r="A13" s="69" t="s">
        <v>303</v>
      </c>
      <c r="B13" s="54" t="s">
        <v>304</v>
      </c>
      <c r="C13" s="70" t="s">
        <v>123</v>
      </c>
      <c r="D13" s="70" t="s">
        <v>29</v>
      </c>
      <c r="E13" s="54" t="s">
        <v>300</v>
      </c>
      <c r="F13" s="70" t="s">
        <v>301</v>
      </c>
      <c r="G13" s="54" t="s">
        <v>302</v>
      </c>
      <c r="H13" s="54" t="s">
        <v>133</v>
      </c>
      <c r="I13" s="118" t="s">
        <v>3256</v>
      </c>
      <c r="J13" s="72">
        <v>0.75</v>
      </c>
      <c r="K13" s="70" t="s">
        <v>135</v>
      </c>
      <c r="L13" s="71">
        <v>8.6E-3</v>
      </c>
      <c r="M13" s="71">
        <v>2.8302063789868669E-2</v>
      </c>
      <c r="N13" s="72">
        <v>1.921E-3</v>
      </c>
      <c r="O13" s="80">
        <v>111.16</v>
      </c>
      <c r="P13" s="118" t="s">
        <v>3256</v>
      </c>
      <c r="Q13" s="72">
        <v>2.1320000000000001E-6</v>
      </c>
      <c r="R13" s="73">
        <v>7.6798498091631277E-13</v>
      </c>
      <c r="S13" s="73">
        <f t="shared" si="0"/>
        <v>5.9748073506249947E-11</v>
      </c>
      <c r="T13" s="73">
        <f>Q13/'סכום נכסי הקרן'!$C$41</f>
        <v>1.4324774399413738E-11</v>
      </c>
    </row>
    <row r="14" spans="1:20">
      <c r="A14" s="69" t="s">
        <v>305</v>
      </c>
      <c r="B14" s="54" t="s">
        <v>306</v>
      </c>
      <c r="C14" s="70" t="s">
        <v>123</v>
      </c>
      <c r="D14" s="70" t="s">
        <v>29</v>
      </c>
      <c r="E14" s="54" t="s">
        <v>307</v>
      </c>
      <c r="F14" s="70" t="s">
        <v>131</v>
      </c>
      <c r="G14" s="54" t="s">
        <v>308</v>
      </c>
      <c r="H14" s="54" t="s">
        <v>309</v>
      </c>
      <c r="I14" s="118" t="s">
        <v>3256</v>
      </c>
      <c r="J14" s="72">
        <v>12.410000000002791</v>
      </c>
      <c r="K14" s="70" t="s">
        <v>135</v>
      </c>
      <c r="L14" s="71">
        <v>2.07E-2</v>
      </c>
      <c r="M14" s="71">
        <v>2.7699999999997758E-2</v>
      </c>
      <c r="N14" s="72">
        <v>486965.71992300003</v>
      </c>
      <c r="O14" s="80">
        <v>100.85</v>
      </c>
      <c r="P14" s="118" t="s">
        <v>3256</v>
      </c>
      <c r="Q14" s="72">
        <v>491.10492854300003</v>
      </c>
      <c r="R14" s="73">
        <v>1.4769689931229686E-4</v>
      </c>
      <c r="S14" s="73">
        <f t="shared" si="0"/>
        <v>1.3762933100313693E-2</v>
      </c>
      <c r="T14" s="73">
        <f>Q14/'סכום נכסי הקרן'!$C$41</f>
        <v>3.2997032400650466E-3</v>
      </c>
    </row>
    <row r="15" spans="1:20">
      <c r="A15" s="69" t="s">
        <v>310</v>
      </c>
      <c r="B15" s="54" t="s">
        <v>311</v>
      </c>
      <c r="C15" s="70" t="s">
        <v>123</v>
      </c>
      <c r="D15" s="70" t="s">
        <v>29</v>
      </c>
      <c r="E15" s="54" t="s">
        <v>312</v>
      </c>
      <c r="F15" s="70" t="s">
        <v>313</v>
      </c>
      <c r="G15" s="54" t="s">
        <v>314</v>
      </c>
      <c r="H15" s="54" t="s">
        <v>133</v>
      </c>
      <c r="I15" s="118" t="s">
        <v>3256</v>
      </c>
      <c r="J15" s="72">
        <v>4.0200000000000014</v>
      </c>
      <c r="K15" s="70" t="s">
        <v>135</v>
      </c>
      <c r="L15" s="71">
        <v>3.85E-2</v>
      </c>
      <c r="M15" s="71">
        <v>2.1400000000000006E-2</v>
      </c>
      <c r="N15" s="72">
        <v>371809.05972000002</v>
      </c>
      <c r="O15" s="80">
        <v>121.06</v>
      </c>
      <c r="P15" s="118" t="s">
        <v>3256</v>
      </c>
      <c r="Q15" s="72">
        <v>450.11204434999991</v>
      </c>
      <c r="R15" s="73">
        <v>1.439652055248228E-4</v>
      </c>
      <c r="S15" s="73">
        <f t="shared" si="0"/>
        <v>1.2614131103129565E-2</v>
      </c>
      <c r="T15" s="73">
        <f>Q15/'סכום נכסי הקרן'!$C$41</f>
        <v>3.0242746199684143E-3</v>
      </c>
    </row>
    <row r="16" spans="1:20">
      <c r="A16" s="69" t="s">
        <v>315</v>
      </c>
      <c r="B16" s="54" t="s">
        <v>316</v>
      </c>
      <c r="C16" s="70" t="s">
        <v>123</v>
      </c>
      <c r="D16" s="70" t="s">
        <v>29</v>
      </c>
      <c r="E16" s="54" t="s">
        <v>312</v>
      </c>
      <c r="F16" s="70" t="s">
        <v>313</v>
      </c>
      <c r="G16" s="54" t="s">
        <v>314</v>
      </c>
      <c r="H16" s="54" t="s">
        <v>133</v>
      </c>
      <c r="I16" s="118" t="s">
        <v>3256</v>
      </c>
      <c r="J16" s="72">
        <v>1.6000000000175079</v>
      </c>
      <c r="K16" s="70" t="s">
        <v>135</v>
      </c>
      <c r="L16" s="71">
        <v>4.4999999999999998E-2</v>
      </c>
      <c r="M16" s="71">
        <v>2.1100000000166319E-2</v>
      </c>
      <c r="N16" s="72">
        <v>47957.600932000001</v>
      </c>
      <c r="O16" s="80">
        <v>119.1</v>
      </c>
      <c r="P16" s="118" t="s">
        <v>3256</v>
      </c>
      <c r="Q16" s="72">
        <v>57.117504554999996</v>
      </c>
      <c r="R16" s="73">
        <v>1.6225988704472133E-5</v>
      </c>
      <c r="S16" s="73">
        <f t="shared" si="0"/>
        <v>1.6006852066818508E-3</v>
      </c>
      <c r="T16" s="73">
        <f>Q16/'סכום נכסי הקרן'!$C$41</f>
        <v>3.8376893386860293E-4</v>
      </c>
    </row>
    <row r="17" spans="1:20">
      <c r="A17" s="69" t="s">
        <v>317</v>
      </c>
      <c r="B17" s="54" t="s">
        <v>318</v>
      </c>
      <c r="C17" s="70" t="s">
        <v>123</v>
      </c>
      <c r="D17" s="70" t="s">
        <v>29</v>
      </c>
      <c r="E17" s="54" t="s">
        <v>312</v>
      </c>
      <c r="F17" s="70" t="s">
        <v>313</v>
      </c>
      <c r="G17" s="54" t="s">
        <v>314</v>
      </c>
      <c r="H17" s="54" t="s">
        <v>133</v>
      </c>
      <c r="I17" s="118" t="s">
        <v>3256</v>
      </c>
      <c r="J17" s="72">
        <v>6.40999999999738</v>
      </c>
      <c r="K17" s="70" t="s">
        <v>135</v>
      </c>
      <c r="L17" s="71">
        <v>2.3900000000000001E-2</v>
      </c>
      <c r="M17" s="71">
        <v>2.589999999999501E-2</v>
      </c>
      <c r="N17" s="72">
        <v>580020.30888200004</v>
      </c>
      <c r="O17" s="80">
        <v>110.53</v>
      </c>
      <c r="P17" s="118" t="s">
        <v>3256</v>
      </c>
      <c r="Q17" s="72">
        <v>641.09644984799991</v>
      </c>
      <c r="R17" s="73">
        <v>1.4913814256541536E-4</v>
      </c>
      <c r="S17" s="73">
        <f t="shared" si="0"/>
        <v>1.7966359197989765E-2</v>
      </c>
      <c r="T17" s="73">
        <f>Q17/'סכום נכסי הקרן'!$C$41</f>
        <v>4.3074868725786405E-3</v>
      </c>
    </row>
    <row r="18" spans="1:20">
      <c r="A18" s="69" t="s">
        <v>319</v>
      </c>
      <c r="B18" s="54" t="s">
        <v>320</v>
      </c>
      <c r="C18" s="70" t="s">
        <v>123</v>
      </c>
      <c r="D18" s="70" t="s">
        <v>29</v>
      </c>
      <c r="E18" s="54" t="s">
        <v>312</v>
      </c>
      <c r="F18" s="70" t="s">
        <v>313</v>
      </c>
      <c r="G18" s="54" t="s">
        <v>314</v>
      </c>
      <c r="H18" s="54" t="s">
        <v>133</v>
      </c>
      <c r="I18" s="118" t="s">
        <v>3256</v>
      </c>
      <c r="J18" s="72">
        <v>3.5000000000091283</v>
      </c>
      <c r="K18" s="70" t="s">
        <v>135</v>
      </c>
      <c r="L18" s="71">
        <v>0.01</v>
      </c>
      <c r="M18" s="71">
        <v>1.8800000000014607E-2</v>
      </c>
      <c r="N18" s="72">
        <v>51208.009011000002</v>
      </c>
      <c r="O18" s="80">
        <v>106.97</v>
      </c>
      <c r="P18" s="118" t="s">
        <v>3256</v>
      </c>
      <c r="Q18" s="72">
        <v>54.777209008999996</v>
      </c>
      <c r="R18" s="73">
        <v>4.2611518630886354E-5</v>
      </c>
      <c r="S18" s="73">
        <f t="shared" si="0"/>
        <v>1.5350997703268989E-3</v>
      </c>
      <c r="T18" s="73">
        <f>Q18/'סכום נכסי הקרן'!$C$41</f>
        <v>3.68044634748339E-4</v>
      </c>
    </row>
    <row r="19" spans="1:20">
      <c r="A19" s="69" t="s">
        <v>321</v>
      </c>
      <c r="B19" s="54" t="s">
        <v>322</v>
      </c>
      <c r="C19" s="70" t="s">
        <v>123</v>
      </c>
      <c r="D19" s="70" t="s">
        <v>29</v>
      </c>
      <c r="E19" s="54" t="s">
        <v>312</v>
      </c>
      <c r="F19" s="70" t="s">
        <v>313</v>
      </c>
      <c r="G19" s="54" t="s">
        <v>314</v>
      </c>
      <c r="H19" s="54" t="s">
        <v>133</v>
      </c>
      <c r="I19" s="118" t="s">
        <v>3256</v>
      </c>
      <c r="J19" s="72">
        <v>11.37000000001656</v>
      </c>
      <c r="K19" s="70" t="s">
        <v>135</v>
      </c>
      <c r="L19" s="71">
        <v>1.2500000000000001E-2</v>
      </c>
      <c r="M19" s="71">
        <v>3.0100000000021141E-2</v>
      </c>
      <c r="N19" s="72">
        <v>250082.140698</v>
      </c>
      <c r="O19" s="80">
        <v>90.79</v>
      </c>
      <c r="P19" s="118" t="s">
        <v>3256</v>
      </c>
      <c r="Q19" s="72">
        <v>227.04956235199998</v>
      </c>
      <c r="R19" s="73">
        <v>5.826881964430881E-5</v>
      </c>
      <c r="S19" s="73">
        <f t="shared" si="0"/>
        <v>6.3629333681844164E-3</v>
      </c>
      <c r="T19" s="73">
        <f>Q19/'סכום נכסי הקרן'!$C$41</f>
        <v>1.5255317815093914E-3</v>
      </c>
    </row>
    <row r="20" spans="1:20">
      <c r="A20" s="69" t="s">
        <v>323</v>
      </c>
      <c r="B20" s="54" t="s">
        <v>324</v>
      </c>
      <c r="C20" s="70" t="s">
        <v>123</v>
      </c>
      <c r="D20" s="70" t="s">
        <v>29</v>
      </c>
      <c r="E20" s="54" t="s">
        <v>312</v>
      </c>
      <c r="F20" s="70" t="s">
        <v>313</v>
      </c>
      <c r="G20" s="54" t="s">
        <v>314</v>
      </c>
      <c r="H20" s="54" t="s">
        <v>133</v>
      </c>
      <c r="I20" s="118" t="s">
        <v>3256</v>
      </c>
      <c r="J20" s="72">
        <v>8.2999999999942364</v>
      </c>
      <c r="K20" s="70" t="s">
        <v>135</v>
      </c>
      <c r="L20" s="71">
        <v>0.03</v>
      </c>
      <c r="M20" s="71">
        <v>2.829999999997777E-2</v>
      </c>
      <c r="N20" s="72">
        <v>118130.28279999999</v>
      </c>
      <c r="O20" s="80">
        <v>102.81</v>
      </c>
      <c r="P20" s="118" t="s">
        <v>3256</v>
      </c>
      <c r="Q20" s="72">
        <v>121.449753069</v>
      </c>
      <c r="R20" s="73">
        <v>4.621533674167202E-5</v>
      </c>
      <c r="S20" s="73">
        <f t="shared" si="0"/>
        <v>3.4035594623276345E-3</v>
      </c>
      <c r="T20" s="73">
        <f>Q20/'סכום נכסי הקרן'!$C$41</f>
        <v>8.1601328028983635E-4</v>
      </c>
    </row>
    <row r="21" spans="1:20">
      <c r="A21" s="69" t="s">
        <v>325</v>
      </c>
      <c r="B21" s="54" t="s">
        <v>326</v>
      </c>
      <c r="C21" s="70" t="s">
        <v>123</v>
      </c>
      <c r="D21" s="70" t="s">
        <v>29</v>
      </c>
      <c r="E21" s="54" t="s">
        <v>312</v>
      </c>
      <c r="F21" s="70" t="s">
        <v>313</v>
      </c>
      <c r="G21" s="54" t="s">
        <v>314</v>
      </c>
      <c r="H21" s="54" t="s">
        <v>133</v>
      </c>
      <c r="I21" s="118" t="s">
        <v>3256</v>
      </c>
      <c r="J21" s="72">
        <v>11.049999999983172</v>
      </c>
      <c r="K21" s="70" t="s">
        <v>135</v>
      </c>
      <c r="L21" s="71">
        <v>3.2000000000000001E-2</v>
      </c>
      <c r="M21" s="71">
        <v>3.0399999999948774E-2</v>
      </c>
      <c r="N21" s="72">
        <v>325380.97899999999</v>
      </c>
      <c r="O21" s="80">
        <v>103.2</v>
      </c>
      <c r="P21" s="118" t="s">
        <v>3256</v>
      </c>
      <c r="Q21" s="72">
        <v>335.79317749300003</v>
      </c>
      <c r="R21" s="73">
        <v>1.0424954808671352E-4</v>
      </c>
      <c r="S21" s="73">
        <f t="shared" si="0"/>
        <v>9.4104106246477495E-3</v>
      </c>
      <c r="T21" s="73">
        <f>Q21/'סכום נכסי הקרן'!$C$41</f>
        <v>2.2561733172840152E-3</v>
      </c>
    </row>
    <row r="22" spans="1:20">
      <c r="A22" s="69" t="s">
        <v>327</v>
      </c>
      <c r="B22" s="54" t="s">
        <v>328</v>
      </c>
      <c r="C22" s="70" t="s">
        <v>123</v>
      </c>
      <c r="D22" s="70" t="s">
        <v>29</v>
      </c>
      <c r="E22" s="54" t="s">
        <v>329</v>
      </c>
      <c r="F22" s="70" t="s">
        <v>330</v>
      </c>
      <c r="G22" s="54" t="s">
        <v>314</v>
      </c>
      <c r="H22" s="54" t="s">
        <v>133</v>
      </c>
      <c r="I22" s="118" t="s">
        <v>3256</v>
      </c>
      <c r="J22" s="72">
        <v>3.3800000000024188</v>
      </c>
      <c r="K22" s="70" t="s">
        <v>135</v>
      </c>
      <c r="L22" s="71">
        <v>1.34E-2</v>
      </c>
      <c r="M22" s="71">
        <v>2.5400000000014088E-2</v>
      </c>
      <c r="N22" s="72">
        <v>638067.04813499993</v>
      </c>
      <c r="O22" s="80">
        <v>108.45</v>
      </c>
      <c r="P22" s="72">
        <v>60.592823265999996</v>
      </c>
      <c r="Q22" s="72">
        <v>752.57653696099999</v>
      </c>
      <c r="R22" s="73">
        <v>2.3929526899423378E-4</v>
      </c>
      <c r="S22" s="73">
        <f t="shared" si="0"/>
        <v>2.1090524507234924E-2</v>
      </c>
      <c r="T22" s="73">
        <f>Q22/'סכום נכסי הקרן'!$C$41</f>
        <v>5.056514592053649E-3</v>
      </c>
    </row>
    <row r="23" spans="1:20">
      <c r="A23" s="69" t="s">
        <v>331</v>
      </c>
      <c r="B23" s="54" t="s">
        <v>332</v>
      </c>
      <c r="C23" s="70" t="s">
        <v>123</v>
      </c>
      <c r="D23" s="70" t="s">
        <v>29</v>
      </c>
      <c r="E23" s="54" t="s">
        <v>329</v>
      </c>
      <c r="F23" s="70" t="s">
        <v>330</v>
      </c>
      <c r="G23" s="54" t="s">
        <v>314</v>
      </c>
      <c r="H23" s="54" t="s">
        <v>133</v>
      </c>
      <c r="I23" s="118" t="s">
        <v>3256</v>
      </c>
      <c r="J23" s="72">
        <v>3.1100000000019357</v>
      </c>
      <c r="K23" s="70" t="s">
        <v>135</v>
      </c>
      <c r="L23" s="71">
        <v>1.77E-2</v>
      </c>
      <c r="M23" s="71">
        <v>2.3900000000002634E-2</v>
      </c>
      <c r="N23" s="72">
        <v>415795.42099100002</v>
      </c>
      <c r="O23" s="80">
        <v>109.35</v>
      </c>
      <c r="P23" s="118" t="s">
        <v>3256</v>
      </c>
      <c r="Q23" s="72">
        <v>454.67229559200001</v>
      </c>
      <c r="R23" s="73">
        <v>1.5082087960373064E-4</v>
      </c>
      <c r="S23" s="73">
        <f t="shared" si="0"/>
        <v>1.2741929520772148E-2</v>
      </c>
      <c r="T23" s="73">
        <f>Q23/'סכום נכסי הקרן'!$C$41</f>
        <v>3.0549146622978222E-3</v>
      </c>
    </row>
    <row r="24" spans="1:20">
      <c r="A24" s="69" t="s">
        <v>333</v>
      </c>
      <c r="B24" s="54" t="s">
        <v>334</v>
      </c>
      <c r="C24" s="70" t="s">
        <v>123</v>
      </c>
      <c r="D24" s="70" t="s">
        <v>29</v>
      </c>
      <c r="E24" s="54" t="s">
        <v>329</v>
      </c>
      <c r="F24" s="70" t="s">
        <v>330</v>
      </c>
      <c r="G24" s="54" t="s">
        <v>314</v>
      </c>
      <c r="H24" s="54" t="s">
        <v>133</v>
      </c>
      <c r="I24" s="118" t="s">
        <v>3256</v>
      </c>
      <c r="J24" s="72">
        <v>6.1599999999969501</v>
      </c>
      <c r="K24" s="70" t="s">
        <v>135</v>
      </c>
      <c r="L24" s="71">
        <v>2.4799999999999999E-2</v>
      </c>
      <c r="M24" s="71">
        <v>2.8499999999985336E-2</v>
      </c>
      <c r="N24" s="72">
        <v>781821.94356199994</v>
      </c>
      <c r="O24" s="80">
        <v>109.05</v>
      </c>
      <c r="P24" s="118" t="s">
        <v>3256</v>
      </c>
      <c r="Q24" s="72">
        <v>852.57682988500005</v>
      </c>
      <c r="R24" s="73">
        <v>2.3731197956648826E-4</v>
      </c>
      <c r="S24" s="73">
        <f t="shared" si="0"/>
        <v>2.3892975188412074E-2</v>
      </c>
      <c r="T24" s="73">
        <f>Q24/'סכום נכסי הקרן'!$C$41</f>
        <v>5.7284102937476405E-3</v>
      </c>
    </row>
    <row r="25" spans="1:20">
      <c r="A25" s="69" t="s">
        <v>335</v>
      </c>
      <c r="B25" s="54" t="s">
        <v>336</v>
      </c>
      <c r="C25" s="70" t="s">
        <v>123</v>
      </c>
      <c r="D25" s="70" t="s">
        <v>29</v>
      </c>
      <c r="E25" s="54" t="s">
        <v>329</v>
      </c>
      <c r="F25" s="70" t="s">
        <v>330</v>
      </c>
      <c r="G25" s="54" t="s">
        <v>337</v>
      </c>
      <c r="H25" s="54" t="s">
        <v>309</v>
      </c>
      <c r="I25" s="118" t="s">
        <v>3256</v>
      </c>
      <c r="J25" s="72">
        <v>7.490000000004474</v>
      </c>
      <c r="K25" s="70" t="s">
        <v>135</v>
      </c>
      <c r="L25" s="71">
        <v>9.0000000000000011E-3</v>
      </c>
      <c r="M25" s="71">
        <v>3.0400000000029671E-2</v>
      </c>
      <c r="N25" s="72">
        <v>458277.53658499999</v>
      </c>
      <c r="O25" s="80">
        <v>93.65</v>
      </c>
      <c r="P25" s="72">
        <v>2.1115679690000002</v>
      </c>
      <c r="Q25" s="72">
        <v>431.28846014300007</v>
      </c>
      <c r="R25" s="73">
        <v>1.7785361211691489E-4</v>
      </c>
      <c r="S25" s="73">
        <f t="shared" si="0"/>
        <v>1.2086610984531575E-2</v>
      </c>
      <c r="T25" s="73">
        <f>Q25/'סכום נכסי הקרן'!$C$41</f>
        <v>2.897800137250947E-3</v>
      </c>
    </row>
    <row r="26" spans="1:20">
      <c r="A26" s="69" t="s">
        <v>338</v>
      </c>
      <c r="B26" s="54" t="s">
        <v>339</v>
      </c>
      <c r="C26" s="70" t="s">
        <v>123</v>
      </c>
      <c r="D26" s="70" t="s">
        <v>29</v>
      </c>
      <c r="E26" s="54" t="s">
        <v>329</v>
      </c>
      <c r="F26" s="70" t="s">
        <v>330</v>
      </c>
      <c r="G26" s="54" t="s">
        <v>337</v>
      </c>
      <c r="H26" s="54" t="s">
        <v>309</v>
      </c>
      <c r="I26" s="118" t="s">
        <v>3256</v>
      </c>
      <c r="J26" s="72">
        <v>11.029999999997026</v>
      </c>
      <c r="K26" s="70" t="s">
        <v>135</v>
      </c>
      <c r="L26" s="71">
        <v>1.6899999999999998E-2</v>
      </c>
      <c r="M26" s="71">
        <v>3.3699999999994755E-2</v>
      </c>
      <c r="N26" s="72">
        <v>928207.45198699995</v>
      </c>
      <c r="O26" s="80">
        <v>91.53</v>
      </c>
      <c r="P26" s="72">
        <v>7.7561276790000004</v>
      </c>
      <c r="Q26" s="72">
        <v>857.34438628500004</v>
      </c>
      <c r="R26" s="73">
        <v>2.127471835604727E-4</v>
      </c>
      <c r="S26" s="73">
        <f t="shared" si="0"/>
        <v>2.4026583213849404E-2</v>
      </c>
      <c r="T26" s="73">
        <f>Q26/'סכום נכסי הקרן'!$C$41</f>
        <v>5.7604432064429882E-3</v>
      </c>
    </row>
    <row r="27" spans="1:20">
      <c r="A27" s="69" t="s">
        <v>340</v>
      </c>
      <c r="B27" s="54" t="s">
        <v>341</v>
      </c>
      <c r="C27" s="70" t="s">
        <v>123</v>
      </c>
      <c r="D27" s="70" t="s">
        <v>29</v>
      </c>
      <c r="E27" s="54" t="s">
        <v>342</v>
      </c>
      <c r="F27" s="70" t="s">
        <v>330</v>
      </c>
      <c r="G27" s="54" t="s">
        <v>343</v>
      </c>
      <c r="H27" s="54" t="s">
        <v>133</v>
      </c>
      <c r="I27" s="118" t="s">
        <v>3256</v>
      </c>
      <c r="J27" s="72">
        <v>2.2800000000019343</v>
      </c>
      <c r="K27" s="70" t="s">
        <v>135</v>
      </c>
      <c r="L27" s="71">
        <v>3.2000000000000001E-2</v>
      </c>
      <c r="M27" s="71">
        <v>2.4500000000022452E-2</v>
      </c>
      <c r="N27" s="72">
        <v>252097.94731600001</v>
      </c>
      <c r="O27" s="80">
        <v>114.84</v>
      </c>
      <c r="P27" s="118" t="s">
        <v>3256</v>
      </c>
      <c r="Q27" s="72">
        <v>289.50929882299999</v>
      </c>
      <c r="R27" s="73">
        <v>1.7970469973031957E-4</v>
      </c>
      <c r="S27" s="73">
        <f t="shared" si="0"/>
        <v>8.1133315510410337E-3</v>
      </c>
      <c r="T27" s="73">
        <f>Q27/'סכום נכסי הקרן'!$C$41</f>
        <v>1.9451948368536267E-3</v>
      </c>
    </row>
    <row r="28" spans="1:20">
      <c r="A28" s="69" t="s">
        <v>344</v>
      </c>
      <c r="B28" s="54" t="s">
        <v>345</v>
      </c>
      <c r="C28" s="70" t="s">
        <v>123</v>
      </c>
      <c r="D28" s="70" t="s">
        <v>29</v>
      </c>
      <c r="E28" s="54" t="s">
        <v>342</v>
      </c>
      <c r="F28" s="70" t="s">
        <v>330</v>
      </c>
      <c r="G28" s="54" t="s">
        <v>343</v>
      </c>
      <c r="H28" s="54" t="s">
        <v>133</v>
      </c>
      <c r="I28" s="118" t="s">
        <v>3256</v>
      </c>
      <c r="J28" s="72">
        <v>4.0399999999976162</v>
      </c>
      <c r="K28" s="70" t="s">
        <v>135</v>
      </c>
      <c r="L28" s="71">
        <v>1.1399999999999999E-2</v>
      </c>
      <c r="M28" s="71">
        <v>2.5999999999992987E-2</v>
      </c>
      <c r="N28" s="72">
        <v>274655.108152</v>
      </c>
      <c r="O28" s="80">
        <v>103.86</v>
      </c>
      <c r="P28" s="118" t="s">
        <v>3256</v>
      </c>
      <c r="Q28" s="72">
        <v>285.25680416699998</v>
      </c>
      <c r="R28" s="73">
        <v>1.1623236737293498E-4</v>
      </c>
      <c r="S28" s="73">
        <f t="shared" si="0"/>
        <v>7.9941578346753566E-3</v>
      </c>
      <c r="T28" s="73">
        <f>Q28/'סכום נכסי הקרן'!$C$41</f>
        <v>1.9166225917401592E-3</v>
      </c>
    </row>
    <row r="29" spans="1:20">
      <c r="A29" s="69" t="s">
        <v>346</v>
      </c>
      <c r="B29" s="54" t="s">
        <v>347</v>
      </c>
      <c r="C29" s="70" t="s">
        <v>123</v>
      </c>
      <c r="D29" s="70" t="s">
        <v>29</v>
      </c>
      <c r="E29" s="54" t="s">
        <v>342</v>
      </c>
      <c r="F29" s="70" t="s">
        <v>330</v>
      </c>
      <c r="G29" s="54" t="s">
        <v>343</v>
      </c>
      <c r="H29" s="54" t="s">
        <v>133</v>
      </c>
      <c r="I29" s="118" t="s">
        <v>3256</v>
      </c>
      <c r="J29" s="72">
        <v>6.3100000000057301</v>
      </c>
      <c r="K29" s="70" t="s">
        <v>135</v>
      </c>
      <c r="L29" s="71">
        <v>9.1999999999999998E-3</v>
      </c>
      <c r="M29" s="71">
        <v>3.0200000000032007E-2</v>
      </c>
      <c r="N29" s="72">
        <v>391407.13935800001</v>
      </c>
      <c r="O29" s="80">
        <v>97.97</v>
      </c>
      <c r="P29" s="72">
        <v>4.0199431419999998</v>
      </c>
      <c r="Q29" s="72">
        <v>387.48154073799998</v>
      </c>
      <c r="R29" s="73">
        <v>1.6095943039248463E-4</v>
      </c>
      <c r="S29" s="73">
        <f t="shared" si="0"/>
        <v>1.0858947269385088E-2</v>
      </c>
      <c r="T29" s="73">
        <f>Q29/'סכום נכסי הקרן'!$C$41</f>
        <v>2.6034641909048282E-3</v>
      </c>
    </row>
    <row r="30" spans="1:20">
      <c r="A30" s="69" t="s">
        <v>348</v>
      </c>
      <c r="B30" s="54" t="s">
        <v>349</v>
      </c>
      <c r="C30" s="70" t="s">
        <v>123</v>
      </c>
      <c r="D30" s="70" t="s">
        <v>29</v>
      </c>
      <c r="E30" s="54" t="s">
        <v>350</v>
      </c>
      <c r="F30" s="70" t="s">
        <v>330</v>
      </c>
      <c r="G30" s="54" t="s">
        <v>351</v>
      </c>
      <c r="H30" s="54" t="s">
        <v>309</v>
      </c>
      <c r="I30" s="118" t="s">
        <v>3256</v>
      </c>
      <c r="J30" s="72">
        <v>2.3699999999976904</v>
      </c>
      <c r="K30" s="70" t="s">
        <v>135</v>
      </c>
      <c r="L30" s="71">
        <v>2.3399999999999997E-2</v>
      </c>
      <c r="M30" s="71">
        <v>2.5299999999946112E-2</v>
      </c>
      <c r="N30" s="72">
        <v>172625.66436099997</v>
      </c>
      <c r="O30" s="80">
        <v>112.87</v>
      </c>
      <c r="P30" s="118" t="s">
        <v>3256</v>
      </c>
      <c r="Q30" s="72">
        <v>194.842589885</v>
      </c>
      <c r="R30" s="73">
        <v>6.6676529757413863E-5</v>
      </c>
      <c r="S30" s="73">
        <f t="shared" si="0"/>
        <v>5.4603514927753713E-3</v>
      </c>
      <c r="T30" s="73">
        <f>Q30/'סכום נכסי הקרן'!$C$41</f>
        <v>1.3091351517355151E-3</v>
      </c>
    </row>
    <row r="31" spans="1:20">
      <c r="A31" s="69" t="s">
        <v>352</v>
      </c>
      <c r="B31" s="54" t="s">
        <v>353</v>
      </c>
      <c r="C31" s="70" t="s">
        <v>123</v>
      </c>
      <c r="D31" s="70" t="s">
        <v>29</v>
      </c>
      <c r="E31" s="54" t="s">
        <v>350</v>
      </c>
      <c r="F31" s="70" t="s">
        <v>330</v>
      </c>
      <c r="G31" s="54" t="s">
        <v>351</v>
      </c>
      <c r="H31" s="54" t="s">
        <v>309</v>
      </c>
      <c r="I31" s="118" t="s">
        <v>3256</v>
      </c>
      <c r="J31" s="72">
        <v>5.6699999999955413</v>
      </c>
      <c r="K31" s="70" t="s">
        <v>135</v>
      </c>
      <c r="L31" s="71">
        <v>6.5000000000000006E-3</v>
      </c>
      <c r="M31" s="71">
        <v>2.8799999999983776E-2</v>
      </c>
      <c r="N31" s="72">
        <v>554848.282335</v>
      </c>
      <c r="O31" s="80">
        <v>97.78</v>
      </c>
      <c r="P31" s="118" t="s">
        <v>3256</v>
      </c>
      <c r="Q31" s="72">
        <v>542.53067862599994</v>
      </c>
      <c r="R31" s="73">
        <v>2.5991969638188077E-4</v>
      </c>
      <c r="S31" s="73">
        <f t="shared" si="0"/>
        <v>1.5204110162261685E-2</v>
      </c>
      <c r="T31" s="73">
        <f>Q31/'סכום נכסי הקרן'!$C$41</f>
        <v>3.6452296323068881E-3</v>
      </c>
    </row>
    <row r="32" spans="1:20">
      <c r="A32" s="69" t="s">
        <v>354</v>
      </c>
      <c r="B32" s="54" t="s">
        <v>355</v>
      </c>
      <c r="C32" s="70" t="s">
        <v>123</v>
      </c>
      <c r="D32" s="70" t="s">
        <v>29</v>
      </c>
      <c r="E32" s="54" t="s">
        <v>350</v>
      </c>
      <c r="F32" s="70" t="s">
        <v>330</v>
      </c>
      <c r="G32" s="54" t="s">
        <v>351</v>
      </c>
      <c r="H32" s="54" t="s">
        <v>309</v>
      </c>
      <c r="I32" s="118" t="s">
        <v>3256</v>
      </c>
      <c r="J32" s="72">
        <v>8.6699999999335464</v>
      </c>
      <c r="K32" s="70" t="s">
        <v>135</v>
      </c>
      <c r="L32" s="71">
        <v>2.64E-2</v>
      </c>
      <c r="M32" s="71">
        <v>2.9599999999719327E-2</v>
      </c>
      <c r="N32" s="72">
        <v>24297.930249999998</v>
      </c>
      <c r="O32" s="80">
        <v>99.71</v>
      </c>
      <c r="P32" s="118" t="s">
        <v>3256</v>
      </c>
      <c r="Q32" s="72">
        <v>24.227466483000001</v>
      </c>
      <c r="R32" s="73">
        <v>8.099310083333333E-5</v>
      </c>
      <c r="S32" s="73">
        <f t="shared" si="0"/>
        <v>6.7896081064563367E-4</v>
      </c>
      <c r="T32" s="73">
        <f>Q32/'סכום נכסי הקרן'!$C$41</f>
        <v>1.6278282909865514E-4</v>
      </c>
    </row>
    <row r="33" spans="1:20">
      <c r="A33" s="69" t="s">
        <v>356</v>
      </c>
      <c r="B33" s="54" t="s">
        <v>357</v>
      </c>
      <c r="C33" s="70" t="s">
        <v>123</v>
      </c>
      <c r="D33" s="70" t="s">
        <v>29</v>
      </c>
      <c r="E33" s="54" t="s">
        <v>358</v>
      </c>
      <c r="F33" s="70" t="s">
        <v>330</v>
      </c>
      <c r="G33" s="54" t="s">
        <v>343</v>
      </c>
      <c r="H33" s="54" t="s">
        <v>133</v>
      </c>
      <c r="I33" s="118" t="s">
        <v>3256</v>
      </c>
      <c r="J33" s="72">
        <v>2.0199999999993952</v>
      </c>
      <c r="K33" s="70" t="s">
        <v>135</v>
      </c>
      <c r="L33" s="71">
        <v>1.34E-2</v>
      </c>
      <c r="M33" s="71">
        <v>2.1899999999942538E-2</v>
      </c>
      <c r="N33" s="72">
        <v>59588.321188000002</v>
      </c>
      <c r="O33" s="80">
        <v>110.98</v>
      </c>
      <c r="P33" s="118" t="s">
        <v>3256</v>
      </c>
      <c r="Q33" s="72">
        <v>66.131114201999992</v>
      </c>
      <c r="R33" s="73">
        <v>1.1175962689410592E-4</v>
      </c>
      <c r="S33" s="73">
        <f t="shared" si="0"/>
        <v>1.8532864317032389E-3</v>
      </c>
      <c r="T33" s="73">
        <f>Q33/'סכום נכסי הקרן'!$C$41</f>
        <v>4.4433081225399426E-4</v>
      </c>
    </row>
    <row r="34" spans="1:20">
      <c r="A34" s="69" t="s">
        <v>359</v>
      </c>
      <c r="B34" s="54" t="s">
        <v>360</v>
      </c>
      <c r="C34" s="70" t="s">
        <v>123</v>
      </c>
      <c r="D34" s="70" t="s">
        <v>29</v>
      </c>
      <c r="E34" s="54" t="s">
        <v>358</v>
      </c>
      <c r="F34" s="70" t="s">
        <v>330</v>
      </c>
      <c r="G34" s="54" t="s">
        <v>351</v>
      </c>
      <c r="H34" s="54" t="s">
        <v>309</v>
      </c>
      <c r="I34" s="118" t="s">
        <v>3256</v>
      </c>
      <c r="J34" s="72">
        <v>3.6099999999993302</v>
      </c>
      <c r="K34" s="70" t="s">
        <v>135</v>
      </c>
      <c r="L34" s="71">
        <v>1.8200000000000001E-2</v>
      </c>
      <c r="M34" s="71">
        <v>2.4199999999974436E-2</v>
      </c>
      <c r="N34" s="72">
        <v>150236.28893499999</v>
      </c>
      <c r="O34" s="80">
        <v>109.37</v>
      </c>
      <c r="P34" s="118" t="s">
        <v>3256</v>
      </c>
      <c r="Q34" s="72">
        <v>164.31343435100001</v>
      </c>
      <c r="R34" s="73">
        <v>3.001952724870401E-4</v>
      </c>
      <c r="S34" s="73">
        <f t="shared" si="0"/>
        <v>4.6047894717016532E-3</v>
      </c>
      <c r="T34" s="73">
        <f>Q34/'סכום נכסי הקרן'!$C$41</f>
        <v>1.104011668795007E-3</v>
      </c>
    </row>
    <row r="35" spans="1:20">
      <c r="A35" s="69" t="s">
        <v>361</v>
      </c>
      <c r="B35" s="54" t="s">
        <v>362</v>
      </c>
      <c r="C35" s="70" t="s">
        <v>123</v>
      </c>
      <c r="D35" s="70" t="s">
        <v>29</v>
      </c>
      <c r="E35" s="54" t="s">
        <v>358</v>
      </c>
      <c r="F35" s="70" t="s">
        <v>330</v>
      </c>
      <c r="G35" s="54" t="s">
        <v>351</v>
      </c>
      <c r="H35" s="54" t="s">
        <v>309</v>
      </c>
      <c r="I35" s="118" t="s">
        <v>3256</v>
      </c>
      <c r="J35" s="72">
        <v>1.8599999999917103</v>
      </c>
      <c r="K35" s="70" t="s">
        <v>135</v>
      </c>
      <c r="L35" s="71">
        <v>2E-3</v>
      </c>
      <c r="M35" s="71">
        <v>2.0299999999935526E-2</v>
      </c>
      <c r="N35" s="72">
        <v>122130.69311399999</v>
      </c>
      <c r="O35" s="80">
        <v>106.67</v>
      </c>
      <c r="P35" s="118" t="s">
        <v>3256</v>
      </c>
      <c r="Q35" s="72">
        <v>130.27680852799998</v>
      </c>
      <c r="R35" s="73">
        <v>3.8771648607619045E-4</v>
      </c>
      <c r="S35" s="73">
        <f t="shared" si="0"/>
        <v>3.6509326135509344E-3</v>
      </c>
      <c r="T35" s="73">
        <f>Q35/'סכום נכסי הקרן'!$C$41</f>
        <v>8.7532171277636926E-4</v>
      </c>
    </row>
    <row r="36" spans="1:20">
      <c r="A36" s="69" t="s">
        <v>363</v>
      </c>
      <c r="B36" s="54" t="s">
        <v>364</v>
      </c>
      <c r="C36" s="70" t="s">
        <v>123</v>
      </c>
      <c r="D36" s="70" t="s">
        <v>29</v>
      </c>
      <c r="E36" s="54" t="s">
        <v>365</v>
      </c>
      <c r="F36" s="70" t="s">
        <v>330</v>
      </c>
      <c r="G36" s="54" t="s">
        <v>351</v>
      </c>
      <c r="H36" s="54" t="s">
        <v>309</v>
      </c>
      <c r="I36" s="118" t="s">
        <v>3256</v>
      </c>
      <c r="J36" s="72">
        <v>1.2100000000009119</v>
      </c>
      <c r="K36" s="70" t="s">
        <v>135</v>
      </c>
      <c r="L36" s="71">
        <v>4.7500000000000001E-2</v>
      </c>
      <c r="M36" s="71">
        <v>2.4899999999945282E-2</v>
      </c>
      <c r="N36" s="72">
        <v>62421.018382000002</v>
      </c>
      <c r="O36" s="80">
        <v>140.54</v>
      </c>
      <c r="P36" s="118" t="s">
        <v>3256</v>
      </c>
      <c r="Q36" s="72">
        <v>87.726501052000003</v>
      </c>
      <c r="R36" s="73">
        <v>4.3549082705445736E-5</v>
      </c>
      <c r="S36" s="73">
        <f t="shared" si="0"/>
        <v>2.4584847248128564E-3</v>
      </c>
      <c r="T36" s="73">
        <f>Q36/'סכום נכסי הקרן'!$C$41</f>
        <v>5.8942886323631893E-4</v>
      </c>
    </row>
    <row r="37" spans="1:20">
      <c r="A37" s="69" t="s">
        <v>366</v>
      </c>
      <c r="B37" s="54" t="s">
        <v>367</v>
      </c>
      <c r="C37" s="70" t="s">
        <v>123</v>
      </c>
      <c r="D37" s="70" t="s">
        <v>29</v>
      </c>
      <c r="E37" s="54" t="s">
        <v>365</v>
      </c>
      <c r="F37" s="70" t="s">
        <v>330</v>
      </c>
      <c r="G37" s="54" t="s">
        <v>351</v>
      </c>
      <c r="H37" s="54" t="s">
        <v>309</v>
      </c>
      <c r="I37" s="118" t="s">
        <v>3256</v>
      </c>
      <c r="J37" s="72">
        <v>4.0700000000117216</v>
      </c>
      <c r="K37" s="70" t="s">
        <v>135</v>
      </c>
      <c r="L37" s="71">
        <v>5.0000000000000001E-3</v>
      </c>
      <c r="M37" s="71">
        <v>2.7200000000106424E-2</v>
      </c>
      <c r="N37" s="72">
        <v>136954.936288</v>
      </c>
      <c r="O37" s="80">
        <v>101.54</v>
      </c>
      <c r="P37" s="118" t="s">
        <v>3256</v>
      </c>
      <c r="Q37" s="72">
        <v>139.06404179099999</v>
      </c>
      <c r="R37" s="73">
        <v>7.2743323628275455E-5</v>
      </c>
      <c r="S37" s="73">
        <f t="shared" si="0"/>
        <v>3.8971897706401885E-3</v>
      </c>
      <c r="T37" s="73">
        <f>Q37/'סכום נכסי הקרן'!$C$41</f>
        <v>9.3436258242341407E-4</v>
      </c>
    </row>
    <row r="38" spans="1:20">
      <c r="A38" s="69" t="s">
        <v>368</v>
      </c>
      <c r="B38" s="54" t="s">
        <v>369</v>
      </c>
      <c r="C38" s="70" t="s">
        <v>123</v>
      </c>
      <c r="D38" s="70" t="s">
        <v>29</v>
      </c>
      <c r="E38" s="54" t="s">
        <v>365</v>
      </c>
      <c r="F38" s="70" t="s">
        <v>330</v>
      </c>
      <c r="G38" s="54" t="s">
        <v>351</v>
      </c>
      <c r="H38" s="54" t="s">
        <v>309</v>
      </c>
      <c r="I38" s="118" t="s">
        <v>3256</v>
      </c>
      <c r="J38" s="72">
        <v>5.890000000006606</v>
      </c>
      <c r="K38" s="70" t="s">
        <v>135</v>
      </c>
      <c r="L38" s="71">
        <v>5.8999999999999999E-3</v>
      </c>
      <c r="M38" s="71">
        <v>3.0300000000035725E-2</v>
      </c>
      <c r="N38" s="72">
        <v>414826.99427000002</v>
      </c>
      <c r="O38" s="80">
        <v>93.79</v>
      </c>
      <c r="P38" s="118" t="s">
        <v>3256</v>
      </c>
      <c r="Q38" s="72">
        <v>389.06623918700001</v>
      </c>
      <c r="R38" s="73">
        <v>3.7732297697369918E-4</v>
      </c>
      <c r="S38" s="73">
        <f t="shared" si="0"/>
        <v>1.0903357531775376E-2</v>
      </c>
      <c r="T38" s="73">
        <f>Q38/'סכום נכסי הקרן'!$C$41</f>
        <v>2.6141116804794182E-3</v>
      </c>
    </row>
    <row r="39" spans="1:20">
      <c r="A39" s="69" t="s">
        <v>370</v>
      </c>
      <c r="B39" s="54" t="s">
        <v>371</v>
      </c>
      <c r="C39" s="70" t="s">
        <v>123</v>
      </c>
      <c r="D39" s="70" t="s">
        <v>29</v>
      </c>
      <c r="E39" s="54" t="s">
        <v>372</v>
      </c>
      <c r="F39" s="70" t="s">
        <v>373</v>
      </c>
      <c r="G39" s="54" t="s">
        <v>343</v>
      </c>
      <c r="H39" s="54" t="s">
        <v>133</v>
      </c>
      <c r="I39" s="118" t="s">
        <v>3256</v>
      </c>
      <c r="J39" s="72">
        <v>5.0399999999812515</v>
      </c>
      <c r="K39" s="70" t="s">
        <v>135</v>
      </c>
      <c r="L39" s="71">
        <v>4.4000000000000003E-3</v>
      </c>
      <c r="M39" s="71">
        <v>2.4699999999906259E-2</v>
      </c>
      <c r="N39" s="72">
        <v>84856.142200000002</v>
      </c>
      <c r="O39" s="80">
        <v>100.57</v>
      </c>
      <c r="P39" s="118" t="s">
        <v>3256</v>
      </c>
      <c r="Q39" s="72">
        <v>85.33982214000001</v>
      </c>
      <c r="R39" s="73">
        <v>9.5154876255359129E-5</v>
      </c>
      <c r="S39" s="73">
        <f t="shared" si="0"/>
        <v>2.3915994213091077E-3</v>
      </c>
      <c r="T39" s="73">
        <f>Q39/'סכום נכסי הקרן'!$C$41</f>
        <v>5.7339291718648869E-4</v>
      </c>
    </row>
    <row r="40" spans="1:20">
      <c r="A40" s="69" t="s">
        <v>374</v>
      </c>
      <c r="B40" s="54" t="s">
        <v>375</v>
      </c>
      <c r="C40" s="70" t="s">
        <v>123</v>
      </c>
      <c r="D40" s="70" t="s">
        <v>29</v>
      </c>
      <c r="E40" s="54" t="s">
        <v>376</v>
      </c>
      <c r="F40" s="70" t="s">
        <v>330</v>
      </c>
      <c r="G40" s="54" t="s">
        <v>343</v>
      </c>
      <c r="H40" s="54" t="s">
        <v>133</v>
      </c>
      <c r="I40" s="118" t="s">
        <v>3256</v>
      </c>
      <c r="J40" s="72">
        <v>2.8399999999907535</v>
      </c>
      <c r="K40" s="70" t="s">
        <v>135</v>
      </c>
      <c r="L40" s="71">
        <v>1.5800000000000002E-2</v>
      </c>
      <c r="M40" s="71">
        <v>2.1999999999932341E-2</v>
      </c>
      <c r="N40" s="72">
        <v>160016.53875199999</v>
      </c>
      <c r="O40" s="80">
        <v>110.84</v>
      </c>
      <c r="P40" s="118" t="s">
        <v>3256</v>
      </c>
      <c r="Q40" s="72">
        <v>177.36233642100001</v>
      </c>
      <c r="R40" s="73">
        <v>3.4400920127782339E-4</v>
      </c>
      <c r="S40" s="73">
        <f t="shared" si="0"/>
        <v>4.9704774454606667E-3</v>
      </c>
      <c r="T40" s="73">
        <f>Q40/'סכום נכסי הקרן'!$C$41</f>
        <v>1.1916864241011949E-3</v>
      </c>
    </row>
    <row r="41" spans="1:20">
      <c r="A41" s="69" t="s">
        <v>377</v>
      </c>
      <c r="B41" s="54" t="s">
        <v>378</v>
      </c>
      <c r="C41" s="70" t="s">
        <v>123</v>
      </c>
      <c r="D41" s="70" t="s">
        <v>29</v>
      </c>
      <c r="E41" s="54" t="s">
        <v>376</v>
      </c>
      <c r="F41" s="70" t="s">
        <v>330</v>
      </c>
      <c r="G41" s="54" t="s">
        <v>343</v>
      </c>
      <c r="H41" s="54" t="s">
        <v>133</v>
      </c>
      <c r="I41" s="118" t="s">
        <v>3256</v>
      </c>
      <c r="J41" s="72">
        <v>5.4799999999844085</v>
      </c>
      <c r="K41" s="70" t="s">
        <v>135</v>
      </c>
      <c r="L41" s="71">
        <v>8.3999999999999995E-3</v>
      </c>
      <c r="M41" s="71">
        <v>2.5499999999932386E-2</v>
      </c>
      <c r="N41" s="72">
        <v>124536.094109</v>
      </c>
      <c r="O41" s="80">
        <v>100.94</v>
      </c>
      <c r="P41" s="118" t="s">
        <v>3256</v>
      </c>
      <c r="Q41" s="72">
        <v>125.70672382699999</v>
      </c>
      <c r="R41" s="73">
        <v>1.5687859996708166E-4</v>
      </c>
      <c r="S41" s="73">
        <f t="shared" si="0"/>
        <v>3.5228586188768563E-3</v>
      </c>
      <c r="T41" s="73">
        <f>Q41/'סכום נכסי הקרן'!$C$41</f>
        <v>8.446156000521493E-4</v>
      </c>
    </row>
    <row r="42" spans="1:20">
      <c r="A42" s="69" t="s">
        <v>379</v>
      </c>
      <c r="B42" s="54" t="s">
        <v>380</v>
      </c>
      <c r="C42" s="70" t="s">
        <v>123</v>
      </c>
      <c r="D42" s="70" t="s">
        <v>29</v>
      </c>
      <c r="E42" s="54" t="s">
        <v>381</v>
      </c>
      <c r="F42" s="70" t="s">
        <v>301</v>
      </c>
      <c r="G42" s="54" t="s">
        <v>351</v>
      </c>
      <c r="H42" s="54" t="s">
        <v>309</v>
      </c>
      <c r="I42" s="118" t="s">
        <v>3256</v>
      </c>
      <c r="J42" s="72">
        <v>4.2999999999588159</v>
      </c>
      <c r="K42" s="70" t="s">
        <v>135</v>
      </c>
      <c r="L42" s="71">
        <v>2.7799999999999998E-2</v>
      </c>
      <c r="M42" s="71">
        <v>3.0999999999718211E-2</v>
      </c>
      <c r="N42" s="72">
        <v>0.83422399999999997</v>
      </c>
      <c r="O42" s="80">
        <v>5529999</v>
      </c>
      <c r="P42" s="118" t="s">
        <v>3256</v>
      </c>
      <c r="Q42" s="72">
        <v>46.132600272999987</v>
      </c>
      <c r="R42" s="73">
        <v>1.9947967479674796E-4</v>
      </c>
      <c r="S42" s="73">
        <f t="shared" si="0"/>
        <v>1.2928395835579969E-3</v>
      </c>
      <c r="T42" s="73">
        <f>Q42/'סכום נכסי הקרן'!$C$41</f>
        <v>3.0996205036072113E-4</v>
      </c>
    </row>
    <row r="43" spans="1:20">
      <c r="A43" s="69" t="s">
        <v>382</v>
      </c>
      <c r="B43" s="54" t="s">
        <v>383</v>
      </c>
      <c r="C43" s="70" t="s">
        <v>123</v>
      </c>
      <c r="D43" s="70" t="s">
        <v>29</v>
      </c>
      <c r="E43" s="54" t="s">
        <v>381</v>
      </c>
      <c r="F43" s="70" t="s">
        <v>301</v>
      </c>
      <c r="G43" s="54" t="s">
        <v>351</v>
      </c>
      <c r="H43" s="54" t="s">
        <v>309</v>
      </c>
      <c r="I43" s="118" t="s">
        <v>3256</v>
      </c>
      <c r="J43" s="72">
        <v>1.1400000000006656</v>
      </c>
      <c r="K43" s="70" t="s">
        <v>135</v>
      </c>
      <c r="L43" s="71">
        <v>2.4199999999999999E-2</v>
      </c>
      <c r="M43" s="71">
        <v>3.3300000000035496E-2</v>
      </c>
      <c r="N43" s="72">
        <v>3.2047030000000003</v>
      </c>
      <c r="O43" s="80">
        <v>5626366</v>
      </c>
      <c r="P43" s="118" t="s">
        <v>3256</v>
      </c>
      <c r="Q43" s="72">
        <v>180.308284192</v>
      </c>
      <c r="R43" s="73">
        <v>1.1118561565416509E-4</v>
      </c>
      <c r="S43" s="73">
        <f t="shared" si="0"/>
        <v>5.0530359370025433E-3</v>
      </c>
      <c r="T43" s="73">
        <f>Q43/'סכום נכסי הקרן'!$C$41</f>
        <v>1.2114800625683763E-3</v>
      </c>
    </row>
    <row r="44" spans="1:20">
      <c r="A44" s="69" t="s">
        <v>384</v>
      </c>
      <c r="B44" s="54" t="s">
        <v>385</v>
      </c>
      <c r="C44" s="70" t="s">
        <v>123</v>
      </c>
      <c r="D44" s="70" t="s">
        <v>29</v>
      </c>
      <c r="E44" s="54" t="s">
        <v>381</v>
      </c>
      <c r="F44" s="70" t="s">
        <v>301</v>
      </c>
      <c r="G44" s="54" t="s">
        <v>351</v>
      </c>
      <c r="H44" s="54" t="s">
        <v>309</v>
      </c>
      <c r="I44" s="118" t="s">
        <v>3256</v>
      </c>
      <c r="J44" s="72">
        <v>0.74999999998837541</v>
      </c>
      <c r="K44" s="70" t="s">
        <v>135</v>
      </c>
      <c r="L44" s="71">
        <v>1.95E-2</v>
      </c>
      <c r="M44" s="71">
        <v>3.4099999999809352E-2</v>
      </c>
      <c r="N44" s="72">
        <v>0.78824399999999994</v>
      </c>
      <c r="O44" s="80">
        <v>5456707</v>
      </c>
      <c r="P44" s="118" t="s">
        <v>3256</v>
      </c>
      <c r="Q44" s="72">
        <v>43.012140301999999</v>
      </c>
      <c r="R44" s="73">
        <v>3.1759700229662758E-5</v>
      </c>
      <c r="S44" s="73">
        <f t="shared" si="0"/>
        <v>1.2053904880042362E-3</v>
      </c>
      <c r="T44" s="73">
        <f>Q44/'סכום נכסי הקרן'!$C$41</f>
        <v>2.8899587535744908E-4</v>
      </c>
    </row>
    <row r="45" spans="1:20">
      <c r="A45" s="69" t="s">
        <v>386</v>
      </c>
      <c r="B45" s="54" t="s">
        <v>387</v>
      </c>
      <c r="C45" s="70" t="s">
        <v>123</v>
      </c>
      <c r="D45" s="70" t="s">
        <v>29</v>
      </c>
      <c r="E45" s="54" t="s">
        <v>381</v>
      </c>
      <c r="F45" s="70" t="s">
        <v>301</v>
      </c>
      <c r="G45" s="54" t="s">
        <v>343</v>
      </c>
      <c r="H45" s="54" t="s">
        <v>133</v>
      </c>
      <c r="I45" s="118" t="s">
        <v>3256</v>
      </c>
      <c r="J45" s="72">
        <v>4.0899999999968255</v>
      </c>
      <c r="K45" s="70" t="s">
        <v>135</v>
      </c>
      <c r="L45" s="71">
        <v>1.4999999999999999E-2</v>
      </c>
      <c r="M45" s="71">
        <v>3.0299999999965369E-2</v>
      </c>
      <c r="N45" s="72">
        <v>2.7095870000000004</v>
      </c>
      <c r="O45" s="80">
        <v>5115050</v>
      </c>
      <c r="P45" s="118" t="s">
        <v>3256</v>
      </c>
      <c r="Q45" s="72">
        <v>138.59674061600001</v>
      </c>
      <c r="R45" s="73">
        <v>9.6502136904337929E-5</v>
      </c>
      <c r="S45" s="73">
        <f t="shared" si="0"/>
        <v>3.8840939240391303E-3</v>
      </c>
      <c r="T45" s="73">
        <f>Q45/'סכום נכסי הקרן'!$C$41</f>
        <v>9.3122281511175565E-4</v>
      </c>
    </row>
    <row r="46" spans="1:20">
      <c r="A46" s="69" t="s">
        <v>388</v>
      </c>
      <c r="B46" s="54" t="s">
        <v>389</v>
      </c>
      <c r="C46" s="70" t="s">
        <v>123</v>
      </c>
      <c r="D46" s="70" t="s">
        <v>29</v>
      </c>
      <c r="E46" s="54" t="s">
        <v>390</v>
      </c>
      <c r="F46" s="70" t="s">
        <v>330</v>
      </c>
      <c r="G46" s="54" t="s">
        <v>343</v>
      </c>
      <c r="H46" s="54" t="s">
        <v>133</v>
      </c>
      <c r="I46" s="118" t="s">
        <v>3256</v>
      </c>
      <c r="J46" s="72">
        <v>2.400000000109705</v>
      </c>
      <c r="K46" s="70" t="s">
        <v>135</v>
      </c>
      <c r="L46" s="71">
        <v>3.7000000000000005E-2</v>
      </c>
      <c r="M46" s="71">
        <v>2.360000000059554E-2</v>
      </c>
      <c r="N46" s="72">
        <v>11083.449866999999</v>
      </c>
      <c r="O46" s="80">
        <v>115.14</v>
      </c>
      <c r="P46" s="118" t="s">
        <v>3256</v>
      </c>
      <c r="Q46" s="72">
        <v>12.761484233999999</v>
      </c>
      <c r="R46" s="73">
        <v>2.9482674903278646E-5</v>
      </c>
      <c r="S46" s="73">
        <f t="shared" si="0"/>
        <v>3.5763325425041358E-4</v>
      </c>
      <c r="T46" s="73">
        <f>Q46/'סכום נכסי הקרן'!$C$41</f>
        <v>8.5743612876981813E-5</v>
      </c>
    </row>
    <row r="47" spans="1:20">
      <c r="A47" s="69" t="s">
        <v>391</v>
      </c>
      <c r="B47" s="54" t="s">
        <v>392</v>
      </c>
      <c r="C47" s="70" t="s">
        <v>123</v>
      </c>
      <c r="D47" s="70" t="s">
        <v>29</v>
      </c>
      <c r="E47" s="54" t="s">
        <v>390</v>
      </c>
      <c r="F47" s="70" t="s">
        <v>330</v>
      </c>
      <c r="G47" s="54" t="s">
        <v>343</v>
      </c>
      <c r="H47" s="54" t="s">
        <v>133</v>
      </c>
      <c r="I47" s="118" t="s">
        <v>3256</v>
      </c>
      <c r="J47" s="72">
        <v>4.150000000040551</v>
      </c>
      <c r="K47" s="70" t="s">
        <v>135</v>
      </c>
      <c r="L47" s="71">
        <v>2.81E-2</v>
      </c>
      <c r="M47" s="71">
        <v>2.5900000000265225E-2</v>
      </c>
      <c r="N47" s="72">
        <v>40078.461110999997</v>
      </c>
      <c r="O47" s="80">
        <v>113.83</v>
      </c>
      <c r="P47" s="118" t="s">
        <v>3256</v>
      </c>
      <c r="Q47" s="72">
        <v>45.621312181</v>
      </c>
      <c r="R47" s="73">
        <v>3.2023153046166582E-5</v>
      </c>
      <c r="S47" s="73">
        <f t="shared" si="0"/>
        <v>1.2785110289127411E-3</v>
      </c>
      <c r="T47" s="73">
        <f>Q47/'סכום נכסי הקרן'!$C$41</f>
        <v>3.0652673771015522E-4</v>
      </c>
    </row>
    <row r="48" spans="1:20">
      <c r="A48" s="69" t="s">
        <v>393</v>
      </c>
      <c r="B48" s="54" t="s">
        <v>394</v>
      </c>
      <c r="C48" s="70" t="s">
        <v>123</v>
      </c>
      <c r="D48" s="70" t="s">
        <v>29</v>
      </c>
      <c r="E48" s="54" t="s">
        <v>390</v>
      </c>
      <c r="F48" s="70" t="s">
        <v>330</v>
      </c>
      <c r="G48" s="54" t="s">
        <v>351</v>
      </c>
      <c r="H48" s="54" t="s">
        <v>309</v>
      </c>
      <c r="I48" s="118" t="s">
        <v>3256</v>
      </c>
      <c r="J48" s="72">
        <v>2.4600000000549449</v>
      </c>
      <c r="K48" s="70" t="s">
        <v>135</v>
      </c>
      <c r="L48" s="71">
        <v>2.4E-2</v>
      </c>
      <c r="M48" s="71">
        <v>2.3300000000558919E-2</v>
      </c>
      <c r="N48" s="72">
        <v>9343.2961039999991</v>
      </c>
      <c r="O48" s="80">
        <v>112.98</v>
      </c>
      <c r="P48" s="118" t="s">
        <v>3256</v>
      </c>
      <c r="Q48" s="72">
        <v>10.556055877</v>
      </c>
      <c r="R48" s="73">
        <v>1.6192775217527866E-5</v>
      </c>
      <c r="S48" s="73">
        <f t="shared" si="0"/>
        <v>2.958273932809933E-4</v>
      </c>
      <c r="T48" s="73">
        <f>Q48/'סכום נכסי הקרן'!$C$41</f>
        <v>7.0925477948231952E-5</v>
      </c>
    </row>
    <row r="49" spans="1:20">
      <c r="A49" s="69" t="s">
        <v>395</v>
      </c>
      <c r="B49" s="54" t="s">
        <v>396</v>
      </c>
      <c r="C49" s="70" t="s">
        <v>123</v>
      </c>
      <c r="D49" s="70" t="s">
        <v>29</v>
      </c>
      <c r="E49" s="54" t="s">
        <v>390</v>
      </c>
      <c r="F49" s="70" t="s">
        <v>330</v>
      </c>
      <c r="G49" s="54" t="s">
        <v>343</v>
      </c>
      <c r="H49" s="54" t="s">
        <v>133</v>
      </c>
      <c r="I49" s="118" t="s">
        <v>3256</v>
      </c>
      <c r="J49" s="72">
        <v>3.6700000000089479</v>
      </c>
      <c r="K49" s="70" t="s">
        <v>135</v>
      </c>
      <c r="L49" s="71">
        <v>2.6000000000000002E-2</v>
      </c>
      <c r="M49" s="71">
        <v>2.2700000000077627E-2</v>
      </c>
      <c r="N49" s="72">
        <v>148847.26688499999</v>
      </c>
      <c r="O49" s="80">
        <v>113.37</v>
      </c>
      <c r="P49" s="118" t="s">
        <v>3256</v>
      </c>
      <c r="Q49" s="72">
        <v>168.74814594700001</v>
      </c>
      <c r="R49" s="73">
        <v>3.036162654105677E-4</v>
      </c>
      <c r="S49" s="73">
        <f t="shared" si="0"/>
        <v>4.7290697129853424E-3</v>
      </c>
      <c r="T49" s="73">
        <f>Q49/'סכום נכסי הקרן'!$C$41</f>
        <v>1.1338082181098119E-3</v>
      </c>
    </row>
    <row r="50" spans="1:20">
      <c r="A50" s="69" t="s">
        <v>397</v>
      </c>
      <c r="B50" s="54" t="s">
        <v>398</v>
      </c>
      <c r="C50" s="70" t="s">
        <v>123</v>
      </c>
      <c r="D50" s="70" t="s">
        <v>29</v>
      </c>
      <c r="E50" s="54" t="s">
        <v>390</v>
      </c>
      <c r="F50" s="70" t="s">
        <v>330</v>
      </c>
      <c r="G50" s="54" t="s">
        <v>343</v>
      </c>
      <c r="H50" s="54" t="s">
        <v>133</v>
      </c>
      <c r="I50" s="118" t="s">
        <v>3256</v>
      </c>
      <c r="J50" s="72">
        <v>6.5700000000009773</v>
      </c>
      <c r="K50" s="70" t="s">
        <v>135</v>
      </c>
      <c r="L50" s="71">
        <v>3.4999999999999996E-3</v>
      </c>
      <c r="M50" s="71">
        <v>3.0700000000009778E-2</v>
      </c>
      <c r="N50" s="72">
        <v>785156.89230399998</v>
      </c>
      <c r="O50" s="80">
        <v>91.16</v>
      </c>
      <c r="P50" s="118" t="s">
        <v>3256</v>
      </c>
      <c r="Q50" s="72">
        <v>715.74907559000007</v>
      </c>
      <c r="R50" s="73">
        <v>2.6959807570298329E-4</v>
      </c>
      <c r="S50" s="73">
        <f t="shared" si="0"/>
        <v>2.005845608835918E-2</v>
      </c>
      <c r="T50" s="73">
        <f>Q50/'סכום נכסי הקרן'!$C$41</f>
        <v>4.8090731868741469E-3</v>
      </c>
    </row>
    <row r="51" spans="1:20">
      <c r="A51" s="69" t="s">
        <v>399</v>
      </c>
      <c r="B51" s="54" t="s">
        <v>400</v>
      </c>
      <c r="C51" s="70" t="s">
        <v>123</v>
      </c>
      <c r="D51" s="70" t="s">
        <v>29</v>
      </c>
      <c r="E51" s="54" t="s">
        <v>401</v>
      </c>
      <c r="F51" s="70" t="s">
        <v>330</v>
      </c>
      <c r="G51" s="54" t="s">
        <v>351</v>
      </c>
      <c r="H51" s="54" t="s">
        <v>309</v>
      </c>
      <c r="I51" s="118" t="s">
        <v>3256</v>
      </c>
      <c r="J51" s="72">
        <v>3.0100000000028122</v>
      </c>
      <c r="K51" s="70" t="s">
        <v>135</v>
      </c>
      <c r="L51" s="71">
        <v>2.35E-2</v>
      </c>
      <c r="M51" s="71">
        <v>2.2700000000031428E-2</v>
      </c>
      <c r="N51" s="72">
        <v>265787.300666</v>
      </c>
      <c r="O51" s="80">
        <v>113.73</v>
      </c>
      <c r="P51" s="118" t="s">
        <v>3256</v>
      </c>
      <c r="Q51" s="72">
        <v>302.27990511499996</v>
      </c>
      <c r="R51" s="73">
        <v>2.7972580125390587E-4</v>
      </c>
      <c r="S51" s="73">
        <f t="shared" si="0"/>
        <v>8.4712204457191732E-3</v>
      </c>
      <c r="T51" s="73">
        <f>Q51/'סכום נכסי הקרן'!$C$41</f>
        <v>2.0309997402666816E-3</v>
      </c>
    </row>
    <row r="52" spans="1:20">
      <c r="A52" s="69" t="s">
        <v>402</v>
      </c>
      <c r="B52" s="54" t="s">
        <v>403</v>
      </c>
      <c r="C52" s="70" t="s">
        <v>123</v>
      </c>
      <c r="D52" s="70" t="s">
        <v>29</v>
      </c>
      <c r="E52" s="54" t="s">
        <v>401</v>
      </c>
      <c r="F52" s="70" t="s">
        <v>330</v>
      </c>
      <c r="G52" s="54" t="s">
        <v>351</v>
      </c>
      <c r="H52" s="54" t="s">
        <v>309</v>
      </c>
      <c r="I52" s="118" t="s">
        <v>3256</v>
      </c>
      <c r="J52" s="72">
        <v>1.4899999999955931</v>
      </c>
      <c r="K52" s="70" t="s">
        <v>135</v>
      </c>
      <c r="L52" s="71">
        <v>1.7600000000000001E-2</v>
      </c>
      <c r="M52" s="71">
        <v>2.1299999999930222E-2</v>
      </c>
      <c r="N52" s="72">
        <v>94763.410745000001</v>
      </c>
      <c r="O52" s="80">
        <v>112.57</v>
      </c>
      <c r="P52" s="72">
        <v>2.247983369</v>
      </c>
      <c r="Q52" s="72">
        <v>108.92315485200001</v>
      </c>
      <c r="R52" s="73">
        <v>7.2672402878325236E-5</v>
      </c>
      <c r="S52" s="73">
        <f t="shared" si="0"/>
        <v>3.0525087535787721E-3</v>
      </c>
      <c r="T52" s="73">
        <f>Q52/'סכום נכסי הקרן'!$C$41</f>
        <v>7.318478518420769E-4</v>
      </c>
    </row>
    <row r="53" spans="1:20">
      <c r="A53" s="69" t="s">
        <v>404</v>
      </c>
      <c r="B53" s="54" t="s">
        <v>405</v>
      </c>
      <c r="C53" s="70" t="s">
        <v>123</v>
      </c>
      <c r="D53" s="70" t="s">
        <v>29</v>
      </c>
      <c r="E53" s="54" t="s">
        <v>401</v>
      </c>
      <c r="F53" s="70" t="s">
        <v>330</v>
      </c>
      <c r="G53" s="54" t="s">
        <v>351</v>
      </c>
      <c r="H53" s="54" t="s">
        <v>309</v>
      </c>
      <c r="I53" s="118" t="s">
        <v>3256</v>
      </c>
      <c r="J53" s="72">
        <v>2.209999999996882</v>
      </c>
      <c r="K53" s="70" t="s">
        <v>135</v>
      </c>
      <c r="L53" s="71">
        <v>2.1499999999999998E-2</v>
      </c>
      <c r="M53" s="71">
        <v>2.250000000001659E-2</v>
      </c>
      <c r="N53" s="72">
        <v>132611.90456600001</v>
      </c>
      <c r="O53" s="80">
        <v>113.66</v>
      </c>
      <c r="P53" s="118" t="s">
        <v>3256</v>
      </c>
      <c r="Q53" s="72">
        <v>150.726691007</v>
      </c>
      <c r="R53" s="73">
        <v>1.0986061521423801E-4</v>
      </c>
      <c r="S53" s="73">
        <f t="shared" si="0"/>
        <v>4.224028805647307E-3</v>
      </c>
      <c r="T53" s="73">
        <f>Q53/'סכום נכסי הקרן'!$C$41</f>
        <v>1.012723191672335E-3</v>
      </c>
    </row>
    <row r="54" spans="1:20">
      <c r="A54" s="69" t="s">
        <v>406</v>
      </c>
      <c r="B54" s="54" t="s">
        <v>407</v>
      </c>
      <c r="C54" s="70" t="s">
        <v>123</v>
      </c>
      <c r="D54" s="70" t="s">
        <v>29</v>
      </c>
      <c r="E54" s="54" t="s">
        <v>401</v>
      </c>
      <c r="F54" s="70" t="s">
        <v>330</v>
      </c>
      <c r="G54" s="54" t="s">
        <v>351</v>
      </c>
      <c r="H54" s="54" t="s">
        <v>309</v>
      </c>
      <c r="I54" s="118" t="s">
        <v>3256</v>
      </c>
      <c r="J54" s="72">
        <v>4.3199999999988767</v>
      </c>
      <c r="K54" s="70" t="s">
        <v>135</v>
      </c>
      <c r="L54" s="71">
        <v>2.2499999999999999E-2</v>
      </c>
      <c r="M54" s="71">
        <v>2.6100000000004918E-2</v>
      </c>
      <c r="N54" s="72">
        <v>354832.63615200005</v>
      </c>
      <c r="O54" s="80">
        <v>111.23</v>
      </c>
      <c r="P54" s="72">
        <v>32.629257857000006</v>
      </c>
      <c r="Q54" s="72">
        <v>427.30959903899998</v>
      </c>
      <c r="R54" s="73">
        <v>3.0016167164032264E-4</v>
      </c>
      <c r="S54" s="73">
        <f t="shared" si="0"/>
        <v>1.1975105691045198E-2</v>
      </c>
      <c r="T54" s="73">
        <f>Q54/'סכום נכסי הקרן'!$C$41</f>
        <v>2.8710664188262738E-3</v>
      </c>
    </row>
    <row r="55" spans="1:20">
      <c r="A55" s="69" t="s">
        <v>408</v>
      </c>
      <c r="B55" s="54" t="s">
        <v>409</v>
      </c>
      <c r="C55" s="70" t="s">
        <v>123</v>
      </c>
      <c r="D55" s="70" t="s">
        <v>29</v>
      </c>
      <c r="E55" s="54" t="s">
        <v>401</v>
      </c>
      <c r="F55" s="70" t="s">
        <v>330</v>
      </c>
      <c r="G55" s="54" t="s">
        <v>351</v>
      </c>
      <c r="H55" s="54" t="s">
        <v>309</v>
      </c>
      <c r="I55" s="118" t="s">
        <v>3256</v>
      </c>
      <c r="J55" s="72">
        <v>4.240000000003139</v>
      </c>
      <c r="K55" s="70" t="s">
        <v>135</v>
      </c>
      <c r="L55" s="71">
        <v>6.5000000000000006E-3</v>
      </c>
      <c r="M55" s="71">
        <v>2.3300000000034245E-2</v>
      </c>
      <c r="N55" s="72">
        <v>133224.22618100001</v>
      </c>
      <c r="O55" s="80">
        <v>103.63</v>
      </c>
      <c r="P55" s="72">
        <v>2.0967938479999999</v>
      </c>
      <c r="Q55" s="72">
        <v>140.15705944400003</v>
      </c>
      <c r="R55" s="73">
        <v>2.7032066174813426E-4</v>
      </c>
      <c r="S55" s="73">
        <f t="shared" si="0"/>
        <v>3.927820961575965E-3</v>
      </c>
      <c r="T55" s="73">
        <f>Q55/'סכום נכסי הקרן'!$C$41</f>
        <v>9.4170649954058213E-4</v>
      </c>
    </row>
    <row r="56" spans="1:20">
      <c r="A56" s="69" t="s">
        <v>410</v>
      </c>
      <c r="B56" s="54" t="s">
        <v>411</v>
      </c>
      <c r="C56" s="70" t="s">
        <v>123</v>
      </c>
      <c r="D56" s="70" t="s">
        <v>29</v>
      </c>
      <c r="E56" s="54" t="s">
        <v>401</v>
      </c>
      <c r="F56" s="70" t="s">
        <v>330</v>
      </c>
      <c r="G56" s="54" t="s">
        <v>351</v>
      </c>
      <c r="H56" s="54" t="s">
        <v>309</v>
      </c>
      <c r="I56" s="118" t="s">
        <v>3256</v>
      </c>
      <c r="J56" s="72">
        <v>5.0099999995275413</v>
      </c>
      <c r="K56" s="70" t="s">
        <v>135</v>
      </c>
      <c r="L56" s="71">
        <v>1.43E-2</v>
      </c>
      <c r="M56" s="71">
        <v>2.6899999997725202E-2</v>
      </c>
      <c r="N56" s="72">
        <v>2141.7103099999999</v>
      </c>
      <c r="O56" s="80">
        <v>104.73</v>
      </c>
      <c r="P56" s="72">
        <v>4.2901404999999997E-2</v>
      </c>
      <c r="Q56" s="72">
        <v>2.2859146080000001</v>
      </c>
      <c r="R56" s="73">
        <v>5.4384972540448192E-6</v>
      </c>
      <c r="S56" s="73">
        <f t="shared" si="0"/>
        <v>6.4061441851685999E-5</v>
      </c>
      <c r="T56" s="73">
        <f>Q56/'סכום נכסי הקרן'!$C$41</f>
        <v>1.5358917005593009E-5</v>
      </c>
    </row>
    <row r="57" spans="1:20">
      <c r="A57" s="69" t="s">
        <v>412</v>
      </c>
      <c r="B57" s="54" t="s">
        <v>413</v>
      </c>
      <c r="C57" s="70" t="s">
        <v>123</v>
      </c>
      <c r="D57" s="70" t="s">
        <v>29</v>
      </c>
      <c r="E57" s="54" t="s">
        <v>401</v>
      </c>
      <c r="F57" s="70" t="s">
        <v>330</v>
      </c>
      <c r="G57" s="54" t="s">
        <v>351</v>
      </c>
      <c r="H57" s="54" t="s">
        <v>309</v>
      </c>
      <c r="I57" s="118" t="s">
        <v>3256</v>
      </c>
      <c r="J57" s="72">
        <v>5.9100000000051152</v>
      </c>
      <c r="K57" s="70" t="s">
        <v>135</v>
      </c>
      <c r="L57" s="71">
        <v>2.5000000000000001E-3</v>
      </c>
      <c r="M57" s="71">
        <v>2.6900000000028564E-2</v>
      </c>
      <c r="N57" s="72">
        <v>309260.97363100003</v>
      </c>
      <c r="O57" s="80">
        <v>94.78</v>
      </c>
      <c r="P57" s="72">
        <v>7.9459141250000007</v>
      </c>
      <c r="Q57" s="72">
        <v>301.06346490600004</v>
      </c>
      <c r="R57" s="73">
        <v>2.4904010027825772E-4</v>
      </c>
      <c r="S57" s="73">
        <f t="shared" si="0"/>
        <v>8.4371304086538427E-3</v>
      </c>
      <c r="T57" s="73">
        <f>Q57/'סכום נכסי הקרן'!$C$41</f>
        <v>2.0228265547299557E-3</v>
      </c>
    </row>
    <row r="58" spans="1:20">
      <c r="A58" s="69" t="s">
        <v>414</v>
      </c>
      <c r="B58" s="54" t="s">
        <v>415</v>
      </c>
      <c r="C58" s="70" t="s">
        <v>123</v>
      </c>
      <c r="D58" s="70" t="s">
        <v>29</v>
      </c>
      <c r="E58" s="54" t="s">
        <v>401</v>
      </c>
      <c r="F58" s="70" t="s">
        <v>330</v>
      </c>
      <c r="G58" s="54" t="s">
        <v>351</v>
      </c>
      <c r="H58" s="54" t="s">
        <v>309</v>
      </c>
      <c r="I58" s="118" t="s">
        <v>3256</v>
      </c>
      <c r="J58" s="72">
        <v>6.6699999999973523</v>
      </c>
      <c r="K58" s="70" t="s">
        <v>135</v>
      </c>
      <c r="L58" s="71">
        <v>3.61E-2</v>
      </c>
      <c r="M58" s="71">
        <v>3.2700000000000909E-2</v>
      </c>
      <c r="N58" s="72">
        <v>203520.34483799996</v>
      </c>
      <c r="O58" s="80">
        <v>104.73</v>
      </c>
      <c r="P58" s="72">
        <v>5.8954247180000001</v>
      </c>
      <c r="Q58" s="72">
        <v>219.042281874</v>
      </c>
      <c r="R58" s="73">
        <v>4.5197587508775358E-4</v>
      </c>
      <c r="S58" s="73">
        <f t="shared" si="0"/>
        <v>6.1385339392047242E-3</v>
      </c>
      <c r="T58" s="73">
        <f>Q58/'סכום נכסי הקרן'!$C$41</f>
        <v>1.4717313657494572E-3</v>
      </c>
    </row>
    <row r="59" spans="1:20">
      <c r="A59" s="69" t="s">
        <v>416</v>
      </c>
      <c r="B59" s="54" t="s">
        <v>417</v>
      </c>
      <c r="C59" s="70" t="s">
        <v>123</v>
      </c>
      <c r="D59" s="70" t="s">
        <v>29</v>
      </c>
      <c r="E59" s="54" t="s">
        <v>418</v>
      </c>
      <c r="F59" s="70" t="s">
        <v>301</v>
      </c>
      <c r="G59" s="54" t="s">
        <v>343</v>
      </c>
      <c r="H59" s="54" t="s">
        <v>133</v>
      </c>
      <c r="I59" s="118" t="s">
        <v>3256</v>
      </c>
      <c r="J59" s="72">
        <v>5.4299999999813453</v>
      </c>
      <c r="K59" s="70" t="s">
        <v>135</v>
      </c>
      <c r="L59" s="71">
        <v>3.7100000000000001E-2</v>
      </c>
      <c r="M59" s="71">
        <v>3.339999999990672E-2</v>
      </c>
      <c r="N59" s="72">
        <v>1.5149060000000001</v>
      </c>
      <c r="O59" s="80">
        <v>5095555</v>
      </c>
      <c r="P59" s="118" t="s">
        <v>3256</v>
      </c>
      <c r="Q59" s="72">
        <v>77.192838608000002</v>
      </c>
      <c r="R59" s="73">
        <v>1.9717636339971367E-4</v>
      </c>
      <c r="S59" s="73">
        <f t="shared" si="0"/>
        <v>2.1632848946092275E-3</v>
      </c>
      <c r="T59" s="73">
        <f>Q59/'סכום נכסי הקרן'!$C$41</f>
        <v>5.1865384536114198E-4</v>
      </c>
    </row>
    <row r="60" spans="1:20">
      <c r="A60" s="69" t="s">
        <v>419</v>
      </c>
      <c r="B60" s="54" t="s">
        <v>420</v>
      </c>
      <c r="C60" s="70" t="s">
        <v>123</v>
      </c>
      <c r="D60" s="70" t="s">
        <v>29</v>
      </c>
      <c r="E60" s="54" t="s">
        <v>418</v>
      </c>
      <c r="F60" s="70" t="s">
        <v>301</v>
      </c>
      <c r="G60" s="54" t="s">
        <v>343</v>
      </c>
      <c r="H60" s="54" t="s">
        <v>133</v>
      </c>
      <c r="I60" s="118" t="s">
        <v>3256</v>
      </c>
      <c r="J60" s="72">
        <v>1.2299999999983051</v>
      </c>
      <c r="K60" s="70" t="s">
        <v>135</v>
      </c>
      <c r="L60" s="71">
        <v>2.0199999999999999E-2</v>
      </c>
      <c r="M60" s="71">
        <v>2.0399999999939734E-2</v>
      </c>
      <c r="N60" s="72">
        <v>1.878647</v>
      </c>
      <c r="O60" s="80">
        <v>5652776</v>
      </c>
      <c r="P60" s="118" t="s">
        <v>3256</v>
      </c>
      <c r="Q60" s="72">
        <v>106.195706466</v>
      </c>
      <c r="R60" s="73">
        <v>8.9268092183416485E-5</v>
      </c>
      <c r="S60" s="73">
        <f t="shared" si="0"/>
        <v>2.9760735816035228E-3</v>
      </c>
      <c r="T60" s="73">
        <f>Q60/'סכום נכסי הקרן'!$C$41</f>
        <v>7.1352229705056889E-4</v>
      </c>
    </row>
    <row r="61" spans="1:20">
      <c r="A61" s="69" t="s">
        <v>421</v>
      </c>
      <c r="B61" s="54" t="s">
        <v>422</v>
      </c>
      <c r="C61" s="70" t="s">
        <v>123</v>
      </c>
      <c r="D61" s="70" t="s">
        <v>29</v>
      </c>
      <c r="E61" s="54" t="s">
        <v>418</v>
      </c>
      <c r="F61" s="70" t="s">
        <v>301</v>
      </c>
      <c r="G61" s="54" t="s">
        <v>343</v>
      </c>
      <c r="H61" s="54" t="s">
        <v>133</v>
      </c>
      <c r="I61" s="118" t="s">
        <v>3256</v>
      </c>
      <c r="J61" s="72">
        <v>2.2999999999931515</v>
      </c>
      <c r="K61" s="70" t="s">
        <v>135</v>
      </c>
      <c r="L61" s="71">
        <v>2.5899999999999999E-2</v>
      </c>
      <c r="M61" s="71">
        <v>2.7499999999935795E-2</v>
      </c>
      <c r="N61" s="72">
        <v>4.150595</v>
      </c>
      <c r="O61" s="80">
        <v>5628861</v>
      </c>
      <c r="P61" s="118" t="s">
        <v>3256</v>
      </c>
      <c r="Q61" s="72">
        <v>233.631210522</v>
      </c>
      <c r="R61" s="73">
        <v>1.964964730388676E-4</v>
      </c>
      <c r="S61" s="73">
        <f t="shared" si="0"/>
        <v>6.547380271868017E-3</v>
      </c>
      <c r="T61" s="73">
        <f>Q61/'סכום נכסי הקרן'!$C$41</f>
        <v>1.5697534631283242E-3</v>
      </c>
    </row>
    <row r="62" spans="1:20">
      <c r="A62" s="69" t="s">
        <v>423</v>
      </c>
      <c r="B62" s="54" t="s">
        <v>424</v>
      </c>
      <c r="C62" s="70" t="s">
        <v>123</v>
      </c>
      <c r="D62" s="70" t="s">
        <v>29</v>
      </c>
      <c r="E62" s="54" t="s">
        <v>418</v>
      </c>
      <c r="F62" s="70" t="s">
        <v>301</v>
      </c>
      <c r="G62" s="54" t="s">
        <v>343</v>
      </c>
      <c r="H62" s="54" t="s">
        <v>133</v>
      </c>
      <c r="I62" s="118" t="s">
        <v>3256</v>
      </c>
      <c r="J62" s="72">
        <v>2.5399999999902305</v>
      </c>
      <c r="K62" s="70" t="s">
        <v>135</v>
      </c>
      <c r="L62" s="71">
        <v>2.9700000000000001E-2</v>
      </c>
      <c r="M62" s="71">
        <v>3.0899999999929442E-2</v>
      </c>
      <c r="N62" s="72">
        <v>1.6405320000000001</v>
      </c>
      <c r="O62" s="80">
        <v>5615315</v>
      </c>
      <c r="P62" s="118" t="s">
        <v>3256</v>
      </c>
      <c r="Q62" s="72">
        <v>92.121028284999994</v>
      </c>
      <c r="R62" s="73">
        <v>1.1718085714285715E-4</v>
      </c>
      <c r="S62" s="73">
        <f t="shared" si="0"/>
        <v>2.5816388224406709E-3</v>
      </c>
      <c r="T62" s="73">
        <f>Q62/'סכום נכסי הקרן'!$C$41</f>
        <v>6.1895541633425735E-4</v>
      </c>
    </row>
    <row r="63" spans="1:20">
      <c r="A63" s="69" t="s">
        <v>425</v>
      </c>
      <c r="B63" s="54" t="s">
        <v>426</v>
      </c>
      <c r="C63" s="70" t="s">
        <v>123</v>
      </c>
      <c r="D63" s="70" t="s">
        <v>29</v>
      </c>
      <c r="E63" s="54" t="s">
        <v>418</v>
      </c>
      <c r="F63" s="70" t="s">
        <v>301</v>
      </c>
      <c r="G63" s="54" t="s">
        <v>343</v>
      </c>
      <c r="H63" s="54" t="s">
        <v>133</v>
      </c>
      <c r="I63" s="118" t="s">
        <v>3256</v>
      </c>
      <c r="J63" s="72">
        <v>4.1100000000202925</v>
      </c>
      <c r="K63" s="70" t="s">
        <v>135</v>
      </c>
      <c r="L63" s="71">
        <v>8.3999999999999995E-3</v>
      </c>
      <c r="M63" s="71">
        <v>2.9100000000278081E-2</v>
      </c>
      <c r="N63" s="72">
        <v>1.0616650000000001</v>
      </c>
      <c r="O63" s="80">
        <v>5012995</v>
      </c>
      <c r="P63" s="118" t="s">
        <v>3256</v>
      </c>
      <c r="Q63" s="72">
        <v>53.221237972000004</v>
      </c>
      <c r="R63" s="73">
        <v>1.3349239280774551E-4</v>
      </c>
      <c r="S63" s="73">
        <f t="shared" si="0"/>
        <v>1.4914945771316497E-3</v>
      </c>
      <c r="T63" s="73">
        <f>Q63/'סכום נכסי הקרן'!$C$41</f>
        <v>3.5759016285478984E-4</v>
      </c>
    </row>
    <row r="64" spans="1:20">
      <c r="A64" s="69" t="s">
        <v>427</v>
      </c>
      <c r="B64" s="54" t="s">
        <v>428</v>
      </c>
      <c r="C64" s="70" t="s">
        <v>123</v>
      </c>
      <c r="D64" s="70" t="s">
        <v>29</v>
      </c>
      <c r="E64" s="54" t="s">
        <v>418</v>
      </c>
      <c r="F64" s="70" t="s">
        <v>301</v>
      </c>
      <c r="G64" s="54" t="s">
        <v>343</v>
      </c>
      <c r="H64" s="54" t="s">
        <v>133</v>
      </c>
      <c r="I64" s="118" t="s">
        <v>3256</v>
      </c>
      <c r="J64" s="72">
        <v>4.6200000000116441</v>
      </c>
      <c r="K64" s="70" t="s">
        <v>135</v>
      </c>
      <c r="L64" s="71">
        <v>3.0899999999999997E-2</v>
      </c>
      <c r="M64" s="71">
        <v>3.1600000000104191E-2</v>
      </c>
      <c r="N64" s="72">
        <v>2.5256639999999999</v>
      </c>
      <c r="O64" s="80">
        <v>5168240</v>
      </c>
      <c r="P64" s="118" t="s">
        <v>3256</v>
      </c>
      <c r="Q64" s="72">
        <v>130.532364204</v>
      </c>
      <c r="R64" s="73">
        <v>1.3292968421052632E-4</v>
      </c>
      <c r="S64" s="73">
        <f t="shared" si="0"/>
        <v>3.6580944143551506E-3</v>
      </c>
      <c r="T64" s="73">
        <f>Q64/'סכום נכסי הקרן'!$C$41</f>
        <v>8.7703877534916011E-4</v>
      </c>
    </row>
    <row r="65" spans="1:20">
      <c r="A65" s="69" t="s">
        <v>429</v>
      </c>
      <c r="B65" s="54" t="s">
        <v>430</v>
      </c>
      <c r="C65" s="70" t="s">
        <v>123</v>
      </c>
      <c r="D65" s="70" t="s">
        <v>29</v>
      </c>
      <c r="E65" s="54" t="s">
        <v>431</v>
      </c>
      <c r="F65" s="70" t="s">
        <v>330</v>
      </c>
      <c r="G65" s="54" t="s">
        <v>351</v>
      </c>
      <c r="H65" s="54" t="s">
        <v>309</v>
      </c>
      <c r="I65" s="118" t="s">
        <v>3256</v>
      </c>
      <c r="J65" s="72">
        <v>2.97</v>
      </c>
      <c r="K65" s="70" t="s">
        <v>135</v>
      </c>
      <c r="L65" s="71">
        <v>1.4199999999999999E-2</v>
      </c>
      <c r="M65" s="71">
        <v>2.4900000000000002E-2</v>
      </c>
      <c r="N65" s="72">
        <v>161992.43116899999</v>
      </c>
      <c r="O65" s="80">
        <v>108.25</v>
      </c>
      <c r="P65" s="118" t="s">
        <v>3256</v>
      </c>
      <c r="Q65" s="72">
        <v>175.35679830000001</v>
      </c>
      <c r="R65" s="73">
        <v>1.3720572749569067E-4</v>
      </c>
      <c r="S65" s="73">
        <f t="shared" si="0"/>
        <v>4.9142733933625919E-3</v>
      </c>
      <c r="T65" s="73">
        <f>Q65/'סכום נכסי הקרן'!$C$41</f>
        <v>1.1782113391421193E-3</v>
      </c>
    </row>
    <row r="66" spans="1:20">
      <c r="A66" s="69" t="s">
        <v>432</v>
      </c>
      <c r="B66" s="54" t="s">
        <v>433</v>
      </c>
      <c r="C66" s="70" t="s">
        <v>123</v>
      </c>
      <c r="D66" s="70" t="s">
        <v>29</v>
      </c>
      <c r="E66" s="54" t="s">
        <v>434</v>
      </c>
      <c r="F66" s="70" t="s">
        <v>330</v>
      </c>
      <c r="G66" s="54" t="s">
        <v>351</v>
      </c>
      <c r="H66" s="54" t="s">
        <v>309</v>
      </c>
      <c r="I66" s="118" t="s">
        <v>3256</v>
      </c>
      <c r="J66" s="72">
        <v>0.71000000030478361</v>
      </c>
      <c r="K66" s="70" t="s">
        <v>135</v>
      </c>
      <c r="L66" s="71">
        <v>0.04</v>
      </c>
      <c r="M66" s="71">
        <v>2.5900000001306215E-2</v>
      </c>
      <c r="N66" s="72">
        <v>1618.11473</v>
      </c>
      <c r="O66" s="80">
        <v>113.55</v>
      </c>
      <c r="P66" s="118" t="s">
        <v>3256</v>
      </c>
      <c r="Q66" s="72">
        <v>1.8373692639999999</v>
      </c>
      <c r="R66" s="73">
        <v>1.9875894404035313E-5</v>
      </c>
      <c r="S66" s="73">
        <f t="shared" si="0"/>
        <v>5.1491216624576152E-5</v>
      </c>
      <c r="T66" s="73">
        <f>Q66/'סכום נכסי הקרן'!$C$41</f>
        <v>1.234516894709984E-5</v>
      </c>
    </row>
    <row r="67" spans="1:20">
      <c r="A67" s="69" t="s">
        <v>435</v>
      </c>
      <c r="B67" s="54" t="s">
        <v>436</v>
      </c>
      <c r="C67" s="70" t="s">
        <v>123</v>
      </c>
      <c r="D67" s="70" t="s">
        <v>29</v>
      </c>
      <c r="E67" s="54" t="s">
        <v>434</v>
      </c>
      <c r="F67" s="70" t="s">
        <v>330</v>
      </c>
      <c r="G67" s="54" t="s">
        <v>351</v>
      </c>
      <c r="H67" s="54" t="s">
        <v>309</v>
      </c>
      <c r="I67" s="118" t="s">
        <v>3256</v>
      </c>
      <c r="J67" s="72">
        <v>2.6800000000015545</v>
      </c>
      <c r="K67" s="70" t="s">
        <v>135</v>
      </c>
      <c r="L67" s="71">
        <v>0.04</v>
      </c>
      <c r="M67" s="71">
        <v>2.3900000000013751E-2</v>
      </c>
      <c r="N67" s="72">
        <v>282870.29633899999</v>
      </c>
      <c r="O67" s="80">
        <v>118.24</v>
      </c>
      <c r="P67" s="118" t="s">
        <v>3256</v>
      </c>
      <c r="Q67" s="72">
        <v>334.465855686</v>
      </c>
      <c r="R67" s="73">
        <v>2.7754863923589433E-4</v>
      </c>
      <c r="S67" s="73">
        <f t="shared" si="0"/>
        <v>9.3732131945862638E-3</v>
      </c>
      <c r="T67" s="73">
        <f>Q67/'סכום נכסי הקרן'!$C$41</f>
        <v>2.2472551252386598E-3</v>
      </c>
    </row>
    <row r="68" spans="1:20">
      <c r="A68" s="69" t="s">
        <v>437</v>
      </c>
      <c r="B68" s="54" t="s">
        <v>438</v>
      </c>
      <c r="C68" s="70" t="s">
        <v>123</v>
      </c>
      <c r="D68" s="70" t="s">
        <v>29</v>
      </c>
      <c r="E68" s="54" t="s">
        <v>434</v>
      </c>
      <c r="F68" s="70" t="s">
        <v>330</v>
      </c>
      <c r="G68" s="54" t="s">
        <v>351</v>
      </c>
      <c r="H68" s="54" t="s">
        <v>309</v>
      </c>
      <c r="I68" s="118" t="s">
        <v>3256</v>
      </c>
      <c r="J68" s="72">
        <v>4.0299999999820955</v>
      </c>
      <c r="K68" s="70" t="s">
        <v>135</v>
      </c>
      <c r="L68" s="71">
        <v>3.5000000000000003E-2</v>
      </c>
      <c r="M68" s="71">
        <v>2.6099999999933936E-2</v>
      </c>
      <c r="N68" s="72">
        <v>88151.849977999998</v>
      </c>
      <c r="O68" s="80">
        <v>118.48</v>
      </c>
      <c r="P68" s="118" t="s">
        <v>3256</v>
      </c>
      <c r="Q68" s="72">
        <v>104.442320329</v>
      </c>
      <c r="R68" s="73">
        <v>9.9989384308454059E-5</v>
      </c>
      <c r="S68" s="73">
        <f t="shared" si="0"/>
        <v>2.9269359437994347E-3</v>
      </c>
      <c r="T68" s="73">
        <f>Q68/'סכום נכסי הקרן'!$C$41</f>
        <v>7.017414054710263E-4</v>
      </c>
    </row>
    <row r="69" spans="1:20">
      <c r="A69" s="69" t="s">
        <v>439</v>
      </c>
      <c r="B69" s="54" t="s">
        <v>440</v>
      </c>
      <c r="C69" s="70" t="s">
        <v>123</v>
      </c>
      <c r="D69" s="70" t="s">
        <v>29</v>
      </c>
      <c r="E69" s="54" t="s">
        <v>434</v>
      </c>
      <c r="F69" s="70" t="s">
        <v>330</v>
      </c>
      <c r="G69" s="54" t="s">
        <v>351</v>
      </c>
      <c r="H69" s="54" t="s">
        <v>309</v>
      </c>
      <c r="I69" s="118" t="s">
        <v>3256</v>
      </c>
      <c r="J69" s="72">
        <v>6.5899999999842853</v>
      </c>
      <c r="K69" s="70" t="s">
        <v>135</v>
      </c>
      <c r="L69" s="71">
        <v>2.5000000000000001E-2</v>
      </c>
      <c r="M69" s="71">
        <v>2.8999999999911048E-2</v>
      </c>
      <c r="N69" s="72">
        <v>154047.05605499999</v>
      </c>
      <c r="O69" s="80">
        <v>109.47</v>
      </c>
      <c r="P69" s="118" t="s">
        <v>3256</v>
      </c>
      <c r="Q69" s="72">
        <v>168.63531423500004</v>
      </c>
      <c r="R69" s="73">
        <v>2.0674972500922247E-4</v>
      </c>
      <c r="S69" s="73">
        <f t="shared" si="0"/>
        <v>4.7259076691662013E-3</v>
      </c>
      <c r="T69" s="73">
        <f>Q69/'סכום נכסי הקרן'!$C$41</f>
        <v>1.13305010890742E-3</v>
      </c>
    </row>
    <row r="70" spans="1:20">
      <c r="A70" s="69" t="s">
        <v>441</v>
      </c>
      <c r="B70" s="54" t="s">
        <v>442</v>
      </c>
      <c r="C70" s="70" t="s">
        <v>123</v>
      </c>
      <c r="D70" s="70" t="s">
        <v>29</v>
      </c>
      <c r="E70" s="54" t="s">
        <v>443</v>
      </c>
      <c r="F70" s="70" t="s">
        <v>131</v>
      </c>
      <c r="G70" s="54" t="s">
        <v>351</v>
      </c>
      <c r="H70" s="54" t="s">
        <v>309</v>
      </c>
      <c r="I70" s="118" t="s">
        <v>3256</v>
      </c>
      <c r="J70" s="72">
        <v>1.32</v>
      </c>
      <c r="K70" s="70" t="s">
        <v>135</v>
      </c>
      <c r="L70" s="71">
        <v>1.8000000000000002E-2</v>
      </c>
      <c r="M70" s="71">
        <v>2.0899999999999998E-2</v>
      </c>
      <c r="N70" s="72">
        <v>82412.909096999996</v>
      </c>
      <c r="O70" s="80">
        <v>111.63</v>
      </c>
      <c r="P70" s="118" t="s">
        <v>3256</v>
      </c>
      <c r="Q70" s="72">
        <v>91.997533300000001</v>
      </c>
      <c r="R70" s="73">
        <v>1.0146699760993511E-4</v>
      </c>
      <c r="S70" s="73">
        <f t="shared" si="0"/>
        <v>2.5781779465300549E-3</v>
      </c>
      <c r="T70" s="73">
        <f>Q70/'סכום נכסי הקרן'!$C$41</f>
        <v>6.1812566126878655E-4</v>
      </c>
    </row>
    <row r="71" spans="1:20">
      <c r="A71" s="69" t="s">
        <v>444</v>
      </c>
      <c r="B71" s="54" t="s">
        <v>445</v>
      </c>
      <c r="C71" s="70" t="s">
        <v>123</v>
      </c>
      <c r="D71" s="70" t="s">
        <v>29</v>
      </c>
      <c r="E71" s="54" t="s">
        <v>443</v>
      </c>
      <c r="F71" s="70" t="s">
        <v>131</v>
      </c>
      <c r="G71" s="54" t="s">
        <v>351</v>
      </c>
      <c r="H71" s="54" t="s">
        <v>309</v>
      </c>
      <c r="I71" s="118" t="s">
        <v>3256</v>
      </c>
      <c r="J71" s="72">
        <v>3.8400000000063832</v>
      </c>
      <c r="K71" s="70" t="s">
        <v>135</v>
      </c>
      <c r="L71" s="71">
        <v>2.2000000000000002E-2</v>
      </c>
      <c r="M71" s="71">
        <v>2.7900000000020311E-2</v>
      </c>
      <c r="N71" s="72">
        <v>68294.601641999994</v>
      </c>
      <c r="O71" s="80">
        <v>100.93</v>
      </c>
      <c r="P71" s="118" t="s">
        <v>3256</v>
      </c>
      <c r="Q71" s="72">
        <v>68.929740933999994</v>
      </c>
      <c r="R71" s="73">
        <v>1.3441528366369229E-4</v>
      </c>
      <c r="S71" s="73">
        <f t="shared" si="0"/>
        <v>1.9317163358777661E-3</v>
      </c>
      <c r="T71" s="73">
        <f>Q71/'סכום נכסי הקרן'!$C$41</f>
        <v>4.6313460989192508E-4</v>
      </c>
    </row>
    <row r="72" spans="1:20">
      <c r="A72" s="69" t="s">
        <v>446</v>
      </c>
      <c r="B72" s="54" t="s">
        <v>447</v>
      </c>
      <c r="C72" s="70" t="s">
        <v>123</v>
      </c>
      <c r="D72" s="70" t="s">
        <v>29</v>
      </c>
      <c r="E72" s="54" t="s">
        <v>448</v>
      </c>
      <c r="F72" s="70" t="s">
        <v>449</v>
      </c>
      <c r="G72" s="54" t="s">
        <v>450</v>
      </c>
      <c r="H72" s="54" t="s">
        <v>309</v>
      </c>
      <c r="I72" s="118" t="s">
        <v>3256</v>
      </c>
      <c r="J72" s="72">
        <v>5.9199999999976534</v>
      </c>
      <c r="K72" s="70" t="s">
        <v>135</v>
      </c>
      <c r="L72" s="71">
        <v>5.1500000000000004E-2</v>
      </c>
      <c r="M72" s="71">
        <v>2.9499999999985337E-2</v>
      </c>
      <c r="N72" s="72">
        <v>401120.09842900001</v>
      </c>
      <c r="O72" s="80">
        <v>153</v>
      </c>
      <c r="P72" s="118" t="s">
        <v>3256</v>
      </c>
      <c r="Q72" s="72">
        <v>613.71371818199998</v>
      </c>
      <c r="R72" s="73">
        <v>1.381273839847598E-4</v>
      </c>
      <c r="S72" s="73">
        <f t="shared" si="0"/>
        <v>1.7198973895746764E-2</v>
      </c>
      <c r="T72" s="73">
        <f>Q72/'סכום נכסי הקרן'!$C$41</f>
        <v>4.1235040144383351E-3</v>
      </c>
    </row>
    <row r="73" spans="1:20">
      <c r="A73" s="69" t="s">
        <v>451</v>
      </c>
      <c r="B73" s="54" t="s">
        <v>452</v>
      </c>
      <c r="C73" s="70" t="s">
        <v>123</v>
      </c>
      <c r="D73" s="70" t="s">
        <v>29</v>
      </c>
      <c r="E73" s="54" t="s">
        <v>453</v>
      </c>
      <c r="F73" s="70" t="s">
        <v>158</v>
      </c>
      <c r="G73" s="54" t="s">
        <v>454</v>
      </c>
      <c r="H73" s="54" t="s">
        <v>133</v>
      </c>
      <c r="I73" s="118" t="s">
        <v>3256</v>
      </c>
      <c r="J73" s="72">
        <v>1.3999999997374009</v>
      </c>
      <c r="K73" s="70" t="s">
        <v>135</v>
      </c>
      <c r="L73" s="71">
        <v>2.2000000000000002E-2</v>
      </c>
      <c r="M73" s="71">
        <v>1.7099999995338865E-2</v>
      </c>
      <c r="N73" s="72">
        <v>1352.9038969999999</v>
      </c>
      <c r="O73" s="80">
        <v>112.59</v>
      </c>
      <c r="P73" s="118" t="s">
        <v>3256</v>
      </c>
      <c r="Q73" s="72">
        <v>1.5232345009999999</v>
      </c>
      <c r="R73" s="73">
        <v>2.5574245679503652E-6</v>
      </c>
      <c r="S73" s="73">
        <f t="shared" si="0"/>
        <v>4.2687770606474648E-5</v>
      </c>
      <c r="T73" s="73">
        <f>Q73/'סכום נכסי הקרן'!$C$41</f>
        <v>1.0234517159581874E-5</v>
      </c>
    </row>
    <row r="74" spans="1:20">
      <c r="A74" s="69" t="s">
        <v>455</v>
      </c>
      <c r="B74" s="54" t="s">
        <v>456</v>
      </c>
      <c r="C74" s="70" t="s">
        <v>123</v>
      </c>
      <c r="D74" s="70" t="s">
        <v>29</v>
      </c>
      <c r="E74" s="54" t="s">
        <v>453</v>
      </c>
      <c r="F74" s="70" t="s">
        <v>158</v>
      </c>
      <c r="G74" s="54" t="s">
        <v>454</v>
      </c>
      <c r="H74" s="54" t="s">
        <v>133</v>
      </c>
      <c r="I74" s="118" t="s">
        <v>3256</v>
      </c>
      <c r="J74" s="72">
        <v>4.2399999997870079</v>
      </c>
      <c r="K74" s="70" t="s">
        <v>135</v>
      </c>
      <c r="L74" s="71">
        <v>1.7000000000000001E-2</v>
      </c>
      <c r="M74" s="71">
        <v>2.229999999816052E-2</v>
      </c>
      <c r="N74" s="72">
        <v>1920.7850000000001</v>
      </c>
      <c r="O74" s="80">
        <v>107.55</v>
      </c>
      <c r="P74" s="118" t="s">
        <v>3256</v>
      </c>
      <c r="Q74" s="72">
        <v>2.065804306</v>
      </c>
      <c r="R74" s="73">
        <v>1.5133347515048375E-6</v>
      </c>
      <c r="S74" s="73">
        <f t="shared" ref="S74:S137" si="1">IFERROR(Q74/$Q$9,0)</f>
        <v>5.7892977262859125E-5</v>
      </c>
      <c r="T74" s="73">
        <f>Q74/'סכום נכסי הקרן'!$C$41</f>
        <v>1.3880009679543838E-5</v>
      </c>
    </row>
    <row r="75" spans="1:20">
      <c r="A75" s="69" t="s">
        <v>457</v>
      </c>
      <c r="B75" s="54" t="s">
        <v>458</v>
      </c>
      <c r="C75" s="70" t="s">
        <v>123</v>
      </c>
      <c r="D75" s="70" t="s">
        <v>29</v>
      </c>
      <c r="E75" s="54" t="s">
        <v>453</v>
      </c>
      <c r="F75" s="70" t="s">
        <v>158</v>
      </c>
      <c r="G75" s="54" t="s">
        <v>454</v>
      </c>
      <c r="H75" s="54" t="s">
        <v>133</v>
      </c>
      <c r="I75" s="118" t="s">
        <v>3256</v>
      </c>
      <c r="J75" s="72">
        <v>9.0999999998789676</v>
      </c>
      <c r="K75" s="70" t="s">
        <v>135</v>
      </c>
      <c r="L75" s="71">
        <v>5.7999999999999996E-3</v>
      </c>
      <c r="M75" s="71">
        <v>2.8099999999692767E-2</v>
      </c>
      <c r="N75" s="72">
        <v>36164.539980000001</v>
      </c>
      <c r="O75" s="80">
        <v>89.1</v>
      </c>
      <c r="P75" s="118" t="s">
        <v>3256</v>
      </c>
      <c r="Q75" s="72">
        <v>32.222606178999996</v>
      </c>
      <c r="R75" s="73">
        <v>7.560062124369987E-5</v>
      </c>
      <c r="S75" s="73">
        <f t="shared" si="1"/>
        <v>9.030200011941067E-4</v>
      </c>
      <c r="T75" s="73">
        <f>Q75/'סכום נכסי הקרן'!$C$41</f>
        <v>2.1650167170512668E-4</v>
      </c>
    </row>
    <row r="76" spans="1:20">
      <c r="A76" s="69" t="s">
        <v>459</v>
      </c>
      <c r="B76" s="54" t="s">
        <v>460</v>
      </c>
      <c r="C76" s="70" t="s">
        <v>123</v>
      </c>
      <c r="D76" s="70" t="s">
        <v>29</v>
      </c>
      <c r="E76" s="54" t="s">
        <v>358</v>
      </c>
      <c r="F76" s="70" t="s">
        <v>330</v>
      </c>
      <c r="G76" s="54" t="s">
        <v>454</v>
      </c>
      <c r="H76" s="54" t="s">
        <v>133</v>
      </c>
      <c r="I76" s="118" t="s">
        <v>3256</v>
      </c>
      <c r="J76" s="72">
        <v>1.930000000004751</v>
      </c>
      <c r="K76" s="70" t="s">
        <v>135</v>
      </c>
      <c r="L76" s="71">
        <v>1.95E-2</v>
      </c>
      <c r="M76" s="71">
        <v>2.5100000000015835E-2</v>
      </c>
      <c r="N76" s="72">
        <v>85085.237666000001</v>
      </c>
      <c r="O76" s="80">
        <v>111.32</v>
      </c>
      <c r="P76" s="118" t="s">
        <v>3256</v>
      </c>
      <c r="Q76" s="72">
        <v>94.716886334999998</v>
      </c>
      <c r="R76" s="73">
        <v>1.6846681424095294E-4</v>
      </c>
      <c r="S76" s="73">
        <f t="shared" si="1"/>
        <v>2.6543862509506105E-3</v>
      </c>
      <c r="T76" s="73">
        <f>Q76/'סכום נכסי הקרן'!$C$41</f>
        <v>6.3639682390421613E-4</v>
      </c>
    </row>
    <row r="77" spans="1:20">
      <c r="A77" s="69" t="s">
        <v>461</v>
      </c>
      <c r="B77" s="54" t="s">
        <v>462</v>
      </c>
      <c r="C77" s="70" t="s">
        <v>123</v>
      </c>
      <c r="D77" s="70" t="s">
        <v>29</v>
      </c>
      <c r="E77" s="54" t="s">
        <v>358</v>
      </c>
      <c r="F77" s="70" t="s">
        <v>330</v>
      </c>
      <c r="G77" s="54" t="s">
        <v>454</v>
      </c>
      <c r="H77" s="54" t="s">
        <v>133</v>
      </c>
      <c r="I77" s="118" t="s">
        <v>3256</v>
      </c>
      <c r="J77" s="72">
        <v>4.9000000000117829</v>
      </c>
      <c r="K77" s="70" t="s">
        <v>135</v>
      </c>
      <c r="L77" s="71">
        <v>1.1699999999999999E-2</v>
      </c>
      <c r="M77" s="71">
        <v>3.3899999999972508E-2</v>
      </c>
      <c r="N77" s="72">
        <v>25453.687617000003</v>
      </c>
      <c r="O77" s="80">
        <v>100.03</v>
      </c>
      <c r="P77" s="118" t="s">
        <v>3256</v>
      </c>
      <c r="Q77" s="72">
        <v>25.461323813</v>
      </c>
      <c r="R77" s="73">
        <v>3.5285661852856299E-5</v>
      </c>
      <c r="S77" s="73">
        <f t="shared" si="1"/>
        <v>7.1353895250729656E-4</v>
      </c>
      <c r="T77" s="73">
        <f>Q77/'סכום נכסי הקרן'!$C$41</f>
        <v>1.7107303917994642E-4</v>
      </c>
    </row>
    <row r="78" spans="1:20">
      <c r="A78" s="69" t="s">
        <v>463</v>
      </c>
      <c r="B78" s="54" t="s">
        <v>464</v>
      </c>
      <c r="C78" s="70" t="s">
        <v>123</v>
      </c>
      <c r="D78" s="70" t="s">
        <v>29</v>
      </c>
      <c r="E78" s="54" t="s">
        <v>358</v>
      </c>
      <c r="F78" s="70" t="s">
        <v>330</v>
      </c>
      <c r="G78" s="54" t="s">
        <v>454</v>
      </c>
      <c r="H78" s="54" t="s">
        <v>133</v>
      </c>
      <c r="I78" s="118" t="s">
        <v>3256</v>
      </c>
      <c r="J78" s="72">
        <v>3.250000000004988</v>
      </c>
      <c r="K78" s="70" t="s">
        <v>135</v>
      </c>
      <c r="L78" s="71">
        <v>3.3500000000000002E-2</v>
      </c>
      <c r="M78" s="71">
        <v>2.810000000005387E-2</v>
      </c>
      <c r="N78" s="72">
        <v>87614.499137000006</v>
      </c>
      <c r="O78" s="80">
        <v>114.41</v>
      </c>
      <c r="P78" s="118" t="s">
        <v>3256</v>
      </c>
      <c r="Q78" s="72">
        <v>100.239750466</v>
      </c>
      <c r="R78" s="73">
        <v>1.314684910127947E-4</v>
      </c>
      <c r="S78" s="73">
        <f t="shared" si="1"/>
        <v>2.8091613410369232E-3</v>
      </c>
      <c r="T78" s="73">
        <f>Q78/'סכום נכסי הקרן'!$C$41</f>
        <v>6.7350460191321676E-4</v>
      </c>
    </row>
    <row r="79" spans="1:20">
      <c r="A79" s="69" t="s">
        <v>465</v>
      </c>
      <c r="B79" s="54" t="s">
        <v>466</v>
      </c>
      <c r="C79" s="70" t="s">
        <v>123</v>
      </c>
      <c r="D79" s="70" t="s">
        <v>29</v>
      </c>
      <c r="E79" s="54" t="s">
        <v>358</v>
      </c>
      <c r="F79" s="70" t="s">
        <v>330</v>
      </c>
      <c r="G79" s="54" t="s">
        <v>454</v>
      </c>
      <c r="H79" s="54" t="s">
        <v>133</v>
      </c>
      <c r="I79" s="118" t="s">
        <v>3256</v>
      </c>
      <c r="J79" s="72">
        <v>4.9299999999947435</v>
      </c>
      <c r="K79" s="70" t="s">
        <v>135</v>
      </c>
      <c r="L79" s="71">
        <v>1.3300000000000001E-2</v>
      </c>
      <c r="M79" s="71">
        <v>3.3799999999975502E-2</v>
      </c>
      <c r="N79" s="72">
        <v>387633.79055100004</v>
      </c>
      <c r="O79" s="80">
        <v>101.09</v>
      </c>
      <c r="P79" s="118" t="s">
        <v>3256</v>
      </c>
      <c r="Q79" s="72">
        <v>391.85898094200002</v>
      </c>
      <c r="R79" s="73">
        <v>3.2642845520084216E-4</v>
      </c>
      <c r="S79" s="73">
        <f t="shared" si="1"/>
        <v>1.0981622512854979E-2</v>
      </c>
      <c r="T79" s="73">
        <f>Q79/'סכום נכסי הקרן'!$C$41</f>
        <v>2.6328759373256648E-3</v>
      </c>
    </row>
    <row r="80" spans="1:20">
      <c r="A80" s="69" t="s">
        <v>467</v>
      </c>
      <c r="B80" s="54" t="s">
        <v>468</v>
      </c>
      <c r="C80" s="70" t="s">
        <v>123</v>
      </c>
      <c r="D80" s="70" t="s">
        <v>29</v>
      </c>
      <c r="E80" s="54" t="s">
        <v>358</v>
      </c>
      <c r="F80" s="70" t="s">
        <v>330</v>
      </c>
      <c r="G80" s="54" t="s">
        <v>450</v>
      </c>
      <c r="H80" s="54" t="s">
        <v>309</v>
      </c>
      <c r="I80" s="118" t="s">
        <v>3256</v>
      </c>
      <c r="J80" s="72">
        <v>5.6000000000086798</v>
      </c>
      <c r="K80" s="70" t="s">
        <v>135</v>
      </c>
      <c r="L80" s="71">
        <v>1.8700000000000001E-2</v>
      </c>
      <c r="M80" s="71">
        <v>3.5200000000046285E-2</v>
      </c>
      <c r="N80" s="72">
        <v>211652.46909999999</v>
      </c>
      <c r="O80" s="80">
        <v>97.98</v>
      </c>
      <c r="P80" s="118" t="s">
        <v>3256</v>
      </c>
      <c r="Q80" s="72">
        <v>207.37708800199999</v>
      </c>
      <c r="R80" s="73">
        <v>3.7852883769484436E-4</v>
      </c>
      <c r="S80" s="73">
        <f t="shared" si="1"/>
        <v>5.811623591677092E-3</v>
      </c>
      <c r="T80" s="73">
        <f>Q80/'סכום נכסי הקרן'!$C$41</f>
        <v>1.3933536591163318E-3</v>
      </c>
    </row>
    <row r="81" spans="1:20">
      <c r="A81" s="69" t="s">
        <v>469</v>
      </c>
      <c r="B81" s="54" t="s">
        <v>470</v>
      </c>
      <c r="C81" s="70" t="s">
        <v>123</v>
      </c>
      <c r="D81" s="70" t="s">
        <v>29</v>
      </c>
      <c r="E81" s="54" t="s">
        <v>471</v>
      </c>
      <c r="F81" s="70" t="s">
        <v>301</v>
      </c>
      <c r="G81" s="54" t="s">
        <v>454</v>
      </c>
      <c r="H81" s="54" t="s">
        <v>133</v>
      </c>
      <c r="I81" s="118" t="s">
        <v>3256</v>
      </c>
      <c r="J81" s="72">
        <v>4.1400000000118506</v>
      </c>
      <c r="K81" s="70" t="s">
        <v>135</v>
      </c>
      <c r="L81" s="71">
        <v>1.09E-2</v>
      </c>
      <c r="M81" s="71">
        <v>3.4600000000101411E-2</v>
      </c>
      <c r="N81" s="72">
        <v>3.3237599999999996</v>
      </c>
      <c r="O81" s="80">
        <v>4925250</v>
      </c>
      <c r="P81" s="118" t="s">
        <v>3256</v>
      </c>
      <c r="Q81" s="72">
        <v>163.70350012899999</v>
      </c>
      <c r="R81" s="73">
        <v>1.8303651082108042E-4</v>
      </c>
      <c r="S81" s="73">
        <f t="shared" si="1"/>
        <v>4.5876964160121428E-3</v>
      </c>
      <c r="T81" s="73">
        <f>Q81/'סכום נכסי הקרן'!$C$41</f>
        <v>1.0999135589785753E-3</v>
      </c>
    </row>
    <row r="82" spans="1:20">
      <c r="A82" s="69" t="s">
        <v>472</v>
      </c>
      <c r="B82" s="54" t="s">
        <v>473</v>
      </c>
      <c r="C82" s="70" t="s">
        <v>123</v>
      </c>
      <c r="D82" s="70" t="s">
        <v>29</v>
      </c>
      <c r="E82" s="54" t="s">
        <v>471</v>
      </c>
      <c r="F82" s="70" t="s">
        <v>301</v>
      </c>
      <c r="G82" s="54" t="s">
        <v>454</v>
      </c>
      <c r="H82" s="54" t="s">
        <v>133</v>
      </c>
      <c r="I82" s="118" t="s">
        <v>3256</v>
      </c>
      <c r="J82" s="72">
        <v>4.7699999999923284</v>
      </c>
      <c r="K82" s="70" t="s">
        <v>135</v>
      </c>
      <c r="L82" s="71">
        <v>2.9900000000000003E-2</v>
      </c>
      <c r="M82" s="71">
        <v>3.439999999989584E-2</v>
      </c>
      <c r="N82" s="72">
        <v>2.7276509999999998</v>
      </c>
      <c r="O82" s="80">
        <v>5209470</v>
      </c>
      <c r="P82" s="118" t="s">
        <v>3256</v>
      </c>
      <c r="Q82" s="72">
        <v>142.096166017</v>
      </c>
      <c r="R82" s="73">
        <v>1.7047818749999999E-4</v>
      </c>
      <c r="S82" s="73">
        <f t="shared" si="1"/>
        <v>3.9821633077579792E-3</v>
      </c>
      <c r="T82" s="73">
        <f>Q82/'סכום נכסי הקרן'!$C$41</f>
        <v>9.5473523509154124E-4</v>
      </c>
    </row>
    <row r="83" spans="1:20">
      <c r="A83" s="69" t="s">
        <v>474</v>
      </c>
      <c r="B83" s="54" t="s">
        <v>475</v>
      </c>
      <c r="C83" s="70" t="s">
        <v>123</v>
      </c>
      <c r="D83" s="70" t="s">
        <v>29</v>
      </c>
      <c r="E83" s="54" t="s">
        <v>471</v>
      </c>
      <c r="F83" s="70" t="s">
        <v>301</v>
      </c>
      <c r="G83" s="54" t="s">
        <v>454</v>
      </c>
      <c r="H83" s="54" t="s">
        <v>133</v>
      </c>
      <c r="I83" s="118" t="s">
        <v>3256</v>
      </c>
      <c r="J83" s="72">
        <v>2.4099999999800263</v>
      </c>
      <c r="K83" s="70" t="s">
        <v>135</v>
      </c>
      <c r="L83" s="71">
        <v>2.3199999999999998E-2</v>
      </c>
      <c r="M83" s="71">
        <v>2.5499999999909213E-2</v>
      </c>
      <c r="N83" s="72">
        <v>0.39248</v>
      </c>
      <c r="O83" s="80">
        <v>5612952</v>
      </c>
      <c r="P83" s="118" t="s">
        <v>3256</v>
      </c>
      <c r="Q83" s="72">
        <v>22.029689984000001</v>
      </c>
      <c r="R83" s="73">
        <v>6.5413333333333326E-5</v>
      </c>
      <c r="S83" s="73">
        <f t="shared" si="1"/>
        <v>6.1736938859471401E-4</v>
      </c>
      <c r="T83" s="73">
        <f>Q83/'סכום נכסי הקרן'!$C$41</f>
        <v>1.480161065243079E-4</v>
      </c>
    </row>
    <row r="84" spans="1:20">
      <c r="A84" s="69" t="s">
        <v>476</v>
      </c>
      <c r="B84" s="54" t="s">
        <v>477</v>
      </c>
      <c r="C84" s="70" t="s">
        <v>123</v>
      </c>
      <c r="D84" s="70" t="s">
        <v>29</v>
      </c>
      <c r="E84" s="54" t="s">
        <v>478</v>
      </c>
      <c r="F84" s="70" t="s">
        <v>301</v>
      </c>
      <c r="G84" s="54" t="s">
        <v>454</v>
      </c>
      <c r="H84" s="54" t="s">
        <v>133</v>
      </c>
      <c r="I84" s="118" t="s">
        <v>3256</v>
      </c>
      <c r="J84" s="72">
        <v>1.8099999999997545</v>
      </c>
      <c r="K84" s="70" t="s">
        <v>135</v>
      </c>
      <c r="L84" s="71">
        <v>1.46E-2</v>
      </c>
      <c r="M84" s="71">
        <v>2.439999999999019E-2</v>
      </c>
      <c r="N84" s="72">
        <v>3.7375880000000001</v>
      </c>
      <c r="O84" s="80">
        <v>5454999</v>
      </c>
      <c r="P84" s="118" t="s">
        <v>3256</v>
      </c>
      <c r="Q84" s="72">
        <v>203.88539180500001</v>
      </c>
      <c r="R84" s="73">
        <v>1.4033672511545828E-4</v>
      </c>
      <c r="S84" s="73">
        <f t="shared" si="1"/>
        <v>5.7137708144538984E-3</v>
      </c>
      <c r="T84" s="73">
        <f>Q84/'סכום נכסי הקרן'!$C$41</f>
        <v>1.3698931711738759E-3</v>
      </c>
    </row>
    <row r="85" spans="1:20">
      <c r="A85" s="69" t="s">
        <v>479</v>
      </c>
      <c r="B85" s="54" t="s">
        <v>480</v>
      </c>
      <c r="C85" s="70" t="s">
        <v>123</v>
      </c>
      <c r="D85" s="70" t="s">
        <v>29</v>
      </c>
      <c r="E85" s="54" t="s">
        <v>478</v>
      </c>
      <c r="F85" s="70" t="s">
        <v>301</v>
      </c>
      <c r="G85" s="54" t="s">
        <v>454</v>
      </c>
      <c r="H85" s="54" t="s">
        <v>133</v>
      </c>
      <c r="I85" s="118" t="s">
        <v>3256</v>
      </c>
      <c r="J85" s="72">
        <v>2.4299999999966162</v>
      </c>
      <c r="K85" s="70" t="s">
        <v>135</v>
      </c>
      <c r="L85" s="71">
        <v>2.4199999999999999E-2</v>
      </c>
      <c r="M85" s="71">
        <v>2.8599999999932332E-2</v>
      </c>
      <c r="N85" s="72">
        <v>3.8632140000000006</v>
      </c>
      <c r="O85" s="80">
        <v>5585000</v>
      </c>
      <c r="P85" s="118" t="s">
        <v>3256</v>
      </c>
      <c r="Q85" s="72">
        <v>215.76052391100001</v>
      </c>
      <c r="R85" s="73">
        <v>1.275661735569938E-4</v>
      </c>
      <c r="S85" s="73">
        <f t="shared" si="1"/>
        <v>6.0465645602164296E-3</v>
      </c>
      <c r="T85" s="73">
        <f>Q85/'סכום נכסי הקרן'!$C$41</f>
        <v>1.4496814396455855E-3</v>
      </c>
    </row>
    <row r="86" spans="1:20">
      <c r="A86" s="69" t="s">
        <v>481</v>
      </c>
      <c r="B86" s="54" t="s">
        <v>482</v>
      </c>
      <c r="C86" s="70" t="s">
        <v>123</v>
      </c>
      <c r="D86" s="70" t="s">
        <v>29</v>
      </c>
      <c r="E86" s="54" t="s">
        <v>478</v>
      </c>
      <c r="F86" s="70" t="s">
        <v>301</v>
      </c>
      <c r="G86" s="54" t="s">
        <v>454</v>
      </c>
      <c r="H86" s="54" t="s">
        <v>133</v>
      </c>
      <c r="I86" s="118" t="s">
        <v>3256</v>
      </c>
      <c r="J86" s="72">
        <v>3.819999999985435</v>
      </c>
      <c r="K86" s="70" t="s">
        <v>135</v>
      </c>
      <c r="L86" s="71">
        <v>2E-3</v>
      </c>
      <c r="M86" s="71">
        <v>3.0599999999900533E-2</v>
      </c>
      <c r="N86" s="72">
        <v>2.3064330000000002</v>
      </c>
      <c r="O86" s="80">
        <v>4882000</v>
      </c>
      <c r="P86" s="118" t="s">
        <v>3256</v>
      </c>
      <c r="Q86" s="72">
        <v>112.600078752</v>
      </c>
      <c r="R86" s="73">
        <v>2.0122430640376898E-4</v>
      </c>
      <c r="S86" s="73">
        <f t="shared" si="1"/>
        <v>3.1555524306210265E-3</v>
      </c>
      <c r="T86" s="73">
        <f>Q86/'סכום נכסי הקרן'!$C$41</f>
        <v>7.5655287311379943E-4</v>
      </c>
    </row>
    <row r="87" spans="1:20">
      <c r="A87" s="69" t="s">
        <v>483</v>
      </c>
      <c r="B87" s="54" t="s">
        <v>484</v>
      </c>
      <c r="C87" s="70" t="s">
        <v>123</v>
      </c>
      <c r="D87" s="70" t="s">
        <v>29</v>
      </c>
      <c r="E87" s="54" t="s">
        <v>478</v>
      </c>
      <c r="F87" s="70" t="s">
        <v>301</v>
      </c>
      <c r="G87" s="54" t="s">
        <v>454</v>
      </c>
      <c r="H87" s="54" t="s">
        <v>133</v>
      </c>
      <c r="I87" s="118" t="s">
        <v>3256</v>
      </c>
      <c r="J87" s="72">
        <v>4.620000000010668</v>
      </c>
      <c r="K87" s="70" t="s">
        <v>135</v>
      </c>
      <c r="L87" s="71">
        <v>3.1699999999999999E-2</v>
      </c>
      <c r="M87" s="71">
        <v>3.3200000000057059E-2</v>
      </c>
      <c r="N87" s="72">
        <v>3.1299839999999999</v>
      </c>
      <c r="O87" s="80">
        <v>5151111</v>
      </c>
      <c r="P87" s="118" t="s">
        <v>3256</v>
      </c>
      <c r="Q87" s="72">
        <v>161.22892664399998</v>
      </c>
      <c r="R87" s="73">
        <v>1.853158081705151E-4</v>
      </c>
      <c r="S87" s="73">
        <f t="shared" si="1"/>
        <v>4.5183479176639264E-3</v>
      </c>
      <c r="T87" s="73">
        <f>Q87/'סכום נכסי הקרן'!$C$41</f>
        <v>1.0832870548006222E-3</v>
      </c>
    </row>
    <row r="88" spans="1:20">
      <c r="A88" s="69" t="s">
        <v>485</v>
      </c>
      <c r="B88" s="54" t="s">
        <v>486</v>
      </c>
      <c r="C88" s="70" t="s">
        <v>123</v>
      </c>
      <c r="D88" s="70" t="s">
        <v>29</v>
      </c>
      <c r="E88" s="54" t="s">
        <v>487</v>
      </c>
      <c r="F88" s="70" t="s">
        <v>373</v>
      </c>
      <c r="G88" s="54" t="s">
        <v>450</v>
      </c>
      <c r="H88" s="54" t="s">
        <v>309</v>
      </c>
      <c r="I88" s="118" t="s">
        <v>3256</v>
      </c>
      <c r="J88" s="72">
        <v>0.41000000000596998</v>
      </c>
      <c r="K88" s="70" t="s">
        <v>135</v>
      </c>
      <c r="L88" s="71">
        <v>3.85E-2</v>
      </c>
      <c r="M88" s="71">
        <v>3.4400000000089553E-2</v>
      </c>
      <c r="N88" s="72">
        <v>57939.159024</v>
      </c>
      <c r="O88" s="80">
        <v>115.64</v>
      </c>
      <c r="P88" s="118" t="s">
        <v>3256</v>
      </c>
      <c r="Q88" s="72">
        <v>67.000843459999999</v>
      </c>
      <c r="R88" s="73">
        <v>2.3175663609599999E-4</v>
      </c>
      <c r="S88" s="73">
        <f t="shared" si="1"/>
        <v>1.877660093822151E-3</v>
      </c>
      <c r="T88" s="73">
        <f>Q88/'סכום נכסי הקרן'!$C$41</f>
        <v>4.501744686373993E-4</v>
      </c>
    </row>
    <row r="89" spans="1:20">
      <c r="A89" s="69" t="s">
        <v>488</v>
      </c>
      <c r="B89" s="54" t="s">
        <v>489</v>
      </c>
      <c r="C89" s="70" t="s">
        <v>123</v>
      </c>
      <c r="D89" s="70" t="s">
        <v>29</v>
      </c>
      <c r="E89" s="54" t="s">
        <v>376</v>
      </c>
      <c r="F89" s="70" t="s">
        <v>330</v>
      </c>
      <c r="G89" s="54" t="s">
        <v>454</v>
      </c>
      <c r="H89" s="54" t="s">
        <v>133</v>
      </c>
      <c r="I89" s="118" t="s">
        <v>3256</v>
      </c>
      <c r="J89" s="72">
        <v>3.899999999989189</v>
      </c>
      <c r="K89" s="70" t="s">
        <v>135</v>
      </c>
      <c r="L89" s="71">
        <v>2.4E-2</v>
      </c>
      <c r="M89" s="71">
        <v>2.55999999999371E-2</v>
      </c>
      <c r="N89" s="72">
        <v>180230.63133100004</v>
      </c>
      <c r="O89" s="80">
        <v>112.91</v>
      </c>
      <c r="P89" s="118" t="s">
        <v>3256</v>
      </c>
      <c r="Q89" s="72">
        <v>203.49840403800002</v>
      </c>
      <c r="R89" s="73">
        <v>1.6722849727044675E-4</v>
      </c>
      <c r="S89" s="73">
        <f t="shared" si="1"/>
        <v>5.7029257049094634E-3</v>
      </c>
      <c r="T89" s="73">
        <f>Q89/'סכום נכסי הקרן'!$C$41</f>
        <v>1.3672930246177747E-3</v>
      </c>
    </row>
    <row r="90" spans="1:20">
      <c r="A90" s="69" t="s">
        <v>490</v>
      </c>
      <c r="B90" s="54" t="s">
        <v>491</v>
      </c>
      <c r="C90" s="70" t="s">
        <v>123</v>
      </c>
      <c r="D90" s="70" t="s">
        <v>29</v>
      </c>
      <c r="E90" s="54" t="s">
        <v>376</v>
      </c>
      <c r="F90" s="70" t="s">
        <v>330</v>
      </c>
      <c r="G90" s="54" t="s">
        <v>454</v>
      </c>
      <c r="H90" s="54" t="s">
        <v>133</v>
      </c>
      <c r="I90" s="118" t="s">
        <v>3256</v>
      </c>
      <c r="J90" s="72">
        <v>6.0599999999756129</v>
      </c>
      <c r="K90" s="70" t="s">
        <v>135</v>
      </c>
      <c r="L90" s="71">
        <v>1.4999999999999999E-2</v>
      </c>
      <c r="M90" s="71">
        <v>3.0799999999831164E-2</v>
      </c>
      <c r="N90" s="72">
        <v>108588.57010500001</v>
      </c>
      <c r="O90" s="80">
        <v>98.18</v>
      </c>
      <c r="P90" s="118" t="s">
        <v>3256</v>
      </c>
      <c r="Q90" s="72">
        <v>106.61226250999999</v>
      </c>
      <c r="R90" s="73">
        <v>4.14815000559639E-4</v>
      </c>
      <c r="S90" s="73">
        <f t="shared" si="1"/>
        <v>2.9877473251008887E-3</v>
      </c>
      <c r="T90" s="73">
        <f>Q90/'סכום נכסי הקרן'!$C$41</f>
        <v>7.1632111100695354E-4</v>
      </c>
    </row>
    <row r="91" spans="1:20">
      <c r="A91" s="69" t="s">
        <v>492</v>
      </c>
      <c r="B91" s="54" t="s">
        <v>493</v>
      </c>
      <c r="C91" s="70" t="s">
        <v>123</v>
      </c>
      <c r="D91" s="70" t="s">
        <v>29</v>
      </c>
      <c r="E91" s="54" t="s">
        <v>494</v>
      </c>
      <c r="F91" s="70" t="s">
        <v>373</v>
      </c>
      <c r="G91" s="54" t="s">
        <v>454</v>
      </c>
      <c r="H91" s="54" t="s">
        <v>133</v>
      </c>
      <c r="I91" s="118" t="s">
        <v>3256</v>
      </c>
      <c r="J91" s="72">
        <v>1.5400000000022203</v>
      </c>
      <c r="K91" s="70" t="s">
        <v>135</v>
      </c>
      <c r="L91" s="71">
        <v>2.4799999999999999E-2</v>
      </c>
      <c r="M91" s="71">
        <v>1.8300000000075242E-2</v>
      </c>
      <c r="N91" s="72">
        <v>71163.887600999995</v>
      </c>
      <c r="O91" s="80">
        <v>113.92</v>
      </c>
      <c r="P91" s="118" t="s">
        <v>3256</v>
      </c>
      <c r="Q91" s="72">
        <v>81.069902333000002</v>
      </c>
      <c r="R91" s="73">
        <v>1.6804298641260836E-4</v>
      </c>
      <c r="S91" s="73">
        <f t="shared" si="1"/>
        <v>2.27193737511097E-3</v>
      </c>
      <c r="T91" s="73">
        <f>Q91/'סכום נכסי הקרן'!$C$41</f>
        <v>5.4470359357538948E-4</v>
      </c>
    </row>
    <row r="92" spans="1:20">
      <c r="A92" s="69" t="s">
        <v>495</v>
      </c>
      <c r="B92" s="54" t="s">
        <v>496</v>
      </c>
      <c r="C92" s="70" t="s">
        <v>123</v>
      </c>
      <c r="D92" s="70" t="s">
        <v>29</v>
      </c>
      <c r="E92" s="54" t="s">
        <v>497</v>
      </c>
      <c r="F92" s="70" t="s">
        <v>330</v>
      </c>
      <c r="G92" s="54" t="s">
        <v>450</v>
      </c>
      <c r="H92" s="54" t="s">
        <v>309</v>
      </c>
      <c r="I92" s="118" t="s">
        <v>3256</v>
      </c>
      <c r="J92" s="72">
        <v>1.9899999999883788</v>
      </c>
      <c r="K92" s="70" t="s">
        <v>135</v>
      </c>
      <c r="L92" s="71">
        <v>1.3999999999999999E-2</v>
      </c>
      <c r="M92" s="71">
        <v>2.6099999999890725E-2</v>
      </c>
      <c r="N92" s="72">
        <v>105070.467982</v>
      </c>
      <c r="O92" s="80">
        <v>109.74</v>
      </c>
      <c r="P92" s="118" t="s">
        <v>3256</v>
      </c>
      <c r="Q92" s="72">
        <v>115.30432696599999</v>
      </c>
      <c r="R92" s="73">
        <v>1.0417456670830854E-4</v>
      </c>
      <c r="S92" s="73">
        <f t="shared" si="1"/>
        <v>3.2313374311225352E-3</v>
      </c>
      <c r="T92" s="73">
        <f>Q92/'סכום נכסי הקרן'!$C$41</f>
        <v>7.7472254740346515E-4</v>
      </c>
    </row>
    <row r="93" spans="1:20">
      <c r="A93" s="69" t="s">
        <v>498</v>
      </c>
      <c r="B93" s="54" t="s">
        <v>499</v>
      </c>
      <c r="C93" s="70" t="s">
        <v>123</v>
      </c>
      <c r="D93" s="70" t="s">
        <v>29</v>
      </c>
      <c r="E93" s="54" t="s">
        <v>300</v>
      </c>
      <c r="F93" s="70" t="s">
        <v>301</v>
      </c>
      <c r="G93" s="54" t="s">
        <v>454</v>
      </c>
      <c r="H93" s="54" t="s">
        <v>133</v>
      </c>
      <c r="I93" s="118" t="s">
        <v>3256</v>
      </c>
      <c r="J93" s="72">
        <v>2.4199999999921475</v>
      </c>
      <c r="K93" s="70" t="s">
        <v>135</v>
      </c>
      <c r="L93" s="71">
        <v>1.89E-2</v>
      </c>
      <c r="M93" s="71">
        <v>2.7599999999995385E-2</v>
      </c>
      <c r="N93" s="72">
        <v>1.571561</v>
      </c>
      <c r="O93" s="80">
        <v>5510000</v>
      </c>
      <c r="P93" s="118" t="s">
        <v>3256</v>
      </c>
      <c r="Q93" s="72">
        <v>86.592982053999989</v>
      </c>
      <c r="R93" s="73">
        <v>1.96445125E-4</v>
      </c>
      <c r="S93" s="73">
        <f t="shared" si="1"/>
        <v>2.4267185069830085E-3</v>
      </c>
      <c r="T93" s="73">
        <f>Q93/'סכום נכסי הקרן'!$C$41</f>
        <v>5.8181282012009013E-4</v>
      </c>
    </row>
    <row r="94" spans="1:20">
      <c r="A94" s="69" t="s">
        <v>500</v>
      </c>
      <c r="B94" s="54" t="s">
        <v>501</v>
      </c>
      <c r="C94" s="70" t="s">
        <v>123</v>
      </c>
      <c r="D94" s="70" t="s">
        <v>29</v>
      </c>
      <c r="E94" s="54" t="s">
        <v>300</v>
      </c>
      <c r="F94" s="70" t="s">
        <v>301</v>
      </c>
      <c r="G94" s="54" t="s">
        <v>454</v>
      </c>
      <c r="H94" s="54" t="s">
        <v>133</v>
      </c>
      <c r="I94" s="118" t="s">
        <v>3256</v>
      </c>
      <c r="J94" s="72">
        <v>4.1300000000145252</v>
      </c>
      <c r="K94" s="70" t="s">
        <v>135</v>
      </c>
      <c r="L94" s="71">
        <v>3.3099999999999997E-2</v>
      </c>
      <c r="M94" s="71">
        <v>3.6000000000080697E-2</v>
      </c>
      <c r="N94" s="72">
        <v>2.380331</v>
      </c>
      <c r="O94" s="80">
        <v>5205991</v>
      </c>
      <c r="P94" s="118" t="s">
        <v>3256</v>
      </c>
      <c r="Q94" s="72">
        <v>123.91982114</v>
      </c>
      <c r="R94" s="73">
        <v>1.6967217905766626E-4</v>
      </c>
      <c r="S94" s="73">
        <f t="shared" si="1"/>
        <v>3.4727816990403684E-3</v>
      </c>
      <c r="T94" s="73">
        <f>Q94/'סכום נכסי הקרן'!$C$41</f>
        <v>8.3260951287345269E-4</v>
      </c>
    </row>
    <row r="95" spans="1:20">
      <c r="A95" s="69" t="s">
        <v>502</v>
      </c>
      <c r="B95" s="54" t="s">
        <v>503</v>
      </c>
      <c r="C95" s="70" t="s">
        <v>123</v>
      </c>
      <c r="D95" s="70" t="s">
        <v>29</v>
      </c>
      <c r="E95" s="54" t="s">
        <v>300</v>
      </c>
      <c r="F95" s="70" t="s">
        <v>301</v>
      </c>
      <c r="G95" s="54" t="s">
        <v>454</v>
      </c>
      <c r="H95" s="54" t="s">
        <v>133</v>
      </c>
      <c r="I95" s="118" t="s">
        <v>3256</v>
      </c>
      <c r="J95" s="72">
        <v>5.0899999999836849</v>
      </c>
      <c r="K95" s="70" t="s">
        <v>135</v>
      </c>
      <c r="L95" s="71">
        <v>3.3599999999999998E-2</v>
      </c>
      <c r="M95" s="71">
        <v>3.3699999999887049E-2</v>
      </c>
      <c r="N95" s="72">
        <v>1.5937300000000001</v>
      </c>
      <c r="O95" s="80">
        <v>4999400</v>
      </c>
      <c r="P95" s="118" t="s">
        <v>3256</v>
      </c>
      <c r="Q95" s="72">
        <v>79.676933269999992</v>
      </c>
      <c r="R95" s="73">
        <v>1.4373466810966811E-4</v>
      </c>
      <c r="S95" s="73">
        <f t="shared" si="1"/>
        <v>2.2329002184655403E-3</v>
      </c>
      <c r="T95" s="73">
        <f>Q95/'סכום נכסי הקרן'!$C$41</f>
        <v>5.3534432173071888E-4</v>
      </c>
    </row>
    <row r="96" spans="1:20">
      <c r="A96" s="69" t="s">
        <v>504</v>
      </c>
      <c r="B96" s="54" t="s">
        <v>505</v>
      </c>
      <c r="C96" s="70" t="s">
        <v>123</v>
      </c>
      <c r="D96" s="70" t="s">
        <v>29</v>
      </c>
      <c r="E96" s="54" t="s">
        <v>300</v>
      </c>
      <c r="F96" s="70" t="s">
        <v>301</v>
      </c>
      <c r="G96" s="54" t="s">
        <v>454</v>
      </c>
      <c r="H96" s="54" t="s">
        <v>133</v>
      </c>
      <c r="I96" s="118" t="s">
        <v>3256</v>
      </c>
      <c r="J96" s="72">
        <v>0.97999999999758414</v>
      </c>
      <c r="K96" s="70" t="s">
        <v>135</v>
      </c>
      <c r="L96" s="71">
        <v>1.89E-2</v>
      </c>
      <c r="M96" s="71">
        <v>2.1799999999975839E-2</v>
      </c>
      <c r="N96" s="72">
        <v>2.2678419999999999</v>
      </c>
      <c r="O96" s="80">
        <v>5475488</v>
      </c>
      <c r="P96" s="118" t="s">
        <v>3256</v>
      </c>
      <c r="Q96" s="72">
        <v>124.175432585</v>
      </c>
      <c r="R96" s="73">
        <v>1.0403899440315625E-4</v>
      </c>
      <c r="S96" s="73">
        <f t="shared" si="1"/>
        <v>3.4799450627387265E-3</v>
      </c>
      <c r="T96" s="73">
        <f>Q96/'סכום נכסי הקרן'!$C$41</f>
        <v>8.3432695015465963E-4</v>
      </c>
    </row>
    <row r="97" spans="1:20">
      <c r="A97" s="69" t="s">
        <v>506</v>
      </c>
      <c r="B97" s="54" t="s">
        <v>507</v>
      </c>
      <c r="C97" s="70" t="s">
        <v>123</v>
      </c>
      <c r="D97" s="70" t="s">
        <v>29</v>
      </c>
      <c r="E97" s="54" t="s">
        <v>508</v>
      </c>
      <c r="F97" s="70" t="s">
        <v>330</v>
      </c>
      <c r="G97" s="54" t="s">
        <v>454</v>
      </c>
      <c r="H97" s="54" t="s">
        <v>133</v>
      </c>
      <c r="I97" s="118" t="s">
        <v>3256</v>
      </c>
      <c r="J97" s="72">
        <v>0.51999999999363378</v>
      </c>
      <c r="K97" s="70" t="s">
        <v>135</v>
      </c>
      <c r="L97" s="71">
        <v>2.75E-2</v>
      </c>
      <c r="M97" s="71">
        <v>3.1800000001018597E-2</v>
      </c>
      <c r="N97" s="72">
        <v>16552.028811</v>
      </c>
      <c r="O97" s="80">
        <v>113.88</v>
      </c>
      <c r="P97" s="118" t="s">
        <v>3256</v>
      </c>
      <c r="Q97" s="72">
        <v>18.849451706</v>
      </c>
      <c r="R97" s="73">
        <v>5.9866466224065497E-5</v>
      </c>
      <c r="S97" s="73">
        <f t="shared" si="1"/>
        <v>5.2824504037645239E-4</v>
      </c>
      <c r="T97" s="73">
        <f>Q97/'סכום נכסי הקרן'!$C$41</f>
        <v>1.2664828482227691E-4</v>
      </c>
    </row>
    <row r="98" spans="1:20">
      <c r="A98" s="69" t="s">
        <v>509</v>
      </c>
      <c r="B98" s="54" t="s">
        <v>510</v>
      </c>
      <c r="C98" s="70" t="s">
        <v>123</v>
      </c>
      <c r="D98" s="70" t="s">
        <v>29</v>
      </c>
      <c r="E98" s="54" t="s">
        <v>508</v>
      </c>
      <c r="F98" s="70" t="s">
        <v>330</v>
      </c>
      <c r="G98" s="54" t="s">
        <v>454</v>
      </c>
      <c r="H98" s="54" t="s">
        <v>133</v>
      </c>
      <c r="I98" s="118" t="s">
        <v>3256</v>
      </c>
      <c r="J98" s="72">
        <v>3.6300000000025059</v>
      </c>
      <c r="K98" s="70" t="s">
        <v>135</v>
      </c>
      <c r="L98" s="71">
        <v>1.9599999999999999E-2</v>
      </c>
      <c r="M98" s="71">
        <v>2.6500000000051597E-2</v>
      </c>
      <c r="N98" s="72">
        <v>123508.07670499998</v>
      </c>
      <c r="O98" s="80">
        <v>109.84</v>
      </c>
      <c r="P98" s="118" t="s">
        <v>3256</v>
      </c>
      <c r="Q98" s="72">
        <v>135.661268882</v>
      </c>
      <c r="R98" s="73">
        <v>1.1751017488554041E-4</v>
      </c>
      <c r="S98" s="73">
        <f t="shared" si="1"/>
        <v>3.8018290174075399E-3</v>
      </c>
      <c r="T98" s="73">
        <f>Q98/'סכום נכסי הקרן'!$C$41</f>
        <v>9.1149956448070227E-4</v>
      </c>
    </row>
    <row r="99" spans="1:20">
      <c r="A99" s="69" t="s">
        <v>511</v>
      </c>
      <c r="B99" s="54" t="s">
        <v>512</v>
      </c>
      <c r="C99" s="70" t="s">
        <v>123</v>
      </c>
      <c r="D99" s="70" t="s">
        <v>29</v>
      </c>
      <c r="E99" s="54" t="s">
        <v>508</v>
      </c>
      <c r="F99" s="70" t="s">
        <v>330</v>
      </c>
      <c r="G99" s="54" t="s">
        <v>454</v>
      </c>
      <c r="H99" s="54" t="s">
        <v>133</v>
      </c>
      <c r="I99" s="118" t="s">
        <v>3256</v>
      </c>
      <c r="J99" s="72">
        <v>5.829999999994274</v>
      </c>
      <c r="K99" s="70" t="s">
        <v>135</v>
      </c>
      <c r="L99" s="71">
        <v>1.5800000000000002E-2</v>
      </c>
      <c r="M99" s="71">
        <v>3.0599999999967768E-2</v>
      </c>
      <c r="N99" s="72">
        <v>283513.84065899998</v>
      </c>
      <c r="O99" s="80">
        <v>102.86</v>
      </c>
      <c r="P99" s="118" t="s">
        <v>3256</v>
      </c>
      <c r="Q99" s="72">
        <v>291.62232464900001</v>
      </c>
      <c r="R99" s="73">
        <v>2.38778697523485E-4</v>
      </c>
      <c r="S99" s="73">
        <f t="shared" si="1"/>
        <v>8.1725478842363686E-3</v>
      </c>
      <c r="T99" s="73">
        <f>Q99/'סכום נכסי הקרן'!$C$41</f>
        <v>1.9593921249669403E-3</v>
      </c>
    </row>
    <row r="100" spans="1:20">
      <c r="A100" s="69" t="s">
        <v>513</v>
      </c>
      <c r="B100" s="54" t="s">
        <v>514</v>
      </c>
      <c r="C100" s="70" t="s">
        <v>123</v>
      </c>
      <c r="D100" s="70" t="s">
        <v>29</v>
      </c>
      <c r="E100" s="54" t="s">
        <v>515</v>
      </c>
      <c r="F100" s="70" t="s">
        <v>373</v>
      </c>
      <c r="G100" s="54" t="s">
        <v>454</v>
      </c>
      <c r="H100" s="54" t="s">
        <v>133</v>
      </c>
      <c r="I100" s="118" t="s">
        <v>3256</v>
      </c>
      <c r="J100" s="72">
        <v>2.7500000000302585</v>
      </c>
      <c r="K100" s="70" t="s">
        <v>135</v>
      </c>
      <c r="L100" s="71">
        <v>2.2499999999999999E-2</v>
      </c>
      <c r="M100" s="71">
        <v>2.060000000025659E-2</v>
      </c>
      <c r="N100" s="72">
        <v>36269.297673000001</v>
      </c>
      <c r="O100" s="80">
        <v>113.9</v>
      </c>
      <c r="P100" s="118" t="s">
        <v>3256</v>
      </c>
      <c r="Q100" s="72">
        <v>41.310731949000001</v>
      </c>
      <c r="R100" s="73">
        <v>8.8652816572487421E-5</v>
      </c>
      <c r="S100" s="73">
        <f t="shared" si="1"/>
        <v>1.1577094976950469E-3</v>
      </c>
      <c r="T100" s="73">
        <f>Q100/'סכום נכסי הקרן'!$C$41</f>
        <v>2.7756421925144388E-4</v>
      </c>
    </row>
    <row r="101" spans="1:20">
      <c r="A101" s="69" t="s">
        <v>516</v>
      </c>
      <c r="B101" s="54" t="s">
        <v>517</v>
      </c>
      <c r="C101" s="70" t="s">
        <v>123</v>
      </c>
      <c r="D101" s="70" t="s">
        <v>29</v>
      </c>
      <c r="E101" s="54" t="s">
        <v>431</v>
      </c>
      <c r="F101" s="70" t="s">
        <v>330</v>
      </c>
      <c r="G101" s="54" t="s">
        <v>450</v>
      </c>
      <c r="H101" s="54" t="s">
        <v>309</v>
      </c>
      <c r="I101" s="118" t="s">
        <v>3256</v>
      </c>
      <c r="J101" s="72">
        <v>1.9400000000011464</v>
      </c>
      <c r="K101" s="70" t="s">
        <v>135</v>
      </c>
      <c r="L101" s="71">
        <v>2.1499999999999998E-2</v>
      </c>
      <c r="M101" s="71">
        <v>2.7000000000000003E-2</v>
      </c>
      <c r="N101" s="72">
        <v>311412.57064400002</v>
      </c>
      <c r="O101" s="80">
        <v>112.03</v>
      </c>
      <c r="P101" s="118" t="s">
        <v>3256</v>
      </c>
      <c r="Q101" s="72">
        <v>348.87549494000001</v>
      </c>
      <c r="R101" s="73">
        <v>1.5877871700758356E-4</v>
      </c>
      <c r="S101" s="73">
        <f t="shared" si="1"/>
        <v>9.7770350451240398E-3</v>
      </c>
      <c r="T101" s="73">
        <f>Q101/'סכום נכסי הקרן'!$C$41</f>
        <v>2.3440725884143099E-3</v>
      </c>
    </row>
    <row r="102" spans="1:20">
      <c r="A102" s="69" t="s">
        <v>518</v>
      </c>
      <c r="B102" s="54" t="s">
        <v>519</v>
      </c>
      <c r="C102" s="70" t="s">
        <v>123</v>
      </c>
      <c r="D102" s="70" t="s">
        <v>29</v>
      </c>
      <c r="E102" s="54" t="s">
        <v>431</v>
      </c>
      <c r="F102" s="70" t="s">
        <v>330</v>
      </c>
      <c r="G102" s="54" t="s">
        <v>450</v>
      </c>
      <c r="H102" s="54" t="s">
        <v>309</v>
      </c>
      <c r="I102" s="118" t="s">
        <v>3256</v>
      </c>
      <c r="J102" s="72">
        <v>6.9999999999841602</v>
      </c>
      <c r="K102" s="70" t="s">
        <v>135</v>
      </c>
      <c r="L102" s="71">
        <v>1.15E-2</v>
      </c>
      <c r="M102" s="71">
        <v>3.49999999998944E-2</v>
      </c>
      <c r="N102" s="72">
        <v>200140.64347599997</v>
      </c>
      <c r="O102" s="80">
        <v>94.63</v>
      </c>
      <c r="P102" s="118" t="s">
        <v>3256</v>
      </c>
      <c r="Q102" s="72">
        <v>189.39309069400002</v>
      </c>
      <c r="R102" s="73">
        <v>4.3531351183326717E-4</v>
      </c>
      <c r="S102" s="73">
        <f t="shared" si="1"/>
        <v>5.3076324129272875E-3</v>
      </c>
      <c r="T102" s="73">
        <f>Q102/'סכום נכסי הקרן'!$C$41</f>
        <v>1.2725203081610018E-3</v>
      </c>
    </row>
    <row r="103" spans="1:20">
      <c r="A103" s="69" t="s">
        <v>520</v>
      </c>
      <c r="B103" s="54" t="s">
        <v>521</v>
      </c>
      <c r="C103" s="70" t="s">
        <v>123</v>
      </c>
      <c r="D103" s="70" t="s">
        <v>29</v>
      </c>
      <c r="E103" s="54" t="s">
        <v>522</v>
      </c>
      <c r="F103" s="70" t="s">
        <v>131</v>
      </c>
      <c r="G103" s="54" t="s">
        <v>523</v>
      </c>
      <c r="H103" s="54" t="s">
        <v>309</v>
      </c>
      <c r="I103" s="118" t="s">
        <v>3256</v>
      </c>
      <c r="J103" s="72">
        <v>1.510000000036043</v>
      </c>
      <c r="K103" s="70" t="s">
        <v>135</v>
      </c>
      <c r="L103" s="71">
        <v>1.8500000000000003E-2</v>
      </c>
      <c r="M103" s="71">
        <v>2.9700000000508844E-2</v>
      </c>
      <c r="N103" s="72">
        <v>17409.181037999999</v>
      </c>
      <c r="O103" s="80">
        <v>108.37</v>
      </c>
      <c r="P103" s="118" t="s">
        <v>3256</v>
      </c>
      <c r="Q103" s="72">
        <v>18.866329931999999</v>
      </c>
      <c r="R103" s="73">
        <v>2.4195941079625449E-5</v>
      </c>
      <c r="S103" s="73">
        <f t="shared" si="1"/>
        <v>5.2871804295042193E-4</v>
      </c>
      <c r="T103" s="73">
        <f>Q103/'סכום נכסי הקרן'!$C$41</f>
        <v>1.2676168856510633E-4</v>
      </c>
    </row>
    <row r="104" spans="1:20">
      <c r="A104" s="69" t="s">
        <v>524</v>
      </c>
      <c r="B104" s="54" t="s">
        <v>525</v>
      </c>
      <c r="C104" s="70" t="s">
        <v>123</v>
      </c>
      <c r="D104" s="70" t="s">
        <v>29</v>
      </c>
      <c r="E104" s="54" t="s">
        <v>522</v>
      </c>
      <c r="F104" s="70" t="s">
        <v>131</v>
      </c>
      <c r="G104" s="54" t="s">
        <v>523</v>
      </c>
      <c r="H104" s="54" t="s">
        <v>309</v>
      </c>
      <c r="I104" s="118" t="s">
        <v>3256</v>
      </c>
      <c r="J104" s="72">
        <v>2.1499999999991672</v>
      </c>
      <c r="K104" s="70" t="s">
        <v>135</v>
      </c>
      <c r="L104" s="71">
        <v>3.2000000000000001E-2</v>
      </c>
      <c r="M104" s="71">
        <v>3.2099999999980013E-2</v>
      </c>
      <c r="N104" s="72">
        <v>231130.643217</v>
      </c>
      <c r="O104" s="80">
        <v>103.92</v>
      </c>
      <c r="P104" s="118" t="s">
        <v>3256</v>
      </c>
      <c r="Q104" s="72">
        <v>240.19097038799998</v>
      </c>
      <c r="R104" s="73">
        <v>4.2232535610956711E-4</v>
      </c>
      <c r="S104" s="73">
        <f t="shared" si="1"/>
        <v>6.7312137684238868E-3</v>
      </c>
      <c r="T104" s="73">
        <f>Q104/'סכום נכסי הקרן'!$C$41</f>
        <v>1.6138280786042989E-3</v>
      </c>
    </row>
    <row r="105" spans="1:20">
      <c r="A105" s="69" t="s">
        <v>526</v>
      </c>
      <c r="B105" s="54" t="s">
        <v>527</v>
      </c>
      <c r="C105" s="70" t="s">
        <v>123</v>
      </c>
      <c r="D105" s="70" t="s">
        <v>29</v>
      </c>
      <c r="E105" s="54" t="s">
        <v>528</v>
      </c>
      <c r="F105" s="70" t="s">
        <v>131</v>
      </c>
      <c r="G105" s="54" t="s">
        <v>523</v>
      </c>
      <c r="H105" s="54" t="s">
        <v>309</v>
      </c>
      <c r="I105" s="118" t="s">
        <v>3256</v>
      </c>
      <c r="J105" s="72">
        <v>0.25</v>
      </c>
      <c r="K105" s="70" t="s">
        <v>135</v>
      </c>
      <c r="L105" s="71">
        <v>3.15E-2</v>
      </c>
      <c r="M105" s="71">
        <v>6.4800000000144478E-2</v>
      </c>
      <c r="N105" s="72">
        <v>62235.155906999993</v>
      </c>
      <c r="O105" s="80">
        <v>111.21</v>
      </c>
      <c r="P105" s="118" t="s">
        <v>3256</v>
      </c>
      <c r="Q105" s="72">
        <v>69.211714399999991</v>
      </c>
      <c r="R105" s="73">
        <v>4.5898512221540682E-4</v>
      </c>
      <c r="S105" s="73">
        <f t="shared" si="1"/>
        <v>1.9396184800491451E-3</v>
      </c>
      <c r="T105" s="73">
        <f>Q105/'סכום נכסי הקרן'!$C$41</f>
        <v>4.6502917194026969E-4</v>
      </c>
    </row>
    <row r="106" spans="1:20">
      <c r="A106" s="69" t="s">
        <v>529</v>
      </c>
      <c r="B106" s="54" t="s">
        <v>530</v>
      </c>
      <c r="C106" s="70" t="s">
        <v>123</v>
      </c>
      <c r="D106" s="70" t="s">
        <v>29</v>
      </c>
      <c r="E106" s="54" t="s">
        <v>528</v>
      </c>
      <c r="F106" s="70" t="s">
        <v>131</v>
      </c>
      <c r="G106" s="54" t="s">
        <v>523</v>
      </c>
      <c r="H106" s="54" t="s">
        <v>309</v>
      </c>
      <c r="I106" s="118" t="s">
        <v>3256</v>
      </c>
      <c r="J106" s="72">
        <v>2.5799999999991603</v>
      </c>
      <c r="K106" s="70" t="s">
        <v>135</v>
      </c>
      <c r="L106" s="71">
        <v>0.01</v>
      </c>
      <c r="M106" s="71">
        <v>3.62999999999776E-2</v>
      </c>
      <c r="N106" s="72">
        <v>141106.239688</v>
      </c>
      <c r="O106" s="80">
        <v>101.24</v>
      </c>
      <c r="P106" s="118" t="s">
        <v>3256</v>
      </c>
      <c r="Q106" s="72">
        <v>142.855953564</v>
      </c>
      <c r="R106" s="73">
        <v>3.8212006241469701E-4</v>
      </c>
      <c r="S106" s="73">
        <f t="shared" si="1"/>
        <v>4.0034559166732186E-3</v>
      </c>
      <c r="T106" s="73">
        <f>Q106/'סכום נכסי הקרן'!$C$41</f>
        <v>9.59840200008173E-4</v>
      </c>
    </row>
    <row r="107" spans="1:20">
      <c r="A107" s="69" t="s">
        <v>531</v>
      </c>
      <c r="B107" s="54" t="s">
        <v>532</v>
      </c>
      <c r="C107" s="70" t="s">
        <v>123</v>
      </c>
      <c r="D107" s="70" t="s">
        <v>29</v>
      </c>
      <c r="E107" s="54" t="s">
        <v>528</v>
      </c>
      <c r="F107" s="70" t="s">
        <v>131</v>
      </c>
      <c r="G107" s="54" t="s">
        <v>523</v>
      </c>
      <c r="H107" s="54" t="s">
        <v>309</v>
      </c>
      <c r="I107" s="118" t="s">
        <v>3256</v>
      </c>
      <c r="J107" s="72">
        <v>3.1700000000040807</v>
      </c>
      <c r="K107" s="70" t="s">
        <v>135</v>
      </c>
      <c r="L107" s="71">
        <v>3.2300000000000002E-2</v>
      </c>
      <c r="M107" s="71">
        <v>3.7500000000047086E-2</v>
      </c>
      <c r="N107" s="72">
        <v>155275.644749</v>
      </c>
      <c r="O107" s="80">
        <v>102.58</v>
      </c>
      <c r="P107" s="118" t="s">
        <v>3256</v>
      </c>
      <c r="Q107" s="72">
        <v>159.281757355</v>
      </c>
      <c r="R107" s="73">
        <v>3.441978704464767E-4</v>
      </c>
      <c r="S107" s="73">
        <f t="shared" si="1"/>
        <v>4.4637796185043191E-3</v>
      </c>
      <c r="T107" s="73">
        <f>Q107/'סכום נכסי הקרן'!$C$41</f>
        <v>1.0702041463661045E-3</v>
      </c>
    </row>
    <row r="108" spans="1:20">
      <c r="A108" s="69" t="s">
        <v>533</v>
      </c>
      <c r="B108" s="54" t="s">
        <v>534</v>
      </c>
      <c r="C108" s="70" t="s">
        <v>123</v>
      </c>
      <c r="D108" s="70" t="s">
        <v>29</v>
      </c>
      <c r="E108" s="54" t="s">
        <v>535</v>
      </c>
      <c r="F108" s="70" t="s">
        <v>536</v>
      </c>
      <c r="G108" s="54" t="s">
        <v>523</v>
      </c>
      <c r="H108" s="54" t="s">
        <v>309</v>
      </c>
      <c r="I108" s="118" t="s">
        <v>3256</v>
      </c>
      <c r="J108" s="72">
        <v>4.6800000000039637</v>
      </c>
      <c r="K108" s="70" t="s">
        <v>135</v>
      </c>
      <c r="L108" s="71">
        <v>0.03</v>
      </c>
      <c r="M108" s="71">
        <v>3.8400000000074874E-2</v>
      </c>
      <c r="N108" s="72">
        <v>93465.398100000006</v>
      </c>
      <c r="O108" s="80">
        <v>97.18</v>
      </c>
      <c r="P108" s="118" t="s">
        <v>3256</v>
      </c>
      <c r="Q108" s="72">
        <v>90.829679098</v>
      </c>
      <c r="R108" s="73">
        <v>3.3387176756779932E-4</v>
      </c>
      <c r="S108" s="73">
        <f t="shared" si="1"/>
        <v>2.5454495043604119E-3</v>
      </c>
      <c r="T108" s="73">
        <f>Q108/'סכום נכסי הקרן'!$C$41</f>
        <v>6.1027892206847812E-4</v>
      </c>
    </row>
    <row r="109" spans="1:20">
      <c r="A109" s="69" t="s">
        <v>537</v>
      </c>
      <c r="B109" s="54" t="s">
        <v>538</v>
      </c>
      <c r="C109" s="70" t="s">
        <v>123</v>
      </c>
      <c r="D109" s="70" t="s">
        <v>29</v>
      </c>
      <c r="E109" s="54" t="s">
        <v>539</v>
      </c>
      <c r="F109" s="70" t="s">
        <v>330</v>
      </c>
      <c r="G109" s="54" t="s">
        <v>540</v>
      </c>
      <c r="H109" s="54" t="s">
        <v>133</v>
      </c>
      <c r="I109" s="118" t="s">
        <v>3256</v>
      </c>
      <c r="J109" s="72">
        <v>1.8899999999971313</v>
      </c>
      <c r="K109" s="70" t="s">
        <v>135</v>
      </c>
      <c r="L109" s="71">
        <v>2.5000000000000001E-2</v>
      </c>
      <c r="M109" s="71">
        <v>2.6399999999906117E-2</v>
      </c>
      <c r="N109" s="72">
        <v>68175.287721999994</v>
      </c>
      <c r="O109" s="80">
        <v>112.49</v>
      </c>
      <c r="P109" s="118" t="s">
        <v>3256</v>
      </c>
      <c r="Q109" s="72">
        <v>76.690380997999995</v>
      </c>
      <c r="R109" s="73">
        <v>2.0642368953983892E-4</v>
      </c>
      <c r="S109" s="73">
        <f t="shared" si="1"/>
        <v>2.1492038091420348E-3</v>
      </c>
      <c r="T109" s="73">
        <f>Q109/'סכום נכסי הקרן'!$C$41</f>
        <v>5.1527786416577677E-4</v>
      </c>
    </row>
    <row r="110" spans="1:20">
      <c r="A110" s="69" t="s">
        <v>541</v>
      </c>
      <c r="B110" s="54" t="s">
        <v>542</v>
      </c>
      <c r="C110" s="70" t="s">
        <v>123</v>
      </c>
      <c r="D110" s="70" t="s">
        <v>29</v>
      </c>
      <c r="E110" s="54" t="s">
        <v>539</v>
      </c>
      <c r="F110" s="70" t="s">
        <v>330</v>
      </c>
      <c r="G110" s="54" t="s">
        <v>540</v>
      </c>
      <c r="H110" s="54" t="s">
        <v>133</v>
      </c>
      <c r="I110" s="118" t="s">
        <v>3256</v>
      </c>
      <c r="J110" s="72">
        <v>5.2899999999752918</v>
      </c>
      <c r="K110" s="70" t="s">
        <v>135</v>
      </c>
      <c r="L110" s="71">
        <v>1.9E-2</v>
      </c>
      <c r="M110" s="71">
        <v>3.4499999999865451E-2</v>
      </c>
      <c r="N110" s="72">
        <v>79056.438265999997</v>
      </c>
      <c r="O110" s="80">
        <v>103.41</v>
      </c>
      <c r="P110" s="118" t="s">
        <v>3256</v>
      </c>
      <c r="Q110" s="72">
        <v>81.752262337999994</v>
      </c>
      <c r="R110" s="73">
        <v>2.8770949442364144E-4</v>
      </c>
      <c r="S110" s="73">
        <f t="shared" si="1"/>
        <v>2.2910601217040584E-3</v>
      </c>
      <c r="T110" s="73">
        <f>Q110/'סכום נכסי הקרן'!$C$41</f>
        <v>5.4928832768927685E-4</v>
      </c>
    </row>
    <row r="111" spans="1:20">
      <c r="A111" s="69" t="s">
        <v>543</v>
      </c>
      <c r="B111" s="54" t="s">
        <v>544</v>
      </c>
      <c r="C111" s="70" t="s">
        <v>123</v>
      </c>
      <c r="D111" s="70" t="s">
        <v>29</v>
      </c>
      <c r="E111" s="54" t="s">
        <v>539</v>
      </c>
      <c r="F111" s="70" t="s">
        <v>330</v>
      </c>
      <c r="G111" s="54" t="s">
        <v>540</v>
      </c>
      <c r="H111" s="54" t="s">
        <v>133</v>
      </c>
      <c r="I111" s="118" t="s">
        <v>3256</v>
      </c>
      <c r="J111" s="72">
        <v>7.1200000000060877</v>
      </c>
      <c r="K111" s="70" t="s">
        <v>135</v>
      </c>
      <c r="L111" s="71">
        <v>3.9000000000000003E-3</v>
      </c>
      <c r="M111" s="71">
        <v>3.7500000000069172E-2</v>
      </c>
      <c r="N111" s="72">
        <v>84816.100210000004</v>
      </c>
      <c r="O111" s="80">
        <v>85.22</v>
      </c>
      <c r="P111" s="118" t="s">
        <v>3256</v>
      </c>
      <c r="Q111" s="72">
        <v>72.28028093799999</v>
      </c>
      <c r="R111" s="73">
        <v>3.8552772822727274E-4</v>
      </c>
      <c r="S111" s="73">
        <f t="shared" si="1"/>
        <v>2.0256132919962574E-3</v>
      </c>
      <c r="T111" s="73">
        <f>Q111/'סכום נכסי הקרן'!$C$41</f>
        <v>4.8564667821908772E-4</v>
      </c>
    </row>
    <row r="112" spans="1:20">
      <c r="A112" s="69" t="s">
        <v>545</v>
      </c>
      <c r="B112" s="54" t="s">
        <v>546</v>
      </c>
      <c r="C112" s="70" t="s">
        <v>123</v>
      </c>
      <c r="D112" s="70" t="s">
        <v>29</v>
      </c>
      <c r="E112" s="54" t="s">
        <v>547</v>
      </c>
      <c r="F112" s="70" t="s">
        <v>536</v>
      </c>
      <c r="G112" s="54" t="s">
        <v>523</v>
      </c>
      <c r="H112" s="54" t="s">
        <v>309</v>
      </c>
      <c r="I112" s="118" t="s">
        <v>3256</v>
      </c>
      <c r="J112" s="72">
        <v>4.8400000000120329</v>
      </c>
      <c r="K112" s="70" t="s">
        <v>135</v>
      </c>
      <c r="L112" s="71">
        <v>7.4999999999999997E-3</v>
      </c>
      <c r="M112" s="71">
        <v>4.1700000000110309E-2</v>
      </c>
      <c r="N112" s="72">
        <v>162823.37708899999</v>
      </c>
      <c r="O112" s="80">
        <v>91.87</v>
      </c>
      <c r="P112" s="118" t="s">
        <v>3256</v>
      </c>
      <c r="Q112" s="72">
        <v>149.585828655</v>
      </c>
      <c r="R112" s="73">
        <v>1.5540155425913782E-4</v>
      </c>
      <c r="S112" s="73">
        <f t="shared" si="1"/>
        <v>4.192056794546083E-3</v>
      </c>
      <c r="T112" s="73">
        <f>Q112/'סכום נכסי הקרן'!$C$41</f>
        <v>1.0050578090207477E-3</v>
      </c>
    </row>
    <row r="113" spans="1:20">
      <c r="A113" s="69" t="s">
        <v>548</v>
      </c>
      <c r="B113" s="54" t="s">
        <v>549</v>
      </c>
      <c r="C113" s="70" t="s">
        <v>123</v>
      </c>
      <c r="D113" s="70" t="s">
        <v>29</v>
      </c>
      <c r="E113" s="54" t="s">
        <v>497</v>
      </c>
      <c r="F113" s="70" t="s">
        <v>330</v>
      </c>
      <c r="G113" s="54" t="s">
        <v>523</v>
      </c>
      <c r="H113" s="54" t="s">
        <v>309</v>
      </c>
      <c r="I113" s="118" t="s">
        <v>3256</v>
      </c>
      <c r="J113" s="72">
        <v>1.4700000000600868</v>
      </c>
      <c r="K113" s="70" t="s">
        <v>135</v>
      </c>
      <c r="L113" s="71">
        <v>2.0499999999999997E-2</v>
      </c>
      <c r="M113" s="71">
        <v>2.8300000000275403E-2</v>
      </c>
      <c r="N113" s="72">
        <v>14312.457675000001</v>
      </c>
      <c r="O113" s="80">
        <v>111.63</v>
      </c>
      <c r="P113" s="118" t="s">
        <v>3256</v>
      </c>
      <c r="Q113" s="72">
        <v>15.976997431999997</v>
      </c>
      <c r="R113" s="73">
        <v>3.8682673502945709E-5</v>
      </c>
      <c r="S113" s="73">
        <f t="shared" si="1"/>
        <v>4.4774616180877228E-4</v>
      </c>
      <c r="T113" s="73">
        <f>Q113/'סכום נכסי הקרן'!$C$41</f>
        <v>1.0734844455600966E-4</v>
      </c>
    </row>
    <row r="114" spans="1:20">
      <c r="A114" s="69" t="s">
        <v>550</v>
      </c>
      <c r="B114" s="54" t="s">
        <v>551</v>
      </c>
      <c r="C114" s="70" t="s">
        <v>123</v>
      </c>
      <c r="D114" s="70" t="s">
        <v>29</v>
      </c>
      <c r="E114" s="54" t="s">
        <v>497</v>
      </c>
      <c r="F114" s="70" t="s">
        <v>330</v>
      </c>
      <c r="G114" s="54" t="s">
        <v>523</v>
      </c>
      <c r="H114" s="54" t="s">
        <v>309</v>
      </c>
      <c r="I114" s="118" t="s">
        <v>3256</v>
      </c>
      <c r="J114" s="72">
        <v>2.2999999999910838</v>
      </c>
      <c r="K114" s="70" t="s">
        <v>135</v>
      </c>
      <c r="L114" s="71">
        <v>2.0499999999999997E-2</v>
      </c>
      <c r="M114" s="71">
        <v>2.9899999999939815E-2</v>
      </c>
      <c r="N114" s="72">
        <v>80614.193920999998</v>
      </c>
      <c r="O114" s="80">
        <v>111.3</v>
      </c>
      <c r="P114" s="118" t="s">
        <v>3256</v>
      </c>
      <c r="Q114" s="72">
        <v>89.723603545999993</v>
      </c>
      <c r="R114" s="73">
        <v>9.1484462154336875E-5</v>
      </c>
      <c r="S114" s="73">
        <f t="shared" si="1"/>
        <v>2.5144523733170898E-3</v>
      </c>
      <c r="T114" s="73">
        <f>Q114/'סכום נכסי הקרן'!$C$41</f>
        <v>6.0284726974619532E-4</v>
      </c>
    </row>
    <row r="115" spans="1:20">
      <c r="A115" s="69" t="s">
        <v>552</v>
      </c>
      <c r="B115" s="54" t="s">
        <v>553</v>
      </c>
      <c r="C115" s="70" t="s">
        <v>123</v>
      </c>
      <c r="D115" s="70" t="s">
        <v>29</v>
      </c>
      <c r="E115" s="54" t="s">
        <v>497</v>
      </c>
      <c r="F115" s="70" t="s">
        <v>330</v>
      </c>
      <c r="G115" s="54" t="s">
        <v>523</v>
      </c>
      <c r="H115" s="54" t="s">
        <v>309</v>
      </c>
      <c r="I115" s="118" t="s">
        <v>3256</v>
      </c>
      <c r="J115" s="72">
        <v>5.0199999999948819</v>
      </c>
      <c r="K115" s="70" t="s">
        <v>135</v>
      </c>
      <c r="L115" s="71">
        <v>8.3999999999999995E-3</v>
      </c>
      <c r="M115" s="71">
        <v>3.3999999999936019E-2</v>
      </c>
      <c r="N115" s="72">
        <v>222576.135125</v>
      </c>
      <c r="O115" s="80">
        <v>98.31</v>
      </c>
      <c r="P115" s="118" t="s">
        <v>3256</v>
      </c>
      <c r="Q115" s="72">
        <v>218.814604006</v>
      </c>
      <c r="R115" s="73">
        <v>3.2864738878338201E-4</v>
      </c>
      <c r="S115" s="73">
        <f t="shared" si="1"/>
        <v>6.132153397932205E-3</v>
      </c>
      <c r="T115" s="73">
        <f>Q115/'סכום נכסי הקרן'!$C$41</f>
        <v>1.4702016124216713E-3</v>
      </c>
    </row>
    <row r="116" spans="1:20">
      <c r="A116" s="69" t="s">
        <v>554</v>
      </c>
      <c r="B116" s="54" t="s">
        <v>555</v>
      </c>
      <c r="C116" s="70" t="s">
        <v>123</v>
      </c>
      <c r="D116" s="70" t="s">
        <v>29</v>
      </c>
      <c r="E116" s="54" t="s">
        <v>497</v>
      </c>
      <c r="F116" s="70" t="s">
        <v>330</v>
      </c>
      <c r="G116" s="54" t="s">
        <v>523</v>
      </c>
      <c r="H116" s="54" t="s">
        <v>309</v>
      </c>
      <c r="I116" s="118" t="s">
        <v>3256</v>
      </c>
      <c r="J116" s="72">
        <v>6.0299999998974698</v>
      </c>
      <c r="K116" s="70" t="s">
        <v>135</v>
      </c>
      <c r="L116" s="71">
        <v>5.0000000000000001E-3</v>
      </c>
      <c r="M116" s="71">
        <v>3.4499999999430389E-2</v>
      </c>
      <c r="N116" s="72">
        <v>28586.249295000001</v>
      </c>
      <c r="O116" s="80">
        <v>92.12</v>
      </c>
      <c r="P116" s="118" t="s">
        <v>3256</v>
      </c>
      <c r="Q116" s="72">
        <v>26.33365199</v>
      </c>
      <c r="R116" s="73">
        <v>1.6310543102799005E-4</v>
      </c>
      <c r="S116" s="73">
        <f t="shared" si="1"/>
        <v>7.3798544783608118E-4</v>
      </c>
      <c r="T116" s="73">
        <f>Q116/'סכום נכסי הקרן'!$C$41</f>
        <v>1.7693415753725265E-4</v>
      </c>
    </row>
    <row r="117" spans="1:20">
      <c r="A117" s="69" t="s">
        <v>556</v>
      </c>
      <c r="B117" s="54" t="s">
        <v>557</v>
      </c>
      <c r="C117" s="70" t="s">
        <v>123</v>
      </c>
      <c r="D117" s="70" t="s">
        <v>29</v>
      </c>
      <c r="E117" s="54" t="s">
        <v>497</v>
      </c>
      <c r="F117" s="70" t="s">
        <v>330</v>
      </c>
      <c r="G117" s="54" t="s">
        <v>523</v>
      </c>
      <c r="H117" s="54" t="s">
        <v>309</v>
      </c>
      <c r="I117" s="118" t="s">
        <v>3256</v>
      </c>
      <c r="J117" s="72">
        <v>5.9299999999977153</v>
      </c>
      <c r="K117" s="70" t="s">
        <v>135</v>
      </c>
      <c r="L117" s="71">
        <v>9.7000000000000003E-3</v>
      </c>
      <c r="M117" s="71">
        <v>3.8400000000029383E-2</v>
      </c>
      <c r="N117" s="72">
        <v>131704.61236</v>
      </c>
      <c r="O117" s="80">
        <v>93.04</v>
      </c>
      <c r="P117" s="118" t="s">
        <v>3256</v>
      </c>
      <c r="Q117" s="72">
        <v>122.53797319600001</v>
      </c>
      <c r="R117" s="73">
        <v>3.2456907351959051E-4</v>
      </c>
      <c r="S117" s="73">
        <f t="shared" si="1"/>
        <v>3.4340562053571735E-3</v>
      </c>
      <c r="T117" s="73">
        <f>Q117/'סכום נכסי הקרן'!$C$41</f>
        <v>8.2332496313044449E-4</v>
      </c>
    </row>
    <row r="118" spans="1:20">
      <c r="A118" s="69" t="s">
        <v>558</v>
      </c>
      <c r="B118" s="54" t="s">
        <v>559</v>
      </c>
      <c r="C118" s="70" t="s">
        <v>123</v>
      </c>
      <c r="D118" s="70" t="s">
        <v>29</v>
      </c>
      <c r="E118" s="54" t="s">
        <v>560</v>
      </c>
      <c r="F118" s="70" t="s">
        <v>561</v>
      </c>
      <c r="G118" s="54" t="s">
        <v>540</v>
      </c>
      <c r="H118" s="54" t="s">
        <v>133</v>
      </c>
      <c r="I118" s="118" t="s">
        <v>3256</v>
      </c>
      <c r="J118" s="72">
        <v>1.2899999999936591</v>
      </c>
      <c r="K118" s="70" t="s">
        <v>135</v>
      </c>
      <c r="L118" s="71">
        <v>1.8500000000000003E-2</v>
      </c>
      <c r="M118" s="71">
        <v>2.0499999999932746E-2</v>
      </c>
      <c r="N118" s="72">
        <v>93644.897859000004</v>
      </c>
      <c r="O118" s="80">
        <v>111.15</v>
      </c>
      <c r="P118" s="118" t="s">
        <v>3256</v>
      </c>
      <c r="Q118" s="72">
        <v>104.086304654</v>
      </c>
      <c r="R118" s="73">
        <v>1.9532141218713499E-4</v>
      </c>
      <c r="S118" s="73">
        <f t="shared" si="1"/>
        <v>2.9169588093157215E-3</v>
      </c>
      <c r="T118" s="73">
        <f>Q118/'סכום נכסי הקרן'!$C$41</f>
        <v>6.9934935846022433E-4</v>
      </c>
    </row>
    <row r="119" spans="1:20">
      <c r="A119" s="69" t="s">
        <v>562</v>
      </c>
      <c r="B119" s="54" t="s">
        <v>563</v>
      </c>
      <c r="C119" s="70" t="s">
        <v>123</v>
      </c>
      <c r="D119" s="70" t="s">
        <v>29</v>
      </c>
      <c r="E119" s="54" t="s">
        <v>560</v>
      </c>
      <c r="F119" s="70" t="s">
        <v>561</v>
      </c>
      <c r="G119" s="54" t="s">
        <v>540</v>
      </c>
      <c r="H119" s="54" t="s">
        <v>133</v>
      </c>
      <c r="I119" s="118" t="s">
        <v>3256</v>
      </c>
      <c r="J119" s="72">
        <v>0.89000000000114077</v>
      </c>
      <c r="K119" s="70" t="s">
        <v>135</v>
      </c>
      <c r="L119" s="71">
        <v>0.01</v>
      </c>
      <c r="M119" s="71">
        <v>2.9500000000081843E-2</v>
      </c>
      <c r="N119" s="72">
        <v>185129.40218199999</v>
      </c>
      <c r="O119" s="80">
        <v>108.89</v>
      </c>
      <c r="P119" s="118" t="s">
        <v>3256</v>
      </c>
      <c r="Q119" s="72">
        <v>201.58740019300004</v>
      </c>
      <c r="R119" s="73">
        <v>2.4040056546270467E-4</v>
      </c>
      <c r="S119" s="73">
        <f t="shared" si="1"/>
        <v>5.649370921512754E-3</v>
      </c>
      <c r="T119" s="73">
        <f>Q119/'סכום נכסי הקרן'!$C$41</f>
        <v>1.3544531095352058E-3</v>
      </c>
    </row>
    <row r="120" spans="1:20">
      <c r="A120" s="69" t="s">
        <v>564</v>
      </c>
      <c r="B120" s="54" t="s">
        <v>565</v>
      </c>
      <c r="C120" s="70" t="s">
        <v>123</v>
      </c>
      <c r="D120" s="70" t="s">
        <v>29</v>
      </c>
      <c r="E120" s="54" t="s">
        <v>560</v>
      </c>
      <c r="F120" s="70" t="s">
        <v>561</v>
      </c>
      <c r="G120" s="54" t="s">
        <v>540</v>
      </c>
      <c r="H120" s="54" t="s">
        <v>133</v>
      </c>
      <c r="I120" s="118" t="s">
        <v>3256</v>
      </c>
      <c r="J120" s="72">
        <v>3.6800000000056183</v>
      </c>
      <c r="K120" s="70" t="s">
        <v>135</v>
      </c>
      <c r="L120" s="71">
        <v>0.01</v>
      </c>
      <c r="M120" s="71">
        <v>4.1000000000053508E-2</v>
      </c>
      <c r="N120" s="72">
        <v>306790.76702099998</v>
      </c>
      <c r="O120" s="80">
        <v>97.46</v>
      </c>
      <c r="P120" s="118" t="s">
        <v>3256</v>
      </c>
      <c r="Q120" s="72">
        <v>298.99826257399997</v>
      </c>
      <c r="R120" s="73">
        <v>2.5910113104341172E-4</v>
      </c>
      <c r="S120" s="73">
        <f t="shared" si="1"/>
        <v>8.3792543013660285E-3</v>
      </c>
      <c r="T120" s="73">
        <f>Q120/'סכום נכסי הקרן'!$C$41</f>
        <v>2.0089505896759949E-3</v>
      </c>
    </row>
    <row r="121" spans="1:20">
      <c r="A121" s="69" t="s">
        <v>566</v>
      </c>
      <c r="B121" s="54" t="s">
        <v>567</v>
      </c>
      <c r="C121" s="70" t="s">
        <v>123</v>
      </c>
      <c r="D121" s="70" t="s">
        <v>29</v>
      </c>
      <c r="E121" s="54" t="s">
        <v>560</v>
      </c>
      <c r="F121" s="70" t="s">
        <v>561</v>
      </c>
      <c r="G121" s="54" t="s">
        <v>540</v>
      </c>
      <c r="H121" s="54" t="s">
        <v>133</v>
      </c>
      <c r="I121" s="118" t="s">
        <v>3256</v>
      </c>
      <c r="J121" s="72">
        <v>2.3400000000010981</v>
      </c>
      <c r="K121" s="70" t="s">
        <v>135</v>
      </c>
      <c r="L121" s="71">
        <v>3.5400000000000001E-2</v>
      </c>
      <c r="M121" s="71">
        <v>3.7300000000023578E-2</v>
      </c>
      <c r="N121" s="72">
        <v>297721.67499999999</v>
      </c>
      <c r="O121" s="80">
        <v>103.99</v>
      </c>
      <c r="P121" s="118" t="s">
        <v>3256</v>
      </c>
      <c r="Q121" s="72">
        <v>309.60076869900001</v>
      </c>
      <c r="R121" s="73">
        <v>2.6653447596709068E-4</v>
      </c>
      <c r="S121" s="73">
        <f t="shared" si="1"/>
        <v>8.6763834361253938E-3</v>
      </c>
      <c r="T121" s="73">
        <f>Q121/'סכום נכסי הקרן'!$C$41</f>
        <v>2.0801881639297606E-3</v>
      </c>
    </row>
    <row r="122" spans="1:20">
      <c r="A122" s="69" t="s">
        <v>568</v>
      </c>
      <c r="B122" s="54" t="s">
        <v>569</v>
      </c>
      <c r="C122" s="70" t="s">
        <v>123</v>
      </c>
      <c r="D122" s="70" t="s">
        <v>29</v>
      </c>
      <c r="E122" s="54" t="s">
        <v>570</v>
      </c>
      <c r="F122" s="70" t="s">
        <v>330</v>
      </c>
      <c r="G122" s="54" t="s">
        <v>540</v>
      </c>
      <c r="H122" s="54" t="s">
        <v>133</v>
      </c>
      <c r="I122" s="118" t="s">
        <v>3256</v>
      </c>
      <c r="J122" s="72">
        <v>3.489999999999823</v>
      </c>
      <c r="K122" s="70" t="s">
        <v>135</v>
      </c>
      <c r="L122" s="71">
        <v>2.75E-2</v>
      </c>
      <c r="M122" s="71">
        <v>2.5599999999981131E-2</v>
      </c>
      <c r="N122" s="72">
        <v>152000.07233</v>
      </c>
      <c r="O122" s="80">
        <v>111.53</v>
      </c>
      <c r="P122" s="118" t="s">
        <v>3256</v>
      </c>
      <c r="Q122" s="72">
        <v>169.52568234699999</v>
      </c>
      <c r="R122" s="73">
        <v>3.150937400839451E-4</v>
      </c>
      <c r="S122" s="73">
        <f t="shared" si="1"/>
        <v>4.7508597232953729E-3</v>
      </c>
      <c r="T122" s="73">
        <f>Q122/'סכום נכסי הקרן'!$C$41</f>
        <v>1.1390324364575284E-3</v>
      </c>
    </row>
    <row r="123" spans="1:20">
      <c r="A123" s="69" t="s">
        <v>571</v>
      </c>
      <c r="B123" s="54" t="s">
        <v>572</v>
      </c>
      <c r="C123" s="70" t="s">
        <v>123</v>
      </c>
      <c r="D123" s="70" t="s">
        <v>29</v>
      </c>
      <c r="E123" s="54" t="s">
        <v>570</v>
      </c>
      <c r="F123" s="70" t="s">
        <v>330</v>
      </c>
      <c r="G123" s="54" t="s">
        <v>540</v>
      </c>
      <c r="H123" s="54" t="s">
        <v>133</v>
      </c>
      <c r="I123" s="118" t="s">
        <v>3256</v>
      </c>
      <c r="J123" s="72">
        <v>4.9500000000191777</v>
      </c>
      <c r="K123" s="70" t="s">
        <v>135</v>
      </c>
      <c r="L123" s="71">
        <v>8.5000000000000006E-3</v>
      </c>
      <c r="M123" s="71">
        <v>2.9900000000087319E-2</v>
      </c>
      <c r="N123" s="72">
        <v>123817.832828</v>
      </c>
      <c r="O123" s="80">
        <v>98.97</v>
      </c>
      <c r="P123" s="118" t="s">
        <v>3256</v>
      </c>
      <c r="Q123" s="72">
        <v>122.542505307</v>
      </c>
      <c r="R123" s="73">
        <v>1.9706487693654405E-4</v>
      </c>
      <c r="S123" s="73">
        <f t="shared" si="1"/>
        <v>3.4341832151607225E-3</v>
      </c>
      <c r="T123" s="73">
        <f>Q123/'סכום נכסי הקרן'!$C$41</f>
        <v>8.2335541410025128E-4</v>
      </c>
    </row>
    <row r="124" spans="1:20">
      <c r="A124" s="69" t="s">
        <v>573</v>
      </c>
      <c r="B124" s="54" t="s">
        <v>574</v>
      </c>
      <c r="C124" s="70" t="s">
        <v>123</v>
      </c>
      <c r="D124" s="70" t="s">
        <v>29</v>
      </c>
      <c r="E124" s="54" t="s">
        <v>570</v>
      </c>
      <c r="F124" s="70" t="s">
        <v>330</v>
      </c>
      <c r="G124" s="54" t="s">
        <v>540</v>
      </c>
      <c r="H124" s="54" t="s">
        <v>133</v>
      </c>
      <c r="I124" s="118" t="s">
        <v>3256</v>
      </c>
      <c r="J124" s="72">
        <v>6.4200000000055315</v>
      </c>
      <c r="K124" s="70" t="s">
        <v>135</v>
      </c>
      <c r="L124" s="71">
        <v>3.1800000000000002E-2</v>
      </c>
      <c r="M124" s="71">
        <v>3.2499999999980239E-2</v>
      </c>
      <c r="N124" s="72">
        <v>123704.316355</v>
      </c>
      <c r="O124" s="80">
        <v>102.29</v>
      </c>
      <c r="P124" s="118" t="s">
        <v>3256</v>
      </c>
      <c r="Q124" s="72">
        <v>126.537145065</v>
      </c>
      <c r="R124" s="73">
        <v>3.5891799243600197E-4</v>
      </c>
      <c r="S124" s="73">
        <f t="shared" si="1"/>
        <v>3.5461306963483269E-3</v>
      </c>
      <c r="T124" s="73">
        <f>Q124/'סכום נכסי הקרן'!$C$41</f>
        <v>8.5019514831238948E-4</v>
      </c>
    </row>
    <row r="125" spans="1:20">
      <c r="A125" s="69" t="s">
        <v>575</v>
      </c>
      <c r="B125" s="54" t="s">
        <v>576</v>
      </c>
      <c r="C125" s="70" t="s">
        <v>123</v>
      </c>
      <c r="D125" s="70" t="s">
        <v>29</v>
      </c>
      <c r="E125" s="54" t="s">
        <v>577</v>
      </c>
      <c r="F125" s="70" t="s">
        <v>158</v>
      </c>
      <c r="G125" s="54" t="s">
        <v>523</v>
      </c>
      <c r="H125" s="54" t="s">
        <v>309</v>
      </c>
      <c r="I125" s="118" t="s">
        <v>3256</v>
      </c>
      <c r="J125" s="72">
        <v>0.510000000000839</v>
      </c>
      <c r="K125" s="70" t="s">
        <v>135</v>
      </c>
      <c r="L125" s="71">
        <v>1.9799999999999998E-2</v>
      </c>
      <c r="M125" s="71">
        <v>3.7500000000489433E-2</v>
      </c>
      <c r="N125" s="72">
        <v>32032.502380000005</v>
      </c>
      <c r="O125" s="80">
        <v>110.52</v>
      </c>
      <c r="P125" s="72">
        <v>0.35362529599999998</v>
      </c>
      <c r="Q125" s="72">
        <v>35.755948347</v>
      </c>
      <c r="R125" s="73">
        <v>2.1082365837151679E-4</v>
      </c>
      <c r="S125" s="73">
        <f t="shared" si="1"/>
        <v>1.0020398827965443E-3</v>
      </c>
      <c r="T125" s="73">
        <f>Q125/'סכום נכסי הקרן'!$C$41</f>
        <v>2.402419763170101E-4</v>
      </c>
    </row>
    <row r="126" spans="1:20">
      <c r="A126" s="69" t="s">
        <v>578</v>
      </c>
      <c r="B126" s="54" t="s">
        <v>579</v>
      </c>
      <c r="C126" s="70" t="s">
        <v>123</v>
      </c>
      <c r="D126" s="70" t="s">
        <v>29</v>
      </c>
      <c r="E126" s="54" t="s">
        <v>580</v>
      </c>
      <c r="F126" s="70" t="s">
        <v>313</v>
      </c>
      <c r="G126" s="54" t="s">
        <v>523</v>
      </c>
      <c r="H126" s="54" t="s">
        <v>309</v>
      </c>
      <c r="I126" s="118" t="s">
        <v>3256</v>
      </c>
      <c r="J126" s="72">
        <v>2.8200000002316035</v>
      </c>
      <c r="K126" s="70" t="s">
        <v>135</v>
      </c>
      <c r="L126" s="71">
        <v>1.9400000000000001E-2</v>
      </c>
      <c r="M126" s="71">
        <v>2.1400000002764302E-2</v>
      </c>
      <c r="N126" s="72">
        <v>2392.3034309999998</v>
      </c>
      <c r="O126" s="80">
        <v>111.9</v>
      </c>
      <c r="P126" s="118" t="s">
        <v>3256</v>
      </c>
      <c r="Q126" s="72">
        <v>2.6769875089999999</v>
      </c>
      <c r="R126" s="73">
        <v>7.9411610667210286E-6</v>
      </c>
      <c r="S126" s="73">
        <f t="shared" si="1"/>
        <v>7.5021034926381298E-5</v>
      </c>
      <c r="T126" s="73">
        <f>Q126/'סכום נכסי הקרן'!$C$41</f>
        <v>1.7986511321047633E-5</v>
      </c>
    </row>
    <row r="127" spans="1:20">
      <c r="A127" s="69" t="s">
        <v>581</v>
      </c>
      <c r="B127" s="54" t="s">
        <v>582</v>
      </c>
      <c r="C127" s="70" t="s">
        <v>123</v>
      </c>
      <c r="D127" s="70" t="s">
        <v>29</v>
      </c>
      <c r="E127" s="54" t="s">
        <v>580</v>
      </c>
      <c r="F127" s="70" t="s">
        <v>313</v>
      </c>
      <c r="G127" s="54" t="s">
        <v>523</v>
      </c>
      <c r="H127" s="54" t="s">
        <v>309</v>
      </c>
      <c r="I127" s="118" t="s">
        <v>3256</v>
      </c>
      <c r="J127" s="72">
        <v>3.8099999999916911</v>
      </c>
      <c r="K127" s="70" t="s">
        <v>135</v>
      </c>
      <c r="L127" s="71">
        <v>1.23E-2</v>
      </c>
      <c r="M127" s="71">
        <v>2.3299999999938356E-2</v>
      </c>
      <c r="N127" s="72">
        <v>173285.965302</v>
      </c>
      <c r="O127" s="80">
        <v>107.66</v>
      </c>
      <c r="P127" s="118" t="s">
        <v>3256</v>
      </c>
      <c r="Q127" s="72">
        <v>186.55967055500003</v>
      </c>
      <c r="R127" s="73">
        <v>1.5542863261303451E-4</v>
      </c>
      <c r="S127" s="73">
        <f t="shared" si="1"/>
        <v>5.2282274435374839E-3</v>
      </c>
      <c r="T127" s="73">
        <f>Q127/'סכום נכסי הקרן'!$C$41</f>
        <v>1.2534827358017472E-3</v>
      </c>
    </row>
    <row r="128" spans="1:20">
      <c r="A128" s="69" t="s">
        <v>583</v>
      </c>
      <c r="B128" s="54" t="s">
        <v>584</v>
      </c>
      <c r="C128" s="70" t="s">
        <v>123</v>
      </c>
      <c r="D128" s="70" t="s">
        <v>29</v>
      </c>
      <c r="E128" s="54" t="s">
        <v>585</v>
      </c>
      <c r="F128" s="70" t="s">
        <v>586</v>
      </c>
      <c r="G128" s="54" t="s">
        <v>587</v>
      </c>
      <c r="H128" s="54" t="s">
        <v>133</v>
      </c>
      <c r="I128" s="118" t="s">
        <v>3256</v>
      </c>
      <c r="J128" s="72">
        <v>2.1899999999965725</v>
      </c>
      <c r="K128" s="70" t="s">
        <v>135</v>
      </c>
      <c r="L128" s="71">
        <v>2.5699999999999997E-2</v>
      </c>
      <c r="M128" s="71">
        <v>3.2399999999954299E-2</v>
      </c>
      <c r="N128" s="72">
        <v>196312.98385899997</v>
      </c>
      <c r="O128" s="80">
        <v>111.45</v>
      </c>
      <c r="P128" s="118" t="s">
        <v>3256</v>
      </c>
      <c r="Q128" s="72">
        <v>218.79081602499997</v>
      </c>
      <c r="R128" s="73">
        <v>1.5308082972197975E-4</v>
      </c>
      <c r="S128" s="73">
        <f t="shared" si="1"/>
        <v>6.1314867534493934E-3</v>
      </c>
      <c r="T128" s="73">
        <f>Q128/'סכום נכסי הקרן'!$C$41</f>
        <v>1.4700417824679928E-3</v>
      </c>
    </row>
    <row r="129" spans="1:20">
      <c r="A129" s="69" t="s">
        <v>588</v>
      </c>
      <c r="B129" s="54" t="s">
        <v>589</v>
      </c>
      <c r="C129" s="70" t="s">
        <v>123</v>
      </c>
      <c r="D129" s="70" t="s">
        <v>29</v>
      </c>
      <c r="E129" s="54" t="s">
        <v>585</v>
      </c>
      <c r="F129" s="70" t="s">
        <v>586</v>
      </c>
      <c r="G129" s="54" t="s">
        <v>587</v>
      </c>
      <c r="H129" s="54" t="s">
        <v>133</v>
      </c>
      <c r="I129" s="118" t="s">
        <v>3256</v>
      </c>
      <c r="J129" s="72">
        <v>4.020000000002419</v>
      </c>
      <c r="K129" s="70" t="s">
        <v>135</v>
      </c>
      <c r="L129" s="71">
        <v>0.04</v>
      </c>
      <c r="M129" s="71">
        <v>3.5100000000012094E-2</v>
      </c>
      <c r="N129" s="72">
        <v>111448.79376099999</v>
      </c>
      <c r="O129" s="80">
        <v>103.87</v>
      </c>
      <c r="P129" s="118" t="s">
        <v>3256</v>
      </c>
      <c r="Q129" s="72">
        <v>115.76185568599999</v>
      </c>
      <c r="R129" s="73">
        <v>3.5211887738105394E-4</v>
      </c>
      <c r="S129" s="73">
        <f t="shared" si="1"/>
        <v>3.244159410294102E-3</v>
      </c>
      <c r="T129" s="73">
        <f>Q129/'סכום נכסי הקרן'!$C$41</f>
        <v>7.7779665420236413E-4</v>
      </c>
    </row>
    <row r="130" spans="1:20">
      <c r="A130" s="69" t="s">
        <v>590</v>
      </c>
      <c r="B130" s="54" t="s">
        <v>591</v>
      </c>
      <c r="C130" s="70" t="s">
        <v>123</v>
      </c>
      <c r="D130" s="70" t="s">
        <v>29</v>
      </c>
      <c r="E130" s="54" t="s">
        <v>585</v>
      </c>
      <c r="F130" s="70" t="s">
        <v>586</v>
      </c>
      <c r="G130" s="54" t="s">
        <v>587</v>
      </c>
      <c r="H130" s="54" t="s">
        <v>133</v>
      </c>
      <c r="I130" s="118" t="s">
        <v>3256</v>
      </c>
      <c r="J130" s="72">
        <v>0.98999999999968002</v>
      </c>
      <c r="K130" s="70" t="s">
        <v>135</v>
      </c>
      <c r="L130" s="71">
        <v>1.2199999999999999E-2</v>
      </c>
      <c r="M130" s="71">
        <v>2.8299999999625826E-2</v>
      </c>
      <c r="N130" s="72">
        <v>28503.225859999995</v>
      </c>
      <c r="O130" s="80">
        <v>109.7</v>
      </c>
      <c r="P130" s="118" t="s">
        <v>3256</v>
      </c>
      <c r="Q130" s="72">
        <v>31.268037498999998</v>
      </c>
      <c r="R130" s="73">
        <v>6.196353447826086E-5</v>
      </c>
      <c r="S130" s="73">
        <f t="shared" si="1"/>
        <v>8.7626876307993976E-4</v>
      </c>
      <c r="T130" s="73">
        <f>Q130/'סכום נכסי הקרן'!$C$41</f>
        <v>2.1008798456171853E-4</v>
      </c>
    </row>
    <row r="131" spans="1:20">
      <c r="A131" s="69" t="s">
        <v>592</v>
      </c>
      <c r="B131" s="54" t="s">
        <v>593</v>
      </c>
      <c r="C131" s="70" t="s">
        <v>123</v>
      </c>
      <c r="D131" s="70" t="s">
        <v>29</v>
      </c>
      <c r="E131" s="54" t="s">
        <v>585</v>
      </c>
      <c r="F131" s="70" t="s">
        <v>586</v>
      </c>
      <c r="G131" s="54" t="s">
        <v>587</v>
      </c>
      <c r="H131" s="54" t="s">
        <v>133</v>
      </c>
      <c r="I131" s="118" t="s">
        <v>3256</v>
      </c>
      <c r="J131" s="72">
        <v>4.8599999999889825</v>
      </c>
      <c r="K131" s="70" t="s">
        <v>135</v>
      </c>
      <c r="L131" s="71">
        <v>1.09E-2</v>
      </c>
      <c r="M131" s="71">
        <v>3.6499999999886582E-2</v>
      </c>
      <c r="N131" s="72">
        <v>95174.896750000014</v>
      </c>
      <c r="O131" s="80">
        <v>97.27</v>
      </c>
      <c r="P131" s="118" t="s">
        <v>3256</v>
      </c>
      <c r="Q131" s="72">
        <v>92.576622357000005</v>
      </c>
      <c r="R131" s="73">
        <v>1.703518492167476E-4</v>
      </c>
      <c r="S131" s="73">
        <f t="shared" si="1"/>
        <v>2.5944065842149993E-3</v>
      </c>
      <c r="T131" s="73">
        <f>Q131/'סכום נכסי הקרן'!$C$41</f>
        <v>6.22016524354478E-4</v>
      </c>
    </row>
    <row r="132" spans="1:20">
      <c r="A132" s="69" t="s">
        <v>594</v>
      </c>
      <c r="B132" s="54" t="s">
        <v>595</v>
      </c>
      <c r="C132" s="70" t="s">
        <v>123</v>
      </c>
      <c r="D132" s="70" t="s">
        <v>29</v>
      </c>
      <c r="E132" s="54" t="s">
        <v>585</v>
      </c>
      <c r="F132" s="70" t="s">
        <v>586</v>
      </c>
      <c r="G132" s="54" t="s">
        <v>587</v>
      </c>
      <c r="H132" s="54" t="s">
        <v>133</v>
      </c>
      <c r="I132" s="118" t="s">
        <v>3256</v>
      </c>
      <c r="J132" s="72">
        <v>5.810000000018972</v>
      </c>
      <c r="K132" s="70" t="s">
        <v>135</v>
      </c>
      <c r="L132" s="71">
        <v>1.54E-2</v>
      </c>
      <c r="M132" s="71">
        <v>3.8400000000192183E-2</v>
      </c>
      <c r="N132" s="72">
        <v>85080.695219999994</v>
      </c>
      <c r="O132" s="80">
        <v>95.41</v>
      </c>
      <c r="P132" s="118" t="s">
        <v>3256</v>
      </c>
      <c r="Q132" s="72">
        <v>81.175490265999997</v>
      </c>
      <c r="R132" s="73">
        <v>2.4308770062857142E-4</v>
      </c>
      <c r="S132" s="73">
        <f t="shared" si="1"/>
        <v>2.2748964161908277E-3</v>
      </c>
      <c r="T132" s="73">
        <f>Q132/'סכום נכסי הקרן'!$C$41</f>
        <v>5.4541303228060778E-4</v>
      </c>
    </row>
    <row r="133" spans="1:20">
      <c r="A133" s="69" t="s">
        <v>596</v>
      </c>
      <c r="B133" s="54" t="s">
        <v>597</v>
      </c>
      <c r="C133" s="70" t="s">
        <v>123</v>
      </c>
      <c r="D133" s="70" t="s">
        <v>29</v>
      </c>
      <c r="E133" s="54" t="s">
        <v>598</v>
      </c>
      <c r="F133" s="70" t="s">
        <v>599</v>
      </c>
      <c r="G133" s="54" t="s">
        <v>600</v>
      </c>
      <c r="H133" s="54" t="s">
        <v>309</v>
      </c>
      <c r="I133" s="118" t="s">
        <v>3256</v>
      </c>
      <c r="J133" s="72">
        <v>4.0000000000047882</v>
      </c>
      <c r="K133" s="70" t="s">
        <v>135</v>
      </c>
      <c r="L133" s="71">
        <v>7.4999999999999997E-3</v>
      </c>
      <c r="M133" s="71">
        <v>3.4100000000031355E-2</v>
      </c>
      <c r="N133" s="72">
        <v>426440.64814</v>
      </c>
      <c r="O133" s="80">
        <v>97.97</v>
      </c>
      <c r="P133" s="118" t="s">
        <v>3256</v>
      </c>
      <c r="Q133" s="72">
        <v>417.78390330899998</v>
      </c>
      <c r="R133" s="73">
        <v>2.7709682203359544E-4</v>
      </c>
      <c r="S133" s="73">
        <f t="shared" si="1"/>
        <v>1.1708153548139847E-2</v>
      </c>
      <c r="T133" s="73">
        <f>Q133/'סכום נכסי הקרן'!$C$41</f>
        <v>2.8070638661387933E-3</v>
      </c>
    </row>
    <row r="134" spans="1:20">
      <c r="A134" s="69" t="s">
        <v>601</v>
      </c>
      <c r="B134" s="54" t="s">
        <v>602</v>
      </c>
      <c r="C134" s="70" t="s">
        <v>123</v>
      </c>
      <c r="D134" s="70" t="s">
        <v>29</v>
      </c>
      <c r="E134" s="54" t="s">
        <v>598</v>
      </c>
      <c r="F134" s="70" t="s">
        <v>599</v>
      </c>
      <c r="G134" s="54" t="s">
        <v>600</v>
      </c>
      <c r="H134" s="54" t="s">
        <v>309</v>
      </c>
      <c r="I134" s="118" t="s">
        <v>3256</v>
      </c>
      <c r="J134" s="72">
        <v>6.1099999999867087</v>
      </c>
      <c r="K134" s="70" t="s">
        <v>135</v>
      </c>
      <c r="L134" s="71">
        <v>4.0800000000000003E-2</v>
      </c>
      <c r="M134" s="71">
        <v>3.8899999999947019E-2</v>
      </c>
      <c r="N134" s="72">
        <v>105535.61104</v>
      </c>
      <c r="O134" s="80">
        <v>101.94</v>
      </c>
      <c r="P134" s="118" t="s">
        <v>3256</v>
      </c>
      <c r="Q134" s="72">
        <v>107.58300241299999</v>
      </c>
      <c r="R134" s="73">
        <v>3.0153031725714286E-4</v>
      </c>
      <c r="S134" s="73">
        <f t="shared" si="1"/>
        <v>3.0149517524366738E-3</v>
      </c>
      <c r="T134" s="73">
        <f>Q134/'סכום נכסי הקרן'!$C$41</f>
        <v>7.2284345158433799E-4</v>
      </c>
    </row>
    <row r="135" spans="1:20">
      <c r="A135" s="69" t="s">
        <v>603</v>
      </c>
      <c r="B135" s="54" t="s">
        <v>604</v>
      </c>
      <c r="C135" s="70" t="s">
        <v>123</v>
      </c>
      <c r="D135" s="70" t="s">
        <v>29</v>
      </c>
      <c r="E135" s="54" t="s">
        <v>605</v>
      </c>
      <c r="F135" s="70" t="s">
        <v>586</v>
      </c>
      <c r="G135" s="54" t="s">
        <v>587</v>
      </c>
      <c r="H135" s="54" t="s">
        <v>133</v>
      </c>
      <c r="I135" s="118" t="s">
        <v>3256</v>
      </c>
      <c r="J135" s="72">
        <v>3.070000000000094</v>
      </c>
      <c r="K135" s="70" t="s">
        <v>135</v>
      </c>
      <c r="L135" s="71">
        <v>1.3300000000000001E-2</v>
      </c>
      <c r="M135" s="71">
        <v>2.969999999997279E-2</v>
      </c>
      <c r="N135" s="72">
        <v>100065.21536</v>
      </c>
      <c r="O135" s="80">
        <v>106.5</v>
      </c>
      <c r="P135" s="118" t="s">
        <v>3256</v>
      </c>
      <c r="Q135" s="72">
        <v>106.56945875700001</v>
      </c>
      <c r="R135" s="73">
        <v>2.4904234783474364E-4</v>
      </c>
      <c r="S135" s="73">
        <f t="shared" si="1"/>
        <v>2.986547774547143E-3</v>
      </c>
      <c r="T135" s="73">
        <f>Q135/'סכום נכסי הקרן'!$C$41</f>
        <v>7.1603351527281978E-4</v>
      </c>
    </row>
    <row r="136" spans="1:20">
      <c r="A136" s="69" t="s">
        <v>606</v>
      </c>
      <c r="B136" s="54" t="s">
        <v>607</v>
      </c>
      <c r="C136" s="70" t="s">
        <v>123</v>
      </c>
      <c r="D136" s="70" t="s">
        <v>29</v>
      </c>
      <c r="E136" s="54" t="s">
        <v>608</v>
      </c>
      <c r="F136" s="70" t="s">
        <v>330</v>
      </c>
      <c r="G136" s="54" t="s">
        <v>600</v>
      </c>
      <c r="H136" s="54" t="s">
        <v>309</v>
      </c>
      <c r="I136" s="118" t="s">
        <v>3256</v>
      </c>
      <c r="J136" s="72">
        <v>3.5</v>
      </c>
      <c r="K136" s="70" t="s">
        <v>135</v>
      </c>
      <c r="L136" s="71">
        <v>1.8000000000000002E-2</v>
      </c>
      <c r="M136" s="71">
        <v>2.7999999999482935E-2</v>
      </c>
      <c r="N136" s="72">
        <v>10678.2106</v>
      </c>
      <c r="O136" s="80">
        <v>108.67</v>
      </c>
      <c r="P136" s="118" t="s">
        <v>3256</v>
      </c>
      <c r="Q136" s="72">
        <v>11.604011472</v>
      </c>
      <c r="R136" s="73">
        <v>1.3538609342743858E-5</v>
      </c>
      <c r="S136" s="73">
        <f t="shared" si="1"/>
        <v>3.2519574596455143E-4</v>
      </c>
      <c r="T136" s="73">
        <f>Q136/'סכום נכסי הקרן'!$C$41</f>
        <v>7.7966625921486359E-5</v>
      </c>
    </row>
    <row r="137" spans="1:20">
      <c r="A137" s="69" t="s">
        <v>609</v>
      </c>
      <c r="B137" s="54" t="s">
        <v>610</v>
      </c>
      <c r="C137" s="70" t="s">
        <v>123</v>
      </c>
      <c r="D137" s="70" t="s">
        <v>29</v>
      </c>
      <c r="E137" s="54" t="s">
        <v>611</v>
      </c>
      <c r="F137" s="70" t="s">
        <v>330</v>
      </c>
      <c r="G137" s="54" t="s">
        <v>600</v>
      </c>
      <c r="H137" s="54" t="s">
        <v>309</v>
      </c>
      <c r="I137" s="118" t="s">
        <v>3256</v>
      </c>
      <c r="J137" s="72">
        <v>4.6600000000061952</v>
      </c>
      <c r="K137" s="70" t="s">
        <v>135</v>
      </c>
      <c r="L137" s="71">
        <v>3.6200000000000003E-2</v>
      </c>
      <c r="M137" s="71">
        <v>3.8100000000036396E-2</v>
      </c>
      <c r="N137" s="72">
        <v>325997.49098</v>
      </c>
      <c r="O137" s="80">
        <v>102</v>
      </c>
      <c r="P137" s="118" t="s">
        <v>3256</v>
      </c>
      <c r="Q137" s="72">
        <v>332.51744005899997</v>
      </c>
      <c r="R137" s="73">
        <v>1.8626983081092472E-4</v>
      </c>
      <c r="S137" s="73">
        <f t="shared" si="1"/>
        <v>9.3186099675211971E-3</v>
      </c>
      <c r="T137" s="73">
        <f>Q137/'סכום נכסי הקרן'!$C$41</f>
        <v>2.2341638427372207E-3</v>
      </c>
    </row>
    <row r="138" spans="1:20">
      <c r="A138" s="69" t="s">
        <v>612</v>
      </c>
      <c r="B138" s="54" t="s">
        <v>613</v>
      </c>
      <c r="C138" s="70" t="s">
        <v>123</v>
      </c>
      <c r="D138" s="70" t="s">
        <v>29</v>
      </c>
      <c r="E138" s="54" t="s">
        <v>614</v>
      </c>
      <c r="F138" s="70" t="s">
        <v>615</v>
      </c>
      <c r="G138" s="54" t="s">
        <v>587</v>
      </c>
      <c r="H138" s="54" t="s">
        <v>133</v>
      </c>
      <c r="I138" s="118" t="s">
        <v>3256</v>
      </c>
      <c r="J138" s="72">
        <v>3.9000000000018633</v>
      </c>
      <c r="K138" s="70" t="s">
        <v>135</v>
      </c>
      <c r="L138" s="71">
        <v>3.2500000000000001E-2</v>
      </c>
      <c r="M138" s="71">
        <v>3.889999999998324E-2</v>
      </c>
      <c r="N138" s="72">
        <v>156797.23492300001</v>
      </c>
      <c r="O138" s="80">
        <v>102.69</v>
      </c>
      <c r="P138" s="118" t="s">
        <v>3256</v>
      </c>
      <c r="Q138" s="72">
        <v>161.01507704299999</v>
      </c>
      <c r="R138" s="73">
        <v>3.4086355418043478E-4</v>
      </c>
      <c r="S138" s="73">
        <f t="shared" ref="S138:S201" si="2">IFERROR(Q138/$Q$9,0)</f>
        <v>4.5123549056189779E-3</v>
      </c>
      <c r="T138" s="73">
        <f>Q138/'סכום נכסי הקרן'!$C$41</f>
        <v>1.0818502127322687E-3</v>
      </c>
    </row>
    <row r="139" spans="1:20">
      <c r="A139" s="69" t="s">
        <v>616</v>
      </c>
      <c r="B139" s="54" t="s">
        <v>617</v>
      </c>
      <c r="C139" s="70" t="s">
        <v>123</v>
      </c>
      <c r="D139" s="70" t="s">
        <v>29</v>
      </c>
      <c r="E139" s="54" t="s">
        <v>618</v>
      </c>
      <c r="F139" s="70" t="s">
        <v>313</v>
      </c>
      <c r="G139" s="54" t="s">
        <v>619</v>
      </c>
      <c r="H139" s="54" t="s">
        <v>309</v>
      </c>
      <c r="I139" s="118" t="s">
        <v>3256</v>
      </c>
      <c r="J139" s="72">
        <v>3.3400000000029832</v>
      </c>
      <c r="K139" s="70" t="s">
        <v>135</v>
      </c>
      <c r="L139" s="71">
        <v>2.75E-2</v>
      </c>
      <c r="M139" s="71">
        <v>3.0400000000003514E-2</v>
      </c>
      <c r="N139" s="72">
        <v>205947.274645</v>
      </c>
      <c r="O139" s="80">
        <v>110.65</v>
      </c>
      <c r="P139" s="118" t="s">
        <v>3256</v>
      </c>
      <c r="Q139" s="72">
        <v>227.88066719800003</v>
      </c>
      <c r="R139" s="73">
        <v>2.3174875586855648E-4</v>
      </c>
      <c r="S139" s="73">
        <f t="shared" si="2"/>
        <v>6.3862246033768227E-3</v>
      </c>
      <c r="T139" s="73">
        <f>Q139/'סכום נכסי הקרן'!$C$41</f>
        <v>1.5311159228889458E-3</v>
      </c>
    </row>
    <row r="140" spans="1:20">
      <c r="A140" s="69" t="s">
        <v>620</v>
      </c>
      <c r="B140" s="54" t="s">
        <v>621</v>
      </c>
      <c r="C140" s="70" t="s">
        <v>123</v>
      </c>
      <c r="D140" s="70" t="s">
        <v>29</v>
      </c>
      <c r="E140" s="54" t="s">
        <v>605</v>
      </c>
      <c r="F140" s="70" t="s">
        <v>586</v>
      </c>
      <c r="G140" s="54" t="s">
        <v>622</v>
      </c>
      <c r="H140" s="54" t="s">
        <v>133</v>
      </c>
      <c r="I140" s="118" t="s">
        <v>3256</v>
      </c>
      <c r="J140" s="72">
        <v>2.1999999999908995</v>
      </c>
      <c r="K140" s="70" t="s">
        <v>135</v>
      </c>
      <c r="L140" s="71">
        <v>0.04</v>
      </c>
      <c r="M140" s="71">
        <v>6.5799999999845288E-2</v>
      </c>
      <c r="N140" s="72">
        <v>104232.16691499999</v>
      </c>
      <c r="O140" s="80">
        <v>105.42</v>
      </c>
      <c r="P140" s="118" t="s">
        <v>3256</v>
      </c>
      <c r="Q140" s="72">
        <v>109.881554115</v>
      </c>
      <c r="R140" s="73">
        <v>4.0158766853742342E-5</v>
      </c>
      <c r="S140" s="73">
        <f t="shared" si="2"/>
        <v>3.0793673415778619E-3</v>
      </c>
      <c r="T140" s="73">
        <f>Q140/'סכום נכסי הקרן'!$C$41</f>
        <v>7.3828727643262062E-4</v>
      </c>
    </row>
    <row r="141" spans="1:20">
      <c r="A141" s="69" t="s">
        <v>623</v>
      </c>
      <c r="B141" s="54" t="s">
        <v>624</v>
      </c>
      <c r="C141" s="70" t="s">
        <v>123</v>
      </c>
      <c r="D141" s="70" t="s">
        <v>29</v>
      </c>
      <c r="E141" s="54" t="s">
        <v>605</v>
      </c>
      <c r="F141" s="70" t="s">
        <v>586</v>
      </c>
      <c r="G141" s="54" t="s">
        <v>622</v>
      </c>
      <c r="H141" s="54" t="s">
        <v>133</v>
      </c>
      <c r="I141" s="118" t="s">
        <v>3256</v>
      </c>
      <c r="J141" s="72">
        <v>2.8900000000047386</v>
      </c>
      <c r="K141" s="70" t="s">
        <v>135</v>
      </c>
      <c r="L141" s="71">
        <v>3.2799999999999996E-2</v>
      </c>
      <c r="M141" s="71">
        <v>6.8800000000162453E-2</v>
      </c>
      <c r="N141" s="72">
        <v>144566.356443</v>
      </c>
      <c r="O141" s="80">
        <v>102.18</v>
      </c>
      <c r="P141" s="118" t="s">
        <v>3256</v>
      </c>
      <c r="Q141" s="72">
        <v>147.71790337000002</v>
      </c>
      <c r="R141" s="73">
        <v>1.0323802802298617E-4</v>
      </c>
      <c r="S141" s="73">
        <f t="shared" si="2"/>
        <v>4.1397092630112041E-3</v>
      </c>
      <c r="T141" s="73">
        <f>Q141/'סכום נכסי הקרן'!$C$41</f>
        <v>9.9250733608332491E-4</v>
      </c>
    </row>
    <row r="142" spans="1:20">
      <c r="A142" s="69" t="s">
        <v>625</v>
      </c>
      <c r="B142" s="54" t="s">
        <v>626</v>
      </c>
      <c r="C142" s="70" t="s">
        <v>123</v>
      </c>
      <c r="D142" s="70" t="s">
        <v>29</v>
      </c>
      <c r="E142" s="54" t="s">
        <v>605</v>
      </c>
      <c r="F142" s="70" t="s">
        <v>586</v>
      </c>
      <c r="G142" s="54" t="s">
        <v>622</v>
      </c>
      <c r="H142" s="54" t="s">
        <v>133</v>
      </c>
      <c r="I142" s="118" t="s">
        <v>3256</v>
      </c>
      <c r="J142" s="72">
        <v>4.7299999999927049</v>
      </c>
      <c r="K142" s="70" t="s">
        <v>135</v>
      </c>
      <c r="L142" s="71">
        <v>1.7899999999999999E-2</v>
      </c>
      <c r="M142" s="71">
        <v>6.5000000000000002E-2</v>
      </c>
      <c r="N142" s="72">
        <v>49205.25116900001</v>
      </c>
      <c r="O142" s="80">
        <v>89.15</v>
      </c>
      <c r="P142" s="118" t="s">
        <v>3256</v>
      </c>
      <c r="Q142" s="72">
        <v>43.866481583999999</v>
      </c>
      <c r="R142" s="73">
        <v>6.3022457064746993E-5</v>
      </c>
      <c r="S142" s="73">
        <f t="shared" si="2"/>
        <v>1.22933291094812E-3</v>
      </c>
      <c r="T142" s="73">
        <f>Q142/'סכום נכסי הקרן'!$C$41</f>
        <v>2.9473614089438902E-4</v>
      </c>
    </row>
    <row r="143" spans="1:20">
      <c r="A143" s="69" t="s">
        <v>627</v>
      </c>
      <c r="B143" s="54" t="s">
        <v>628</v>
      </c>
      <c r="C143" s="70" t="s">
        <v>123</v>
      </c>
      <c r="D143" s="70" t="s">
        <v>29</v>
      </c>
      <c r="E143" s="54" t="s">
        <v>608</v>
      </c>
      <c r="F143" s="70" t="s">
        <v>330</v>
      </c>
      <c r="G143" s="54" t="s">
        <v>619</v>
      </c>
      <c r="H143" s="54" t="s">
        <v>309</v>
      </c>
      <c r="I143" s="118" t="s">
        <v>3256</v>
      </c>
      <c r="J143" s="72">
        <v>2.710000000003185</v>
      </c>
      <c r="K143" s="70" t="s">
        <v>135</v>
      </c>
      <c r="L143" s="71">
        <v>3.3000000000000002E-2</v>
      </c>
      <c r="M143" s="71">
        <v>4.2000000000083103E-2</v>
      </c>
      <c r="N143" s="72">
        <v>199295.58130399999</v>
      </c>
      <c r="O143" s="80">
        <v>108.69</v>
      </c>
      <c r="P143" s="118" t="s">
        <v>3256</v>
      </c>
      <c r="Q143" s="72">
        <v>216.61436726100001</v>
      </c>
      <c r="R143" s="73">
        <v>3.3225659798044192E-4</v>
      </c>
      <c r="S143" s="73">
        <f t="shared" si="2"/>
        <v>6.0704930289024626E-3</v>
      </c>
      <c r="T143" s="73">
        <f>Q143/'סכום נכסי הקרן'!$C$41</f>
        <v>1.4554183596086202E-3</v>
      </c>
    </row>
    <row r="144" spans="1:20">
      <c r="A144" s="69" t="s">
        <v>629</v>
      </c>
      <c r="B144" s="54" t="s">
        <v>630</v>
      </c>
      <c r="C144" s="70" t="s">
        <v>123</v>
      </c>
      <c r="D144" s="70" t="s">
        <v>29</v>
      </c>
      <c r="E144" s="54" t="s">
        <v>608</v>
      </c>
      <c r="F144" s="70" t="s">
        <v>330</v>
      </c>
      <c r="G144" s="54" t="s">
        <v>619</v>
      </c>
      <c r="H144" s="54" t="s">
        <v>309</v>
      </c>
      <c r="I144" s="118" t="s">
        <v>3256</v>
      </c>
      <c r="J144" s="72">
        <v>2.820000000005757</v>
      </c>
      <c r="K144" s="70" t="s">
        <v>135</v>
      </c>
      <c r="L144" s="71">
        <v>3.6499999999999998E-2</v>
      </c>
      <c r="M144" s="71">
        <v>4.3300000000168586E-2</v>
      </c>
      <c r="N144" s="72">
        <v>71783.043042000005</v>
      </c>
      <c r="O144" s="80">
        <v>101.64</v>
      </c>
      <c r="P144" s="118" t="s">
        <v>3256</v>
      </c>
      <c r="Q144" s="72">
        <v>72.960284868999992</v>
      </c>
      <c r="R144" s="73">
        <v>2.2015286463227627E-4</v>
      </c>
      <c r="S144" s="73">
        <f t="shared" si="2"/>
        <v>2.0446700109708945E-3</v>
      </c>
      <c r="T144" s="73">
        <f>Q144/'סכום נכסי הקרן'!$C$41</f>
        <v>4.9021558201941119E-4</v>
      </c>
    </row>
    <row r="145" spans="1:20">
      <c r="A145" s="69" t="s">
        <v>631</v>
      </c>
      <c r="B145" s="54" t="s">
        <v>632</v>
      </c>
      <c r="C145" s="70" t="s">
        <v>123</v>
      </c>
      <c r="D145" s="70" t="s">
        <v>29</v>
      </c>
      <c r="E145" s="54" t="s">
        <v>633</v>
      </c>
      <c r="F145" s="70" t="s">
        <v>330</v>
      </c>
      <c r="G145" s="54" t="s">
        <v>619</v>
      </c>
      <c r="H145" s="54" t="s">
        <v>309</v>
      </c>
      <c r="I145" s="118" t="s">
        <v>3256</v>
      </c>
      <c r="J145" s="72">
        <v>2</v>
      </c>
      <c r="K145" s="70" t="s">
        <v>135</v>
      </c>
      <c r="L145" s="71">
        <v>1E-3</v>
      </c>
      <c r="M145" s="71">
        <v>2.6000000000020167E-2</v>
      </c>
      <c r="N145" s="72">
        <v>187015.31073999999</v>
      </c>
      <c r="O145" s="80">
        <v>106.05</v>
      </c>
      <c r="P145" s="118" t="s">
        <v>3256</v>
      </c>
      <c r="Q145" s="72">
        <v>198.32973846100001</v>
      </c>
      <c r="R145" s="73">
        <v>3.3023487266691388E-4</v>
      </c>
      <c r="S145" s="73">
        <f t="shared" si="2"/>
        <v>5.5580768255361892E-3</v>
      </c>
      <c r="T145" s="73">
        <f>Q145/'סכום נכסי הקרן'!$C$41</f>
        <v>1.3325650844974461E-3</v>
      </c>
    </row>
    <row r="146" spans="1:20">
      <c r="A146" s="69" t="s">
        <v>634</v>
      </c>
      <c r="B146" s="54" t="s">
        <v>635</v>
      </c>
      <c r="C146" s="70" t="s">
        <v>123</v>
      </c>
      <c r="D146" s="70" t="s">
        <v>29</v>
      </c>
      <c r="E146" s="54" t="s">
        <v>633</v>
      </c>
      <c r="F146" s="70" t="s">
        <v>330</v>
      </c>
      <c r="G146" s="54" t="s">
        <v>619</v>
      </c>
      <c r="H146" s="54" t="s">
        <v>309</v>
      </c>
      <c r="I146" s="118" t="s">
        <v>3256</v>
      </c>
      <c r="J146" s="72">
        <v>4.7200000000072047</v>
      </c>
      <c r="K146" s="70" t="s">
        <v>135</v>
      </c>
      <c r="L146" s="71">
        <v>3.0000000000000001E-3</v>
      </c>
      <c r="M146" s="71">
        <v>3.6000000000060033E-2</v>
      </c>
      <c r="N146" s="72">
        <v>105464.551599</v>
      </c>
      <c r="O146" s="80">
        <v>94.75</v>
      </c>
      <c r="P146" s="118" t="s">
        <v>3256</v>
      </c>
      <c r="Q146" s="72">
        <v>99.927663874000018</v>
      </c>
      <c r="R146" s="73">
        <v>2.5893961511586224E-4</v>
      </c>
      <c r="S146" s="73">
        <f t="shared" si="2"/>
        <v>2.8004152938328284E-3</v>
      </c>
      <c r="T146" s="73">
        <f>Q146/'סכום נכסי הקרן'!$C$41</f>
        <v>6.7140771165830038E-4</v>
      </c>
    </row>
    <row r="147" spans="1:20">
      <c r="A147" s="69" t="s">
        <v>636</v>
      </c>
      <c r="B147" s="54" t="s">
        <v>637</v>
      </c>
      <c r="C147" s="70" t="s">
        <v>123</v>
      </c>
      <c r="D147" s="70" t="s">
        <v>29</v>
      </c>
      <c r="E147" s="54" t="s">
        <v>633</v>
      </c>
      <c r="F147" s="70" t="s">
        <v>330</v>
      </c>
      <c r="G147" s="54" t="s">
        <v>619</v>
      </c>
      <c r="H147" s="54" t="s">
        <v>309</v>
      </c>
      <c r="I147" s="118" t="s">
        <v>3256</v>
      </c>
      <c r="J147" s="72">
        <v>3.2299999999891646</v>
      </c>
      <c r="K147" s="70" t="s">
        <v>135</v>
      </c>
      <c r="L147" s="71">
        <v>3.0000000000000001E-3</v>
      </c>
      <c r="M147" s="71">
        <v>3.3799999999884957E-2</v>
      </c>
      <c r="N147" s="72">
        <v>153178.76217999999</v>
      </c>
      <c r="O147" s="80">
        <v>97.61</v>
      </c>
      <c r="P147" s="118" t="s">
        <v>3256</v>
      </c>
      <c r="Q147" s="72">
        <v>149.51779389399999</v>
      </c>
      <c r="R147" s="73">
        <v>3.0117727522611086E-4</v>
      </c>
      <c r="S147" s="73">
        <f t="shared" si="2"/>
        <v>4.1901501595079929E-3</v>
      </c>
      <c r="T147" s="73">
        <f>Q147/'סכום נכסי הקרן'!$C$41</f>
        <v>1.0046006877249488E-3</v>
      </c>
    </row>
    <row r="148" spans="1:20">
      <c r="A148" s="69" t="s">
        <v>638</v>
      </c>
      <c r="B148" s="54" t="s">
        <v>639</v>
      </c>
      <c r="C148" s="70" t="s">
        <v>123</v>
      </c>
      <c r="D148" s="70" t="s">
        <v>29</v>
      </c>
      <c r="E148" s="54" t="s">
        <v>633</v>
      </c>
      <c r="F148" s="70" t="s">
        <v>330</v>
      </c>
      <c r="G148" s="54" t="s">
        <v>619</v>
      </c>
      <c r="H148" s="54" t="s">
        <v>309</v>
      </c>
      <c r="I148" s="118" t="s">
        <v>3256</v>
      </c>
      <c r="J148" s="72">
        <v>2.7399999999914764</v>
      </c>
      <c r="K148" s="70" t="s">
        <v>135</v>
      </c>
      <c r="L148" s="71">
        <v>3.0000000000000001E-3</v>
      </c>
      <c r="M148" s="71">
        <v>3.2599999999730074E-2</v>
      </c>
      <c r="N148" s="72">
        <v>58960.416360000003</v>
      </c>
      <c r="O148" s="80">
        <v>95.51</v>
      </c>
      <c r="P148" s="118" t="s">
        <v>3256</v>
      </c>
      <c r="Q148" s="72">
        <v>56.313092302000001</v>
      </c>
      <c r="R148" s="73">
        <v>1.6528022975359515E-4</v>
      </c>
      <c r="S148" s="73">
        <f t="shared" si="2"/>
        <v>1.5781420160525957E-3</v>
      </c>
      <c r="T148" s="73">
        <f>Q148/'סכום נכסי הקרן'!$C$41</f>
        <v>3.7836413834873943E-4</v>
      </c>
    </row>
    <row r="149" spans="1:20">
      <c r="A149" s="69" t="s">
        <v>640</v>
      </c>
      <c r="B149" s="54" t="s">
        <v>641</v>
      </c>
      <c r="C149" s="70" t="s">
        <v>123</v>
      </c>
      <c r="D149" s="70" t="s">
        <v>29</v>
      </c>
      <c r="E149" s="54" t="s">
        <v>642</v>
      </c>
      <c r="F149" s="70" t="s">
        <v>330</v>
      </c>
      <c r="G149" s="54" t="s">
        <v>643</v>
      </c>
      <c r="H149" s="118" t="s">
        <v>3256</v>
      </c>
      <c r="I149" s="118" t="s">
        <v>3256</v>
      </c>
      <c r="J149" s="72">
        <v>2.9899999999982367</v>
      </c>
      <c r="K149" s="70" t="s">
        <v>135</v>
      </c>
      <c r="L149" s="71">
        <v>1.9E-2</v>
      </c>
      <c r="M149" s="71">
        <v>3.3499999999955919E-2</v>
      </c>
      <c r="N149" s="72">
        <v>132150.008</v>
      </c>
      <c r="O149" s="80">
        <v>103</v>
      </c>
      <c r="P149" s="118" t="s">
        <v>3256</v>
      </c>
      <c r="Q149" s="72">
        <v>136.11450397600001</v>
      </c>
      <c r="R149" s="73">
        <v>2.4670785377649729E-4</v>
      </c>
      <c r="S149" s="73">
        <f t="shared" si="2"/>
        <v>3.8145306701804875E-3</v>
      </c>
      <c r="T149" s="73">
        <f>Q149/'סכום נכסי הקרן'!$C$41</f>
        <v>9.1454482267556492E-4</v>
      </c>
    </row>
    <row r="150" spans="1:20">
      <c r="A150" s="69" t="s">
        <v>644</v>
      </c>
      <c r="B150" s="54" t="s">
        <v>645</v>
      </c>
      <c r="C150" s="70" t="s">
        <v>123</v>
      </c>
      <c r="D150" s="70" t="s">
        <v>29</v>
      </c>
      <c r="E150" s="54" t="s">
        <v>646</v>
      </c>
      <c r="F150" s="70" t="s">
        <v>313</v>
      </c>
      <c r="G150" s="54" t="s">
        <v>643</v>
      </c>
      <c r="H150" s="118" t="s">
        <v>3256</v>
      </c>
      <c r="I150" s="118" t="s">
        <v>3256</v>
      </c>
      <c r="J150" s="72">
        <v>2.1</v>
      </c>
      <c r="K150" s="70" t="s">
        <v>135</v>
      </c>
      <c r="L150" s="71">
        <v>1.6399999999999998E-2</v>
      </c>
      <c r="M150" s="71">
        <v>3.0299999999771093E-2</v>
      </c>
      <c r="N150" s="72">
        <v>28093.750973999999</v>
      </c>
      <c r="O150" s="80">
        <v>108.85</v>
      </c>
      <c r="P150" s="118" t="s">
        <v>3256</v>
      </c>
      <c r="Q150" s="72">
        <v>30.580046790000001</v>
      </c>
      <c r="R150" s="73">
        <v>1.1119556719260292E-4</v>
      </c>
      <c r="S150" s="73">
        <f t="shared" si="2"/>
        <v>8.569882192464741E-4</v>
      </c>
      <c r="T150" s="73">
        <f>Q150/'סכום נכסי הקרן'!$C$41</f>
        <v>2.0546541810050013E-4</v>
      </c>
    </row>
    <row r="151" spans="1:20">
      <c r="A151" s="69" t="s">
        <v>647</v>
      </c>
      <c r="B151" s="54" t="s">
        <v>648</v>
      </c>
      <c r="C151" s="70" t="s">
        <v>123</v>
      </c>
      <c r="D151" s="70" t="s">
        <v>29</v>
      </c>
      <c r="E151" s="54" t="s">
        <v>649</v>
      </c>
      <c r="F151" s="70" t="s">
        <v>650</v>
      </c>
      <c r="G151" s="54" t="s">
        <v>643</v>
      </c>
      <c r="H151" s="118" t="s">
        <v>3256</v>
      </c>
      <c r="I151" s="118" t="s">
        <v>3256</v>
      </c>
      <c r="J151" s="72">
        <v>3.0200000000015566</v>
      </c>
      <c r="K151" s="70" t="s">
        <v>135</v>
      </c>
      <c r="L151" s="71">
        <v>1.4800000000000001E-2</v>
      </c>
      <c r="M151" s="71">
        <v>3.5100000000007785E-2</v>
      </c>
      <c r="N151" s="72">
        <v>237045.69048200001</v>
      </c>
      <c r="O151" s="80">
        <v>102.99</v>
      </c>
      <c r="P151" s="118" t="s">
        <v>3256</v>
      </c>
      <c r="Q151" s="72">
        <v>244.13336873099996</v>
      </c>
      <c r="R151" s="73">
        <v>2.9182605113087267E-4</v>
      </c>
      <c r="S151" s="73">
        <f t="shared" si="2"/>
        <v>6.8416972140094784E-3</v>
      </c>
      <c r="T151" s="73">
        <f>Q151/'סכום נכסי הקרן'!$C$41</f>
        <v>1.6403168060227309E-3</v>
      </c>
    </row>
    <row r="152" spans="1:20">
      <c r="A152" s="69" t="s">
        <v>651</v>
      </c>
      <c r="B152" s="54" t="s">
        <v>652</v>
      </c>
      <c r="C152" s="70" t="s">
        <v>123</v>
      </c>
      <c r="D152" s="70" t="s">
        <v>29</v>
      </c>
      <c r="E152" s="85">
        <v>1154</v>
      </c>
      <c r="F152" s="70" t="s">
        <v>536</v>
      </c>
      <c r="G152" s="54" t="s">
        <v>643</v>
      </c>
      <c r="H152" s="118" t="s">
        <v>3256</v>
      </c>
      <c r="I152" s="118" t="s">
        <v>3256</v>
      </c>
      <c r="J152" s="72">
        <v>1</v>
      </c>
      <c r="K152" s="70" t="s">
        <v>135</v>
      </c>
      <c r="L152" s="71">
        <v>4.9000000000000002E-2</v>
      </c>
      <c r="M152" s="71">
        <v>0</v>
      </c>
      <c r="N152" s="72">
        <v>51600.547741000002</v>
      </c>
      <c r="O152" s="80">
        <v>22.77</v>
      </c>
      <c r="P152" s="118" t="s">
        <v>3256</v>
      </c>
      <c r="Q152" s="72">
        <v>11.749445072</v>
      </c>
      <c r="R152" s="73">
        <v>1.1362123534786049E-4</v>
      </c>
      <c r="S152" s="73">
        <f t="shared" si="2"/>
        <v>3.2927143893972898E-4</v>
      </c>
      <c r="T152" s="73">
        <f>Q152/'סכום נכסי הקרן'!$C$41</f>
        <v>7.8943785166371244E-5</v>
      </c>
    </row>
    <row r="153" spans="1:20">
      <c r="A153" s="119" t="s">
        <v>3256</v>
      </c>
      <c r="B153" s="118" t="s">
        <v>3256</v>
      </c>
      <c r="C153" s="118" t="s">
        <v>3256</v>
      </c>
      <c r="D153" s="118" t="s">
        <v>3256</v>
      </c>
      <c r="E153" s="118" t="s">
        <v>3256</v>
      </c>
      <c r="F153" s="118" t="s">
        <v>3256</v>
      </c>
      <c r="G153" s="118" t="s">
        <v>3256</v>
      </c>
      <c r="H153" s="118" t="s">
        <v>3256</v>
      </c>
      <c r="I153" s="118" t="s">
        <v>3256</v>
      </c>
      <c r="J153" s="118" t="s">
        <v>3256</v>
      </c>
      <c r="K153" s="118" t="s">
        <v>3256</v>
      </c>
      <c r="L153" s="118" t="s">
        <v>3256</v>
      </c>
      <c r="M153" s="118" t="s">
        <v>3256</v>
      </c>
      <c r="N153" s="118" t="s">
        <v>3256</v>
      </c>
      <c r="O153" s="118" t="s">
        <v>3256</v>
      </c>
      <c r="P153" s="118" t="s">
        <v>3256</v>
      </c>
      <c r="Q153" s="118" t="s">
        <v>3256</v>
      </c>
      <c r="R153" s="118" t="s">
        <v>3256</v>
      </c>
      <c r="S153" s="118" t="s">
        <v>3256</v>
      </c>
      <c r="T153" s="118" t="s">
        <v>3256</v>
      </c>
    </row>
    <row r="154" spans="1:20">
      <c r="A154" s="68" t="s">
        <v>50</v>
      </c>
      <c r="B154" s="117" t="s">
        <v>3256</v>
      </c>
      <c r="C154" s="117" t="s">
        <v>3256</v>
      </c>
      <c r="D154" s="117" t="s">
        <v>3256</v>
      </c>
      <c r="E154" s="117" t="s">
        <v>3256</v>
      </c>
      <c r="F154" s="117" t="s">
        <v>3256</v>
      </c>
      <c r="G154" s="117" t="s">
        <v>3256</v>
      </c>
      <c r="H154" s="117" t="s">
        <v>3256</v>
      </c>
      <c r="I154" s="117" t="s">
        <v>3256</v>
      </c>
      <c r="J154" s="66">
        <v>3.9783301734743337</v>
      </c>
      <c r="K154" s="117" t="s">
        <v>3256</v>
      </c>
      <c r="L154" s="117" t="s">
        <v>3256</v>
      </c>
      <c r="M154" s="65">
        <v>5.3107023699136578E-2</v>
      </c>
      <c r="N154" s="117" t="s">
        <v>3256</v>
      </c>
      <c r="O154" s="117" t="s">
        <v>3256</v>
      </c>
      <c r="P154" s="66">
        <f>SUM(P155:P213)</f>
        <v>48.991295619999995</v>
      </c>
      <c r="Q154" s="66">
        <v>4775.6941637920017</v>
      </c>
      <c r="R154" s="117" t="s">
        <v>3256</v>
      </c>
      <c r="S154" s="67">
        <f t="shared" si="2"/>
        <v>0.13383608158612262</v>
      </c>
      <c r="T154" s="67">
        <f>Q154/'סכום נכסי הקרן'!$C$41</f>
        <v>3.2087589820317668E-2</v>
      </c>
    </row>
    <row r="155" spans="1:20">
      <c r="A155" s="69" t="s">
        <v>653</v>
      </c>
      <c r="B155" s="54" t="s">
        <v>654</v>
      </c>
      <c r="C155" s="70" t="s">
        <v>123</v>
      </c>
      <c r="D155" s="70" t="s">
        <v>29</v>
      </c>
      <c r="E155" s="54" t="s">
        <v>655</v>
      </c>
      <c r="F155" s="70" t="s">
        <v>656</v>
      </c>
      <c r="G155" s="54" t="s">
        <v>308</v>
      </c>
      <c r="H155" s="54" t="s">
        <v>309</v>
      </c>
      <c r="I155" s="118" t="s">
        <v>3256</v>
      </c>
      <c r="J155" s="72">
        <v>0.89999934388511882</v>
      </c>
      <c r="K155" s="70" t="s">
        <v>135</v>
      </c>
      <c r="L155" s="71">
        <v>5.7000000000000002E-2</v>
      </c>
      <c r="M155" s="71">
        <v>4.6098401525150309E-2</v>
      </c>
      <c r="N155" s="72">
        <v>1.3445E-2</v>
      </c>
      <c r="O155" s="80">
        <v>101.48</v>
      </c>
      <c r="P155" s="118" t="s">
        <v>3256</v>
      </c>
      <c r="Q155" s="72">
        <v>1.3638000000000001E-5</v>
      </c>
      <c r="R155" s="73">
        <v>8.7050587663658181E-11</v>
      </c>
      <c r="S155" s="73">
        <f t="shared" si="2"/>
        <v>3.8219710435189345E-10</v>
      </c>
      <c r="T155" s="73">
        <f>Q155/'סכום נכסי הקרן'!$C$41</f>
        <v>9.1632867382366117E-11</v>
      </c>
    </row>
    <row r="156" spans="1:20">
      <c r="A156" s="69" t="s">
        <v>657</v>
      </c>
      <c r="B156" s="54" t="s">
        <v>658</v>
      </c>
      <c r="C156" s="70" t="s">
        <v>123</v>
      </c>
      <c r="D156" s="70" t="s">
        <v>29</v>
      </c>
      <c r="E156" s="54" t="s">
        <v>365</v>
      </c>
      <c r="F156" s="70" t="s">
        <v>330</v>
      </c>
      <c r="G156" s="54" t="s">
        <v>351</v>
      </c>
      <c r="H156" s="54" t="s">
        <v>309</v>
      </c>
      <c r="I156" s="118" t="s">
        <v>3256</v>
      </c>
      <c r="J156" s="72">
        <v>5.6499999999906185</v>
      </c>
      <c r="K156" s="70" t="s">
        <v>135</v>
      </c>
      <c r="L156" s="71">
        <v>2.5499999999999998E-2</v>
      </c>
      <c r="M156" s="71">
        <v>5.0299999999891522E-2</v>
      </c>
      <c r="N156" s="72">
        <v>281114.90565999999</v>
      </c>
      <c r="O156" s="80">
        <v>87.22</v>
      </c>
      <c r="P156" s="118" t="s">
        <v>3256</v>
      </c>
      <c r="Q156" s="72">
        <v>245.20833302200001</v>
      </c>
      <c r="R156" s="73">
        <v>2.0626621243967155E-4</v>
      </c>
      <c r="S156" s="73">
        <f t="shared" si="2"/>
        <v>6.8718224698609155E-3</v>
      </c>
      <c r="T156" s="73">
        <f>Q156/'סכום נכסי הקרן'!$C$41</f>
        <v>1.6475394237319249E-3</v>
      </c>
    </row>
    <row r="157" spans="1:20">
      <c r="A157" s="69" t="s">
        <v>659</v>
      </c>
      <c r="B157" s="54" t="s">
        <v>660</v>
      </c>
      <c r="C157" s="70" t="s">
        <v>123</v>
      </c>
      <c r="D157" s="70" t="s">
        <v>29</v>
      </c>
      <c r="E157" s="54" t="s">
        <v>372</v>
      </c>
      <c r="F157" s="70" t="s">
        <v>373</v>
      </c>
      <c r="G157" s="54" t="s">
        <v>343</v>
      </c>
      <c r="H157" s="54" t="s">
        <v>133</v>
      </c>
      <c r="I157" s="118" t="s">
        <v>3256</v>
      </c>
      <c r="J157" s="72">
        <v>4.9900000000154865</v>
      </c>
      <c r="K157" s="70" t="s">
        <v>135</v>
      </c>
      <c r="L157" s="71">
        <v>1.9400000000000001E-2</v>
      </c>
      <c r="M157" s="71">
        <v>4.7100000000017204E-2</v>
      </c>
      <c r="N157" s="72">
        <v>33283.362480000003</v>
      </c>
      <c r="O157" s="80">
        <v>87.3</v>
      </c>
      <c r="P157" s="118" t="s">
        <v>3256</v>
      </c>
      <c r="Q157" s="72">
        <v>29.056375445</v>
      </c>
      <c r="R157" s="73">
        <v>5.4258136922242134E-5</v>
      </c>
      <c r="S157" s="73">
        <f t="shared" si="2"/>
        <v>8.1428820633820643E-4</v>
      </c>
      <c r="T157" s="73">
        <f>Q157/'סכום נכסי הקרן'!$C$41</f>
        <v>1.9522796581345682E-4</v>
      </c>
    </row>
    <row r="158" spans="1:20">
      <c r="A158" s="69" t="s">
        <v>661</v>
      </c>
      <c r="B158" s="54" t="s">
        <v>662</v>
      </c>
      <c r="C158" s="70" t="s">
        <v>123</v>
      </c>
      <c r="D158" s="70" t="s">
        <v>29</v>
      </c>
      <c r="E158" s="54" t="s">
        <v>663</v>
      </c>
      <c r="F158" s="70" t="s">
        <v>373</v>
      </c>
      <c r="G158" s="54" t="s">
        <v>343</v>
      </c>
      <c r="H158" s="54" t="s">
        <v>133</v>
      </c>
      <c r="I158" s="118" t="s">
        <v>3256</v>
      </c>
      <c r="J158" s="72">
        <v>5.4799999998373243</v>
      </c>
      <c r="K158" s="70" t="s">
        <v>135</v>
      </c>
      <c r="L158" s="71">
        <v>1.95E-2</v>
      </c>
      <c r="M158" s="71">
        <v>4.8599999998779932E-2</v>
      </c>
      <c r="N158" s="72">
        <v>2305.0247469999999</v>
      </c>
      <c r="O158" s="80">
        <v>85.34</v>
      </c>
      <c r="P158" s="118" t="s">
        <v>3256</v>
      </c>
      <c r="Q158" s="72">
        <v>1.967108034</v>
      </c>
      <c r="R158" s="73">
        <v>2.1060066701933172E-6</v>
      </c>
      <c r="S158" s="73">
        <f t="shared" si="2"/>
        <v>5.5127071017901889E-5</v>
      </c>
      <c r="T158" s="73">
        <f>Q158/'סכום נכסי הקרן'!$C$41</f>
        <v>1.3216875612722462E-5</v>
      </c>
    </row>
    <row r="159" spans="1:20">
      <c r="A159" s="69" t="s">
        <v>664</v>
      </c>
      <c r="B159" s="54" t="s">
        <v>665</v>
      </c>
      <c r="C159" s="70" t="s">
        <v>123</v>
      </c>
      <c r="D159" s="70" t="s">
        <v>29</v>
      </c>
      <c r="E159" s="54" t="s">
        <v>666</v>
      </c>
      <c r="F159" s="70" t="s">
        <v>330</v>
      </c>
      <c r="G159" s="54" t="s">
        <v>351</v>
      </c>
      <c r="H159" s="54" t="s">
        <v>309</v>
      </c>
      <c r="I159" s="118" t="s">
        <v>3256</v>
      </c>
      <c r="J159" s="72">
        <v>0.80999999999677086</v>
      </c>
      <c r="K159" s="70" t="s">
        <v>135</v>
      </c>
      <c r="L159" s="71">
        <v>2.5499999999999998E-2</v>
      </c>
      <c r="M159" s="71">
        <v>4.4299999999903125E-2</v>
      </c>
      <c r="N159" s="72">
        <v>34555.381237000001</v>
      </c>
      <c r="O159" s="80">
        <v>98.58</v>
      </c>
      <c r="P159" s="118" t="s">
        <v>3256</v>
      </c>
      <c r="Q159" s="72">
        <v>34.064694831000004</v>
      </c>
      <c r="R159" s="73">
        <v>1.7164064511434305E-4</v>
      </c>
      <c r="S159" s="73">
        <f t="shared" si="2"/>
        <v>9.5464347595242062E-4</v>
      </c>
      <c r="T159" s="73">
        <f>Q159/'סכום נכסי הקרן'!$C$41</f>
        <v>2.2887854992446075E-4</v>
      </c>
    </row>
    <row r="160" spans="1:20">
      <c r="A160" s="69" t="s">
        <v>667</v>
      </c>
      <c r="B160" s="54" t="s">
        <v>668</v>
      </c>
      <c r="C160" s="70" t="s">
        <v>123</v>
      </c>
      <c r="D160" s="70" t="s">
        <v>29</v>
      </c>
      <c r="E160" s="54" t="s">
        <v>443</v>
      </c>
      <c r="F160" s="70" t="s">
        <v>131</v>
      </c>
      <c r="G160" s="54" t="s">
        <v>351</v>
      </c>
      <c r="H160" s="54" t="s">
        <v>309</v>
      </c>
      <c r="I160" s="118" t="s">
        <v>3256</v>
      </c>
      <c r="J160" s="72">
        <v>3.6300000000170032</v>
      </c>
      <c r="K160" s="70" t="s">
        <v>135</v>
      </c>
      <c r="L160" s="71">
        <v>4.5599999999999995E-2</v>
      </c>
      <c r="M160" s="71">
        <v>5.090000000017611E-2</v>
      </c>
      <c r="N160" s="72">
        <v>66819.438225000005</v>
      </c>
      <c r="O160" s="80">
        <v>98.58</v>
      </c>
      <c r="P160" s="118" t="s">
        <v>3256</v>
      </c>
      <c r="Q160" s="72">
        <v>65.870599975999994</v>
      </c>
      <c r="R160" s="73">
        <v>1.2945210890010571E-4</v>
      </c>
      <c r="S160" s="73">
        <f t="shared" si="2"/>
        <v>1.8459856703878206E-3</v>
      </c>
      <c r="T160" s="73">
        <f>Q160/'סכום נכסי הקרן'!$C$41</f>
        <v>4.4258043349447836E-4</v>
      </c>
    </row>
    <row r="161" spans="1:20">
      <c r="A161" s="69" t="s">
        <v>669</v>
      </c>
      <c r="B161" s="54" t="s">
        <v>670</v>
      </c>
      <c r="C161" s="70" t="s">
        <v>123</v>
      </c>
      <c r="D161" s="70" t="s">
        <v>29</v>
      </c>
      <c r="E161" s="54" t="s">
        <v>453</v>
      </c>
      <c r="F161" s="70" t="s">
        <v>158</v>
      </c>
      <c r="G161" s="54" t="s">
        <v>454</v>
      </c>
      <c r="H161" s="54" t="s">
        <v>133</v>
      </c>
      <c r="I161" s="118" t="s">
        <v>3256</v>
      </c>
      <c r="J161" s="72">
        <v>8.519999999929464</v>
      </c>
      <c r="K161" s="70" t="s">
        <v>135</v>
      </c>
      <c r="L161" s="71">
        <v>2.7900000000000001E-2</v>
      </c>
      <c r="M161" s="71">
        <v>5.0099999999513728E-2</v>
      </c>
      <c r="N161" s="72">
        <v>67227.475000000006</v>
      </c>
      <c r="O161" s="80">
        <v>83.51</v>
      </c>
      <c r="P161" s="118" t="s">
        <v>3256</v>
      </c>
      <c r="Q161" s="72">
        <v>56.141664373000005</v>
      </c>
      <c r="R161" s="73">
        <v>1.5632842293740118E-4</v>
      </c>
      <c r="S161" s="73">
        <f t="shared" si="2"/>
        <v>1.5733378469611717E-3</v>
      </c>
      <c r="T161" s="73">
        <f>Q161/'סכום נכסי הקרן'!$C$41</f>
        <v>3.772123248362236E-4</v>
      </c>
    </row>
    <row r="162" spans="1:20">
      <c r="A162" s="69" t="s">
        <v>671</v>
      </c>
      <c r="B162" s="54" t="s">
        <v>672</v>
      </c>
      <c r="C162" s="70" t="s">
        <v>123</v>
      </c>
      <c r="D162" s="70" t="s">
        <v>29</v>
      </c>
      <c r="E162" s="54" t="s">
        <v>673</v>
      </c>
      <c r="F162" s="70" t="s">
        <v>132</v>
      </c>
      <c r="G162" s="54" t="s">
        <v>454</v>
      </c>
      <c r="H162" s="54" t="s">
        <v>133</v>
      </c>
      <c r="I162" s="118" t="s">
        <v>3256</v>
      </c>
      <c r="J162" s="72">
        <v>1.2999999999993157</v>
      </c>
      <c r="K162" s="70" t="s">
        <v>135</v>
      </c>
      <c r="L162" s="71">
        <v>6.0999999999999999E-2</v>
      </c>
      <c r="M162" s="71">
        <v>5.989999999990217E-2</v>
      </c>
      <c r="N162" s="72">
        <v>144058.875</v>
      </c>
      <c r="O162" s="80">
        <v>101.47</v>
      </c>
      <c r="P162" s="118" t="s">
        <v>3256</v>
      </c>
      <c r="Q162" s="72">
        <v>146.17654205700001</v>
      </c>
      <c r="R162" s="73">
        <v>3.7397490978946551E-4</v>
      </c>
      <c r="S162" s="73">
        <f t="shared" si="2"/>
        <v>4.0965134989263945E-3</v>
      </c>
      <c r="T162" s="73">
        <f>Q162/'סכום נכסי הקרן'!$C$41</f>
        <v>9.8215102600982137E-4</v>
      </c>
    </row>
    <row r="163" spans="1:20">
      <c r="A163" s="69" t="s">
        <v>674</v>
      </c>
      <c r="B163" s="54" t="s">
        <v>675</v>
      </c>
      <c r="C163" s="70" t="s">
        <v>123</v>
      </c>
      <c r="D163" s="70" t="s">
        <v>29</v>
      </c>
      <c r="E163" s="54" t="s">
        <v>487</v>
      </c>
      <c r="F163" s="70" t="s">
        <v>373</v>
      </c>
      <c r="G163" s="54" t="s">
        <v>454</v>
      </c>
      <c r="H163" s="54" t="s">
        <v>133</v>
      </c>
      <c r="I163" s="118" t="s">
        <v>3256</v>
      </c>
      <c r="J163" s="72">
        <v>7.0799999999877601</v>
      </c>
      <c r="K163" s="70" t="s">
        <v>135</v>
      </c>
      <c r="L163" s="71">
        <v>3.0499999999999999E-2</v>
      </c>
      <c r="M163" s="71">
        <v>5.169999999997528E-2</v>
      </c>
      <c r="N163" s="72">
        <v>98080.879266999997</v>
      </c>
      <c r="O163" s="80">
        <v>86.63</v>
      </c>
      <c r="P163" s="118" t="s">
        <v>3256</v>
      </c>
      <c r="Q163" s="72">
        <v>84.967465712999996</v>
      </c>
      <c r="R163" s="73">
        <v>1.4367382944452134E-4</v>
      </c>
      <c r="S163" s="73">
        <f t="shared" si="2"/>
        <v>2.3811643466510771E-3</v>
      </c>
      <c r="T163" s="73">
        <f>Q163/'סכום נכסי הקרן'!$C$41</f>
        <v>5.7089107768698263E-4</v>
      </c>
    </row>
    <row r="164" spans="1:20">
      <c r="A164" s="69" t="s">
        <v>676</v>
      </c>
      <c r="B164" s="54" t="s">
        <v>677</v>
      </c>
      <c r="C164" s="70" t="s">
        <v>123</v>
      </c>
      <c r="D164" s="70" t="s">
        <v>29</v>
      </c>
      <c r="E164" s="54" t="s">
        <v>487</v>
      </c>
      <c r="F164" s="70" t="s">
        <v>373</v>
      </c>
      <c r="G164" s="54" t="s">
        <v>454</v>
      </c>
      <c r="H164" s="54" t="s">
        <v>133</v>
      </c>
      <c r="I164" s="118" t="s">
        <v>3256</v>
      </c>
      <c r="J164" s="72">
        <v>2.4199999999894968</v>
      </c>
      <c r="K164" s="70" t="s">
        <v>135</v>
      </c>
      <c r="L164" s="71">
        <v>2.9100000000000001E-2</v>
      </c>
      <c r="M164" s="71">
        <v>4.2699999999698021E-2</v>
      </c>
      <c r="N164" s="72">
        <v>47146.151862999999</v>
      </c>
      <c r="O164" s="80">
        <v>96.93</v>
      </c>
      <c r="P164" s="118" t="s">
        <v>3256</v>
      </c>
      <c r="Q164" s="72">
        <v>45.698764993999994</v>
      </c>
      <c r="R164" s="73">
        <v>7.8576919771666668E-5</v>
      </c>
      <c r="S164" s="73">
        <f t="shared" si="2"/>
        <v>1.2806815994401283E-3</v>
      </c>
      <c r="T164" s="73">
        <f>Q164/'סכום נכסי הקרן'!$C$41</f>
        <v>3.07047138307165E-4</v>
      </c>
    </row>
    <row r="165" spans="1:20">
      <c r="A165" s="69" t="s">
        <v>678</v>
      </c>
      <c r="B165" s="54" t="s">
        <v>679</v>
      </c>
      <c r="C165" s="70" t="s">
        <v>123</v>
      </c>
      <c r="D165" s="70" t="s">
        <v>29</v>
      </c>
      <c r="E165" s="54" t="s">
        <v>487</v>
      </c>
      <c r="F165" s="70" t="s">
        <v>373</v>
      </c>
      <c r="G165" s="54" t="s">
        <v>454</v>
      </c>
      <c r="H165" s="54" t="s">
        <v>133</v>
      </c>
      <c r="I165" s="118" t="s">
        <v>3256</v>
      </c>
      <c r="J165" s="72">
        <v>6.3099999999983876</v>
      </c>
      <c r="K165" s="70" t="s">
        <v>135</v>
      </c>
      <c r="L165" s="71">
        <v>3.0499999999999999E-2</v>
      </c>
      <c r="M165" s="71">
        <v>5.0600000000001408E-2</v>
      </c>
      <c r="N165" s="72">
        <v>160890.120432</v>
      </c>
      <c r="O165" s="80">
        <v>88.63</v>
      </c>
      <c r="P165" s="118" t="s">
        <v>3256</v>
      </c>
      <c r="Q165" s="72">
        <v>142.59691373300001</v>
      </c>
      <c r="R165" s="73">
        <v>2.2073866303182386E-4</v>
      </c>
      <c r="S165" s="73">
        <f t="shared" si="2"/>
        <v>3.9961964744294875E-3</v>
      </c>
      <c r="T165" s="73">
        <f>Q165/'סכום נכסי הקרן'!$C$41</f>
        <v>9.5809972761627009E-4</v>
      </c>
    </row>
    <row r="166" spans="1:20">
      <c r="A166" s="69" t="s">
        <v>680</v>
      </c>
      <c r="B166" s="54" t="s">
        <v>681</v>
      </c>
      <c r="C166" s="70" t="s">
        <v>123</v>
      </c>
      <c r="D166" s="70" t="s">
        <v>29</v>
      </c>
      <c r="E166" s="54" t="s">
        <v>487</v>
      </c>
      <c r="F166" s="70" t="s">
        <v>373</v>
      </c>
      <c r="G166" s="54" t="s">
        <v>454</v>
      </c>
      <c r="H166" s="54" t="s">
        <v>133</v>
      </c>
      <c r="I166" s="118" t="s">
        <v>3256</v>
      </c>
      <c r="J166" s="72">
        <v>7.9500000000035334</v>
      </c>
      <c r="K166" s="70" t="s">
        <v>135</v>
      </c>
      <c r="L166" s="71">
        <v>2.63E-2</v>
      </c>
      <c r="M166" s="71">
        <v>5.2400000000028264E-2</v>
      </c>
      <c r="N166" s="72">
        <v>172870.65</v>
      </c>
      <c r="O166" s="80">
        <v>81.86</v>
      </c>
      <c r="P166" s="118" t="s">
        <v>3256</v>
      </c>
      <c r="Q166" s="72">
        <v>141.51191409</v>
      </c>
      <c r="R166" s="73">
        <v>2.4920375325072219E-4</v>
      </c>
      <c r="S166" s="73">
        <f t="shared" si="2"/>
        <v>3.9657899836113737E-3</v>
      </c>
      <c r="T166" s="73">
        <f>Q166/'סכום נכסי הקרן'!$C$41</f>
        <v>9.5080968300584811E-4</v>
      </c>
    </row>
    <row r="167" spans="1:20">
      <c r="A167" s="69" t="s">
        <v>682</v>
      </c>
      <c r="B167" s="54" t="s">
        <v>683</v>
      </c>
      <c r="C167" s="70" t="s">
        <v>123</v>
      </c>
      <c r="D167" s="70" t="s">
        <v>29</v>
      </c>
      <c r="E167" s="54" t="s">
        <v>684</v>
      </c>
      <c r="F167" s="70" t="s">
        <v>373</v>
      </c>
      <c r="G167" s="54" t="s">
        <v>450</v>
      </c>
      <c r="H167" s="54" t="s">
        <v>309</v>
      </c>
      <c r="I167" s="118" t="s">
        <v>3256</v>
      </c>
      <c r="J167" s="72">
        <v>3.7300000000055107</v>
      </c>
      <c r="K167" s="70" t="s">
        <v>135</v>
      </c>
      <c r="L167" s="71">
        <v>4.7E-2</v>
      </c>
      <c r="M167" s="71">
        <v>4.5399999999997831E-2</v>
      </c>
      <c r="N167" s="72">
        <v>88356.11</v>
      </c>
      <c r="O167" s="80">
        <v>104.73</v>
      </c>
      <c r="P167" s="118" t="s">
        <v>3256</v>
      </c>
      <c r="Q167" s="72">
        <v>92.535355213000017</v>
      </c>
      <c r="R167" s="73">
        <v>9.8271727282838399E-5</v>
      </c>
      <c r="S167" s="73">
        <f t="shared" si="2"/>
        <v>2.5932500962445003E-3</v>
      </c>
      <c r="T167" s="73">
        <f>Q167/'סכום נכסי הקרן'!$C$41</f>
        <v>6.2173925299992456E-4</v>
      </c>
    </row>
    <row r="168" spans="1:20">
      <c r="A168" s="69" t="s">
        <v>685</v>
      </c>
      <c r="B168" s="54" t="s">
        <v>686</v>
      </c>
      <c r="C168" s="70" t="s">
        <v>123</v>
      </c>
      <c r="D168" s="70" t="s">
        <v>29</v>
      </c>
      <c r="E168" s="54" t="s">
        <v>494</v>
      </c>
      <c r="F168" s="70" t="s">
        <v>373</v>
      </c>
      <c r="G168" s="54" t="s">
        <v>454</v>
      </c>
      <c r="H168" s="54" t="s">
        <v>133</v>
      </c>
      <c r="I168" s="118" t="s">
        <v>3256</v>
      </c>
      <c r="J168" s="72">
        <v>5.7199999999976265</v>
      </c>
      <c r="K168" s="70" t="s">
        <v>135</v>
      </c>
      <c r="L168" s="71">
        <v>2.64E-2</v>
      </c>
      <c r="M168" s="71">
        <v>4.9499999999974557E-2</v>
      </c>
      <c r="N168" s="72">
        <v>266072.18594599998</v>
      </c>
      <c r="O168" s="80">
        <v>88.65</v>
      </c>
      <c r="P168" s="118" t="s">
        <v>3256</v>
      </c>
      <c r="Q168" s="72">
        <v>235.872992848</v>
      </c>
      <c r="R168" s="73">
        <v>1.6261868820369486E-4</v>
      </c>
      <c r="S168" s="73">
        <f t="shared" si="2"/>
        <v>6.6102049319050052E-3</v>
      </c>
      <c r="T168" s="73">
        <f>Q168/'סכום נכסי הקרן'!$C$41</f>
        <v>1.5848158580966838E-3</v>
      </c>
    </row>
    <row r="169" spans="1:20">
      <c r="A169" s="69" t="s">
        <v>687</v>
      </c>
      <c r="B169" s="54" t="s">
        <v>688</v>
      </c>
      <c r="C169" s="70" t="s">
        <v>123</v>
      </c>
      <c r="D169" s="70" t="s">
        <v>29</v>
      </c>
      <c r="E169" s="54" t="s">
        <v>494</v>
      </c>
      <c r="F169" s="70" t="s">
        <v>373</v>
      </c>
      <c r="G169" s="54" t="s">
        <v>454</v>
      </c>
      <c r="H169" s="54" t="s">
        <v>133</v>
      </c>
      <c r="I169" s="118" t="s">
        <v>3256</v>
      </c>
      <c r="J169" s="72">
        <v>7.3499999999794783</v>
      </c>
      <c r="K169" s="70" t="s">
        <v>135</v>
      </c>
      <c r="L169" s="71">
        <v>2.5000000000000001E-2</v>
      </c>
      <c r="M169" s="71">
        <v>5.2799999999866225E-2</v>
      </c>
      <c r="N169" s="72">
        <v>159202.22101000001</v>
      </c>
      <c r="O169" s="80">
        <v>82.64</v>
      </c>
      <c r="P169" s="118" t="s">
        <v>3256</v>
      </c>
      <c r="Q169" s="72">
        <v>131.56471544199999</v>
      </c>
      <c r="R169" s="73">
        <v>1.1937355734344658E-4</v>
      </c>
      <c r="S169" s="73">
        <f t="shared" si="2"/>
        <v>3.6870254639106348E-3</v>
      </c>
      <c r="T169" s="73">
        <f>Q169/'סכום נכסי הקרן'!$C$41</f>
        <v>8.8397507862556977E-4</v>
      </c>
    </row>
    <row r="170" spans="1:20">
      <c r="A170" s="69" t="s">
        <v>689</v>
      </c>
      <c r="B170" s="54" t="s">
        <v>690</v>
      </c>
      <c r="C170" s="70" t="s">
        <v>123</v>
      </c>
      <c r="D170" s="70" t="s">
        <v>29</v>
      </c>
      <c r="E170" s="54" t="s">
        <v>691</v>
      </c>
      <c r="F170" s="70" t="s">
        <v>373</v>
      </c>
      <c r="G170" s="54" t="s">
        <v>454</v>
      </c>
      <c r="H170" s="54" t="s">
        <v>133</v>
      </c>
      <c r="I170" s="118" t="s">
        <v>3256</v>
      </c>
      <c r="J170" s="72">
        <v>5.0399999999773408</v>
      </c>
      <c r="K170" s="70" t="s">
        <v>135</v>
      </c>
      <c r="L170" s="71">
        <v>3.4300000000000004E-2</v>
      </c>
      <c r="M170" s="71">
        <v>4.6699999999795655E-2</v>
      </c>
      <c r="N170" s="72">
        <v>104828.402973</v>
      </c>
      <c r="O170" s="80">
        <v>94.3</v>
      </c>
      <c r="P170" s="118" t="s">
        <v>3256</v>
      </c>
      <c r="Q170" s="72">
        <v>98.853184005999992</v>
      </c>
      <c r="R170" s="73">
        <v>3.4496644390219825E-4</v>
      </c>
      <c r="S170" s="73">
        <f t="shared" si="2"/>
        <v>2.7703036136572886E-3</v>
      </c>
      <c r="T170" s="73">
        <f>Q170/'סכום נכסי הקרן'!$C$41</f>
        <v>6.6418834875688754E-4</v>
      </c>
    </row>
    <row r="171" spans="1:20">
      <c r="A171" s="69" t="s">
        <v>692</v>
      </c>
      <c r="B171" s="54" t="s">
        <v>693</v>
      </c>
      <c r="C171" s="70" t="s">
        <v>123</v>
      </c>
      <c r="D171" s="70" t="s">
        <v>29</v>
      </c>
      <c r="E171" s="54" t="s">
        <v>691</v>
      </c>
      <c r="F171" s="70" t="s">
        <v>373</v>
      </c>
      <c r="G171" s="54" t="s">
        <v>454</v>
      </c>
      <c r="H171" s="54" t="s">
        <v>133</v>
      </c>
      <c r="I171" s="118" t="s">
        <v>3256</v>
      </c>
      <c r="J171" s="72">
        <v>6.3199999999918379</v>
      </c>
      <c r="K171" s="70" t="s">
        <v>135</v>
      </c>
      <c r="L171" s="71">
        <v>2.98E-2</v>
      </c>
      <c r="M171" s="71">
        <v>4.9399999999932796E-2</v>
      </c>
      <c r="N171" s="72">
        <v>93809.218615000005</v>
      </c>
      <c r="O171" s="80">
        <v>88.82</v>
      </c>
      <c r="P171" s="118" t="s">
        <v>3256</v>
      </c>
      <c r="Q171" s="72">
        <v>83.321347974000005</v>
      </c>
      <c r="R171" s="73">
        <v>2.3897870166928207E-4</v>
      </c>
      <c r="S171" s="73">
        <f t="shared" si="2"/>
        <v>2.3350328439917366E-3</v>
      </c>
      <c r="T171" s="73">
        <f>Q171/'סכום נכסי הקרן'!$C$41</f>
        <v>5.5983091575168811E-4</v>
      </c>
    </row>
    <row r="172" spans="1:20">
      <c r="A172" s="69" t="s">
        <v>694</v>
      </c>
      <c r="B172" s="54" t="s">
        <v>695</v>
      </c>
      <c r="C172" s="70" t="s">
        <v>123</v>
      </c>
      <c r="D172" s="70" t="s">
        <v>29</v>
      </c>
      <c r="E172" s="54" t="s">
        <v>515</v>
      </c>
      <c r="F172" s="70" t="s">
        <v>373</v>
      </c>
      <c r="G172" s="54" t="s">
        <v>454</v>
      </c>
      <c r="H172" s="54" t="s">
        <v>133</v>
      </c>
      <c r="I172" s="118" t="s">
        <v>3256</v>
      </c>
      <c r="J172" s="72">
        <v>2.5400000000020961</v>
      </c>
      <c r="K172" s="70" t="s">
        <v>135</v>
      </c>
      <c r="L172" s="71">
        <v>3.3000000000000002E-2</v>
      </c>
      <c r="M172" s="71">
        <v>4.2599999999874232E-2</v>
      </c>
      <c r="N172" s="72">
        <v>77240.060454000006</v>
      </c>
      <c r="O172" s="80">
        <v>98.82</v>
      </c>
      <c r="P172" s="118" t="s">
        <v>3256</v>
      </c>
      <c r="Q172" s="72">
        <v>76.328627745999995</v>
      </c>
      <c r="R172" s="73">
        <v>2.5049882584118443E-4</v>
      </c>
      <c r="S172" s="73">
        <f t="shared" si="2"/>
        <v>2.1390658823636009E-3</v>
      </c>
      <c r="T172" s="73">
        <f>Q172/'סכום נכסי הקרן'!$C$41</f>
        <v>5.1284726673465376E-4</v>
      </c>
    </row>
    <row r="173" spans="1:20">
      <c r="A173" s="69" t="s">
        <v>696</v>
      </c>
      <c r="B173" s="54" t="s">
        <v>697</v>
      </c>
      <c r="C173" s="70" t="s">
        <v>123</v>
      </c>
      <c r="D173" s="70" t="s">
        <v>29</v>
      </c>
      <c r="E173" s="54" t="s">
        <v>515</v>
      </c>
      <c r="F173" s="70" t="s">
        <v>373</v>
      </c>
      <c r="G173" s="54" t="s">
        <v>454</v>
      </c>
      <c r="H173" s="54" t="s">
        <v>133</v>
      </c>
      <c r="I173" s="118" t="s">
        <v>3256</v>
      </c>
      <c r="J173" s="72">
        <v>4.9699999999984961</v>
      </c>
      <c r="K173" s="70" t="s">
        <v>135</v>
      </c>
      <c r="L173" s="71">
        <v>2.6200000000000001E-2</v>
      </c>
      <c r="M173" s="71">
        <v>4.709999999993815E-2</v>
      </c>
      <c r="N173" s="72">
        <v>131594.44398800001</v>
      </c>
      <c r="O173" s="80">
        <v>90.92</v>
      </c>
      <c r="P173" s="118" t="s">
        <v>3256</v>
      </c>
      <c r="Q173" s="72">
        <v>119.64566409400001</v>
      </c>
      <c r="R173" s="73">
        <v>1.0174610490651876E-4</v>
      </c>
      <c r="S173" s="73">
        <f t="shared" si="2"/>
        <v>3.3530009066568491E-3</v>
      </c>
      <c r="T173" s="73">
        <f>Q173/'סכום נכסי הקרן'!$C$41</f>
        <v>8.0389171951903695E-4</v>
      </c>
    </row>
    <row r="174" spans="1:20">
      <c r="A174" s="69" t="s">
        <v>698</v>
      </c>
      <c r="B174" s="54" t="s">
        <v>699</v>
      </c>
      <c r="C174" s="70" t="s">
        <v>123</v>
      </c>
      <c r="D174" s="70" t="s">
        <v>29</v>
      </c>
      <c r="E174" s="54" t="s">
        <v>700</v>
      </c>
      <c r="F174" s="70" t="s">
        <v>130</v>
      </c>
      <c r="G174" s="54" t="s">
        <v>450</v>
      </c>
      <c r="H174" s="54" t="s">
        <v>309</v>
      </c>
      <c r="I174" s="118" t="s">
        <v>3256</v>
      </c>
      <c r="J174" s="72">
        <v>1.3699999999862775</v>
      </c>
      <c r="K174" s="70" t="s">
        <v>135</v>
      </c>
      <c r="L174" s="71">
        <v>2.75E-2</v>
      </c>
      <c r="M174" s="71">
        <v>4.9399999999496839E-2</v>
      </c>
      <c r="N174" s="72">
        <v>44594.172229999996</v>
      </c>
      <c r="O174" s="80">
        <v>98.05</v>
      </c>
      <c r="P174" s="118" t="s">
        <v>3256</v>
      </c>
      <c r="Q174" s="72">
        <v>43.724584380000003</v>
      </c>
      <c r="R174" s="73">
        <v>1.6517113082018244E-4</v>
      </c>
      <c r="S174" s="73">
        <f t="shared" si="2"/>
        <v>1.2253563234364299E-3</v>
      </c>
      <c r="T174" s="73">
        <f>Q174/'סכום נכסי הקרן'!$C$41</f>
        <v>2.9378274247262188E-4</v>
      </c>
    </row>
    <row r="175" spans="1:20">
      <c r="A175" s="69" t="s">
        <v>701</v>
      </c>
      <c r="B175" s="54" t="s">
        <v>702</v>
      </c>
      <c r="C175" s="70" t="s">
        <v>123</v>
      </c>
      <c r="D175" s="70" t="s">
        <v>29</v>
      </c>
      <c r="E175" s="54" t="s">
        <v>700</v>
      </c>
      <c r="F175" s="70" t="s">
        <v>130</v>
      </c>
      <c r="G175" s="54" t="s">
        <v>450</v>
      </c>
      <c r="H175" s="54" t="s">
        <v>309</v>
      </c>
      <c r="I175" s="118" t="s">
        <v>3256</v>
      </c>
      <c r="J175" s="72">
        <v>0.29000000009674881</v>
      </c>
      <c r="K175" s="70" t="s">
        <v>135</v>
      </c>
      <c r="L175" s="71">
        <v>2.4E-2</v>
      </c>
      <c r="M175" s="71">
        <v>5.6599999997273436E-2</v>
      </c>
      <c r="N175" s="72">
        <v>4580.3793589999996</v>
      </c>
      <c r="O175" s="80">
        <v>99.29</v>
      </c>
      <c r="P175" s="118" t="s">
        <v>3256</v>
      </c>
      <c r="Q175" s="72">
        <v>4.5478586640000005</v>
      </c>
      <c r="R175" s="73">
        <v>9.7507040021281157E-5</v>
      </c>
      <c r="S175" s="73">
        <f t="shared" si="2"/>
        <v>1.2745112277331506E-4</v>
      </c>
      <c r="T175" s="73">
        <f>Q175/'סכום נכסי הקרן'!$C$41</f>
        <v>3.0556777374399238E-5</v>
      </c>
    </row>
    <row r="176" spans="1:20">
      <c r="A176" s="69" t="s">
        <v>703</v>
      </c>
      <c r="B176" s="54" t="s">
        <v>704</v>
      </c>
      <c r="C176" s="70" t="s">
        <v>123</v>
      </c>
      <c r="D176" s="70" t="s">
        <v>29</v>
      </c>
      <c r="E176" s="54" t="s">
        <v>700</v>
      </c>
      <c r="F176" s="70" t="s">
        <v>130</v>
      </c>
      <c r="G176" s="54" t="s">
        <v>450</v>
      </c>
      <c r="H176" s="54" t="s">
        <v>309</v>
      </c>
      <c r="I176" s="118" t="s">
        <v>3256</v>
      </c>
      <c r="J176" s="72">
        <v>2.2900000000041723</v>
      </c>
      <c r="K176" s="70" t="s">
        <v>135</v>
      </c>
      <c r="L176" s="71">
        <v>2.3E-2</v>
      </c>
      <c r="M176" s="71">
        <v>4.9500000000034766E-2</v>
      </c>
      <c r="N176" s="72">
        <v>60534.994308000001</v>
      </c>
      <c r="O176" s="80">
        <v>95.03</v>
      </c>
      <c r="P176" s="118" t="s">
        <v>3256</v>
      </c>
      <c r="Q176" s="72">
        <v>57.526403744</v>
      </c>
      <c r="R176" s="73">
        <v>7.2098781626353579E-5</v>
      </c>
      <c r="S176" s="73">
        <f t="shared" si="2"/>
        <v>1.6121443712226661E-3</v>
      </c>
      <c r="T176" s="73">
        <f>Q176/'סכום נכסי הקרן'!$C$41</f>
        <v>3.8651630189605524E-4</v>
      </c>
    </row>
    <row r="177" spans="1:20">
      <c r="A177" s="69" t="s">
        <v>705</v>
      </c>
      <c r="B177" s="54" t="s">
        <v>706</v>
      </c>
      <c r="C177" s="70" t="s">
        <v>123</v>
      </c>
      <c r="D177" s="70" t="s">
        <v>29</v>
      </c>
      <c r="E177" s="54" t="s">
        <v>700</v>
      </c>
      <c r="F177" s="70" t="s">
        <v>130</v>
      </c>
      <c r="G177" s="54" t="s">
        <v>450</v>
      </c>
      <c r="H177" s="54" t="s">
        <v>309</v>
      </c>
      <c r="I177" s="118" t="s">
        <v>3256</v>
      </c>
      <c r="J177" s="72">
        <v>2.3700000000098633</v>
      </c>
      <c r="K177" s="70" t="s">
        <v>135</v>
      </c>
      <c r="L177" s="71">
        <v>2.1499999999999998E-2</v>
      </c>
      <c r="M177" s="71">
        <v>5.1800000000484195E-2</v>
      </c>
      <c r="N177" s="72">
        <v>45023.539380999988</v>
      </c>
      <c r="O177" s="80">
        <v>93.26</v>
      </c>
      <c r="P177" s="72">
        <v>2.6206390340000003</v>
      </c>
      <c r="Q177" s="72">
        <v>44.609591888000004</v>
      </c>
      <c r="R177" s="73">
        <v>4.5986903175711889E-5</v>
      </c>
      <c r="S177" s="73">
        <f t="shared" si="2"/>
        <v>1.2501581497223432E-3</v>
      </c>
      <c r="T177" s="73">
        <f>Q177/'סכום נכסי הקרן'!$C$41</f>
        <v>2.9972905246037392E-4</v>
      </c>
    </row>
    <row r="178" spans="1:20">
      <c r="A178" s="69" t="s">
        <v>707</v>
      </c>
      <c r="B178" s="54" t="s">
        <v>708</v>
      </c>
      <c r="C178" s="70" t="s">
        <v>123</v>
      </c>
      <c r="D178" s="70" t="s">
        <v>29</v>
      </c>
      <c r="E178" s="54" t="s">
        <v>522</v>
      </c>
      <c r="F178" s="70" t="s">
        <v>131</v>
      </c>
      <c r="G178" s="54" t="s">
        <v>523</v>
      </c>
      <c r="H178" s="54" t="s">
        <v>309</v>
      </c>
      <c r="I178" s="118" t="s">
        <v>3256</v>
      </c>
      <c r="J178" s="72">
        <v>1.46</v>
      </c>
      <c r="K178" s="70" t="s">
        <v>135</v>
      </c>
      <c r="L178" s="71">
        <v>3.2500000000000001E-2</v>
      </c>
      <c r="M178" s="71">
        <v>5.7400000011455968E-2</v>
      </c>
      <c r="N178" s="72">
        <v>897.22260600000004</v>
      </c>
      <c r="O178" s="80">
        <v>97.29</v>
      </c>
      <c r="P178" s="118" t="s">
        <v>3256</v>
      </c>
      <c r="Q178" s="72">
        <v>0.87290785000000004</v>
      </c>
      <c r="R178" s="73">
        <v>1.6948079508434512E-6</v>
      </c>
      <c r="S178" s="73">
        <f t="shared" si="2"/>
        <v>2.4462740331136307E-5</v>
      </c>
      <c r="T178" s="73">
        <f>Q178/'סכום נכסי הקרן'!$C$41</f>
        <v>5.8650131438683338E-6</v>
      </c>
    </row>
    <row r="179" spans="1:20">
      <c r="A179" s="69" t="s">
        <v>709</v>
      </c>
      <c r="B179" s="54" t="s">
        <v>710</v>
      </c>
      <c r="C179" s="70" t="s">
        <v>123</v>
      </c>
      <c r="D179" s="70" t="s">
        <v>29</v>
      </c>
      <c r="E179" s="54" t="s">
        <v>522</v>
      </c>
      <c r="F179" s="70" t="s">
        <v>131</v>
      </c>
      <c r="G179" s="54" t="s">
        <v>523</v>
      </c>
      <c r="H179" s="54" t="s">
        <v>309</v>
      </c>
      <c r="I179" s="118" t="s">
        <v>3256</v>
      </c>
      <c r="J179" s="72">
        <v>2.1700000000040198</v>
      </c>
      <c r="K179" s="70" t="s">
        <v>135</v>
      </c>
      <c r="L179" s="71">
        <v>5.7000000000000002E-2</v>
      </c>
      <c r="M179" s="71">
        <v>5.6400000000072517E-2</v>
      </c>
      <c r="N179" s="72">
        <v>252385.895173</v>
      </c>
      <c r="O179" s="80">
        <v>100.54</v>
      </c>
      <c r="P179" s="118" t="s">
        <v>3256</v>
      </c>
      <c r="Q179" s="72">
        <v>253.74877059400001</v>
      </c>
      <c r="R179" s="73">
        <v>4.5118596706944953E-4</v>
      </c>
      <c r="S179" s="73">
        <f t="shared" si="2"/>
        <v>7.1111633196861476E-3</v>
      </c>
      <c r="T179" s="73">
        <f>Q179/'סכום נכסי הקרן'!$C$41</f>
        <v>1.7049220885964544E-3</v>
      </c>
    </row>
    <row r="180" spans="1:20">
      <c r="A180" s="69" t="s">
        <v>711</v>
      </c>
      <c r="B180" s="54" t="s">
        <v>712</v>
      </c>
      <c r="C180" s="70" t="s">
        <v>123</v>
      </c>
      <c r="D180" s="70" t="s">
        <v>29</v>
      </c>
      <c r="E180" s="54" t="s">
        <v>528</v>
      </c>
      <c r="F180" s="70" t="s">
        <v>131</v>
      </c>
      <c r="G180" s="54" t="s">
        <v>523</v>
      </c>
      <c r="H180" s="54" t="s">
        <v>309</v>
      </c>
      <c r="I180" s="118" t="s">
        <v>3256</v>
      </c>
      <c r="J180" s="72">
        <v>1.9299999999875608</v>
      </c>
      <c r="K180" s="70" t="s">
        <v>135</v>
      </c>
      <c r="L180" s="71">
        <v>2.7999999999999997E-2</v>
      </c>
      <c r="M180" s="71">
        <v>5.4299999999378033E-2</v>
      </c>
      <c r="N180" s="72">
        <v>42195.029477999989</v>
      </c>
      <c r="O180" s="80">
        <v>95.26</v>
      </c>
      <c r="P180" s="118" t="s">
        <v>3256</v>
      </c>
      <c r="Q180" s="72">
        <v>40.194984149999996</v>
      </c>
      <c r="R180" s="73">
        <v>1.6190614823424361E-4</v>
      </c>
      <c r="S180" s="73">
        <f t="shared" si="2"/>
        <v>1.1264413074937858E-3</v>
      </c>
      <c r="T180" s="73">
        <f>Q180/'סכום נכסי הקרן'!$C$41</f>
        <v>2.7006757970767398E-4</v>
      </c>
    </row>
    <row r="181" spans="1:20">
      <c r="A181" s="69" t="s">
        <v>713</v>
      </c>
      <c r="B181" s="54" t="s">
        <v>714</v>
      </c>
      <c r="C181" s="70" t="s">
        <v>123</v>
      </c>
      <c r="D181" s="70" t="s">
        <v>29</v>
      </c>
      <c r="E181" s="54" t="s">
        <v>528</v>
      </c>
      <c r="F181" s="70" t="s">
        <v>131</v>
      </c>
      <c r="G181" s="54" t="s">
        <v>523</v>
      </c>
      <c r="H181" s="54" t="s">
        <v>309</v>
      </c>
      <c r="I181" s="118" t="s">
        <v>3256</v>
      </c>
      <c r="J181" s="72">
        <v>3.1900000000047046</v>
      </c>
      <c r="K181" s="70" t="s">
        <v>135</v>
      </c>
      <c r="L181" s="71">
        <v>5.6500000000000002E-2</v>
      </c>
      <c r="M181" s="71">
        <v>6.0100000000114673E-2</v>
      </c>
      <c r="N181" s="72">
        <v>135323.27109200001</v>
      </c>
      <c r="O181" s="80">
        <v>100.53</v>
      </c>
      <c r="P181" s="118" t="s">
        <v>3256</v>
      </c>
      <c r="Q181" s="72">
        <v>136.040490444</v>
      </c>
      <c r="R181" s="73">
        <v>3.2047198872549391E-4</v>
      </c>
      <c r="S181" s="73">
        <f t="shared" si="2"/>
        <v>3.8124564835245803E-3</v>
      </c>
      <c r="T181" s="73">
        <f>Q181/'סכום נכסי הקרן'!$C$41</f>
        <v>9.1404753039207333E-4</v>
      </c>
    </row>
    <row r="182" spans="1:20">
      <c r="A182" s="69" t="s">
        <v>715</v>
      </c>
      <c r="B182" s="54" t="s">
        <v>716</v>
      </c>
      <c r="C182" s="70" t="s">
        <v>123</v>
      </c>
      <c r="D182" s="70" t="s">
        <v>29</v>
      </c>
      <c r="E182" s="54" t="s">
        <v>535</v>
      </c>
      <c r="F182" s="70" t="s">
        <v>536</v>
      </c>
      <c r="G182" s="54" t="s">
        <v>523</v>
      </c>
      <c r="H182" s="54" t="s">
        <v>309</v>
      </c>
      <c r="I182" s="118" t="s">
        <v>3256</v>
      </c>
      <c r="J182" s="72">
        <v>4.4300000000099553</v>
      </c>
      <c r="K182" s="70" t="s">
        <v>135</v>
      </c>
      <c r="L182" s="71">
        <v>5.5E-2</v>
      </c>
      <c r="M182" s="71">
        <v>5.7600000000155818E-2</v>
      </c>
      <c r="N182" s="72">
        <v>93116.479821999979</v>
      </c>
      <c r="O182" s="80">
        <v>99.23</v>
      </c>
      <c r="P182" s="118" t="s">
        <v>3256</v>
      </c>
      <c r="Q182" s="72">
        <v>92.413709056000002</v>
      </c>
      <c r="R182" s="73">
        <v>3.8255150722446573E-4</v>
      </c>
      <c r="S182" s="73">
        <f t="shared" si="2"/>
        <v>2.5898410326749928E-3</v>
      </c>
      <c r="T182" s="73">
        <f>Q182/'סכום נכסי הקרן'!$C$41</f>
        <v>6.2092192009392984E-4</v>
      </c>
    </row>
    <row r="183" spans="1:20">
      <c r="A183" s="69" t="s">
        <v>717</v>
      </c>
      <c r="B183" s="54" t="s">
        <v>718</v>
      </c>
      <c r="C183" s="70" t="s">
        <v>123</v>
      </c>
      <c r="D183" s="70" t="s">
        <v>29</v>
      </c>
      <c r="E183" s="54" t="s">
        <v>719</v>
      </c>
      <c r="F183" s="70" t="s">
        <v>599</v>
      </c>
      <c r="G183" s="54" t="s">
        <v>540</v>
      </c>
      <c r="H183" s="54" t="s">
        <v>133</v>
      </c>
      <c r="I183" s="118" t="s">
        <v>3256</v>
      </c>
      <c r="J183" s="72">
        <v>0.82000000014410501</v>
      </c>
      <c r="K183" s="70" t="s">
        <v>135</v>
      </c>
      <c r="L183" s="71">
        <v>3.0499999999999999E-2</v>
      </c>
      <c r="M183" s="71">
        <v>4.8399999999999999E-2</v>
      </c>
      <c r="N183" s="72">
        <v>3517.8840369999998</v>
      </c>
      <c r="O183" s="80">
        <v>98.63</v>
      </c>
      <c r="P183" s="118" t="s">
        <v>3256</v>
      </c>
      <c r="Q183" s="72">
        <v>3.4696890250000001</v>
      </c>
      <c r="R183" s="73">
        <v>5.2409127012149244E-5</v>
      </c>
      <c r="S183" s="73">
        <f t="shared" si="2"/>
        <v>9.7236038888146679E-5</v>
      </c>
      <c r="T183" s="73">
        <f>Q183/'סכום נכסי הקרן'!$C$41</f>
        <v>2.3312623132854977E-5</v>
      </c>
    </row>
    <row r="184" spans="1:20">
      <c r="A184" s="69" t="s">
        <v>720</v>
      </c>
      <c r="B184" s="54" t="s">
        <v>721</v>
      </c>
      <c r="C184" s="70" t="s">
        <v>123</v>
      </c>
      <c r="D184" s="70" t="s">
        <v>29</v>
      </c>
      <c r="E184" s="54" t="s">
        <v>719</v>
      </c>
      <c r="F184" s="70" t="s">
        <v>599</v>
      </c>
      <c r="G184" s="54" t="s">
        <v>540</v>
      </c>
      <c r="H184" s="54" t="s">
        <v>133</v>
      </c>
      <c r="I184" s="118" t="s">
        <v>3256</v>
      </c>
      <c r="J184" s="72">
        <v>2.7999999999697471</v>
      </c>
      <c r="K184" s="70" t="s">
        <v>135</v>
      </c>
      <c r="L184" s="71">
        <v>2.58E-2</v>
      </c>
      <c r="M184" s="71">
        <v>5.0699999999084852E-2</v>
      </c>
      <c r="N184" s="72">
        <v>28279.110260000001</v>
      </c>
      <c r="O184" s="80">
        <v>93.51</v>
      </c>
      <c r="P184" s="118" t="s">
        <v>3256</v>
      </c>
      <c r="Q184" s="72">
        <v>26.443796005999999</v>
      </c>
      <c r="R184" s="73">
        <v>1.0551648967354153E-4</v>
      </c>
      <c r="S184" s="73">
        <f t="shared" si="2"/>
        <v>7.4107217052099756E-4</v>
      </c>
      <c r="T184" s="73">
        <f>Q184/'סכום נכסי הקרן'!$C$41</f>
        <v>1.7767420827864355E-4</v>
      </c>
    </row>
    <row r="185" spans="1:20">
      <c r="A185" s="69" t="s">
        <v>722</v>
      </c>
      <c r="B185" s="54" t="s">
        <v>723</v>
      </c>
      <c r="C185" s="70" t="s">
        <v>123</v>
      </c>
      <c r="D185" s="70" t="s">
        <v>29</v>
      </c>
      <c r="E185" s="54" t="s">
        <v>719</v>
      </c>
      <c r="F185" s="70" t="s">
        <v>599</v>
      </c>
      <c r="G185" s="54" t="s">
        <v>540</v>
      </c>
      <c r="H185" s="54" t="s">
        <v>133</v>
      </c>
      <c r="I185" s="118" t="s">
        <v>3256</v>
      </c>
      <c r="J185" s="72">
        <v>3.98</v>
      </c>
      <c r="K185" s="70" t="s">
        <v>135</v>
      </c>
      <c r="L185" s="71">
        <v>0.04</v>
      </c>
      <c r="M185" s="71">
        <v>5.3299999999999993E-2</v>
      </c>
      <c r="N185" s="72">
        <v>153662.79999999999</v>
      </c>
      <c r="O185" s="80">
        <v>95.2</v>
      </c>
      <c r="P185" s="118" t="s">
        <v>3256</v>
      </c>
      <c r="Q185" s="72">
        <v>146.28698560000001</v>
      </c>
      <c r="R185" s="73">
        <v>3.510487178022731E-4</v>
      </c>
      <c r="S185" s="73">
        <f t="shared" si="2"/>
        <v>4.0996086156831748E-3</v>
      </c>
      <c r="T185" s="73">
        <f>Q185/'סכום נכסי הקרן'!$C$41</f>
        <v>9.8289308925435573E-4</v>
      </c>
    </row>
    <row r="186" spans="1:20">
      <c r="A186" s="69" t="s">
        <v>724</v>
      </c>
      <c r="B186" s="54" t="s">
        <v>725</v>
      </c>
      <c r="C186" s="70" t="s">
        <v>123</v>
      </c>
      <c r="D186" s="70" t="s">
        <v>29</v>
      </c>
      <c r="E186" s="54" t="s">
        <v>726</v>
      </c>
      <c r="F186" s="70" t="s">
        <v>131</v>
      </c>
      <c r="G186" s="54" t="s">
        <v>523</v>
      </c>
      <c r="H186" s="54" t="s">
        <v>309</v>
      </c>
      <c r="I186" s="118" t="s">
        <v>3256</v>
      </c>
      <c r="J186" s="72">
        <v>0.73999999993694021</v>
      </c>
      <c r="K186" s="70" t="s">
        <v>135</v>
      </c>
      <c r="L186" s="71">
        <v>2.9500000000000002E-2</v>
      </c>
      <c r="M186" s="71">
        <v>5.44999999981928E-2</v>
      </c>
      <c r="N186" s="72">
        <v>13235.158728</v>
      </c>
      <c r="O186" s="80">
        <v>98.25</v>
      </c>
      <c r="P186" s="118" t="s">
        <v>3256</v>
      </c>
      <c r="Q186" s="72">
        <v>13.003543443</v>
      </c>
      <c r="R186" s="73">
        <v>3.7011236901821624E-4</v>
      </c>
      <c r="S186" s="73">
        <f t="shared" si="2"/>
        <v>3.6441682433118128E-4</v>
      </c>
      <c r="T186" s="73">
        <f>Q186/'סכום נכסי הקרן'!$C$41</f>
        <v>8.7369993533748013E-5</v>
      </c>
    </row>
    <row r="187" spans="1:20">
      <c r="A187" s="69" t="s">
        <v>727</v>
      </c>
      <c r="B187" s="54" t="s">
        <v>728</v>
      </c>
      <c r="C187" s="70" t="s">
        <v>123</v>
      </c>
      <c r="D187" s="70" t="s">
        <v>29</v>
      </c>
      <c r="E187" s="54" t="s">
        <v>577</v>
      </c>
      <c r="F187" s="70" t="s">
        <v>158</v>
      </c>
      <c r="G187" s="54" t="s">
        <v>523</v>
      </c>
      <c r="H187" s="54" t="s">
        <v>309</v>
      </c>
      <c r="I187" s="118" t="s">
        <v>3256</v>
      </c>
      <c r="J187" s="72">
        <v>1.5499999999947724</v>
      </c>
      <c r="K187" s="70" t="s">
        <v>135</v>
      </c>
      <c r="L187" s="71">
        <v>3.5499999999999997E-2</v>
      </c>
      <c r="M187" s="71">
        <v>4.8899999999884994E-2</v>
      </c>
      <c r="N187" s="72">
        <v>47918.534584999994</v>
      </c>
      <c r="O187" s="80">
        <v>98.03</v>
      </c>
      <c r="P187" s="72">
        <v>0.85055398500000001</v>
      </c>
      <c r="Q187" s="72">
        <v>47.825091295</v>
      </c>
      <c r="R187" s="73">
        <v>1.2260123824129387E-4</v>
      </c>
      <c r="S187" s="73">
        <f t="shared" si="2"/>
        <v>1.3402706707958604E-3</v>
      </c>
      <c r="T187" s="73">
        <f>Q187/'סכום נכסי הקרן'!$C$41</f>
        <v>3.2133379147853693E-4</v>
      </c>
    </row>
    <row r="188" spans="1:20">
      <c r="A188" s="69" t="s">
        <v>729</v>
      </c>
      <c r="B188" s="54" t="s">
        <v>730</v>
      </c>
      <c r="C188" s="70" t="s">
        <v>123</v>
      </c>
      <c r="D188" s="70" t="s">
        <v>29</v>
      </c>
      <c r="E188" s="54" t="s">
        <v>577</v>
      </c>
      <c r="F188" s="70" t="s">
        <v>158</v>
      </c>
      <c r="G188" s="54" t="s">
        <v>523</v>
      </c>
      <c r="H188" s="54" t="s">
        <v>309</v>
      </c>
      <c r="I188" s="118" t="s">
        <v>3256</v>
      </c>
      <c r="J188" s="72">
        <v>2.559999999995787</v>
      </c>
      <c r="K188" s="70" t="s">
        <v>135</v>
      </c>
      <c r="L188" s="71">
        <v>2.5000000000000001E-2</v>
      </c>
      <c r="M188" s="71">
        <v>4.8999999999894676E-2</v>
      </c>
      <c r="N188" s="72">
        <v>168046.79108900001</v>
      </c>
      <c r="O188" s="80">
        <v>94.18</v>
      </c>
      <c r="P188" s="72">
        <v>41.111447047999995</v>
      </c>
      <c r="Q188" s="72">
        <v>199.37791488900001</v>
      </c>
      <c r="R188" s="73">
        <v>2.1918378013700992E-4</v>
      </c>
      <c r="S188" s="73">
        <f t="shared" si="2"/>
        <v>5.5874513669375318E-3</v>
      </c>
      <c r="T188" s="73">
        <f>Q188/'סכום נכסי הקרן'!$C$41</f>
        <v>1.3396077162337891E-3</v>
      </c>
    </row>
    <row r="189" spans="1:20">
      <c r="A189" s="69" t="s">
        <v>731</v>
      </c>
      <c r="B189" s="54" t="s">
        <v>732</v>
      </c>
      <c r="C189" s="70" t="s">
        <v>123</v>
      </c>
      <c r="D189" s="70" t="s">
        <v>29</v>
      </c>
      <c r="E189" s="54" t="s">
        <v>577</v>
      </c>
      <c r="F189" s="70" t="s">
        <v>158</v>
      </c>
      <c r="G189" s="54" t="s">
        <v>523</v>
      </c>
      <c r="H189" s="54" t="s">
        <v>309</v>
      </c>
      <c r="I189" s="118" t="s">
        <v>3256</v>
      </c>
      <c r="J189" s="72">
        <v>3.9299999999728308</v>
      </c>
      <c r="K189" s="70" t="s">
        <v>135</v>
      </c>
      <c r="L189" s="71">
        <v>4.7300000000000002E-2</v>
      </c>
      <c r="M189" s="71">
        <v>5.0399999999681928E-2</v>
      </c>
      <c r="N189" s="72">
        <v>74438.101890000005</v>
      </c>
      <c r="O189" s="80">
        <v>99</v>
      </c>
      <c r="P189" s="72">
        <v>1.7604611100000001</v>
      </c>
      <c r="Q189" s="72">
        <v>75.454185284999994</v>
      </c>
      <c r="R189" s="73">
        <v>1.8849145231252296E-4</v>
      </c>
      <c r="S189" s="73">
        <f t="shared" si="2"/>
        <v>2.114560135442018E-3</v>
      </c>
      <c r="T189" s="73">
        <f>Q189/'סכום נכסי הקרן'!$C$41</f>
        <v>5.0697194263564201E-4</v>
      </c>
    </row>
    <row r="190" spans="1:20">
      <c r="A190" s="69" t="s">
        <v>733</v>
      </c>
      <c r="B190" s="54" t="s">
        <v>734</v>
      </c>
      <c r="C190" s="70" t="s">
        <v>123</v>
      </c>
      <c r="D190" s="70" t="s">
        <v>29</v>
      </c>
      <c r="E190" s="54" t="s">
        <v>580</v>
      </c>
      <c r="F190" s="70" t="s">
        <v>313</v>
      </c>
      <c r="G190" s="54" t="s">
        <v>523</v>
      </c>
      <c r="H190" s="54" t="s">
        <v>309</v>
      </c>
      <c r="I190" s="118" t="s">
        <v>3256</v>
      </c>
      <c r="J190" s="72">
        <v>4.5099999999969089</v>
      </c>
      <c r="K190" s="70" t="s">
        <v>135</v>
      </c>
      <c r="L190" s="71">
        <v>2.4300000000000002E-2</v>
      </c>
      <c r="M190" s="71">
        <v>4.9099999999997194E-2</v>
      </c>
      <c r="N190" s="72">
        <v>158320.61718999999</v>
      </c>
      <c r="O190" s="80">
        <v>89.9</v>
      </c>
      <c r="P190" s="118" t="s">
        <v>3256</v>
      </c>
      <c r="Q190" s="72">
        <v>142.33023484399999</v>
      </c>
      <c r="R190" s="73">
        <v>1.0809708844303792E-4</v>
      </c>
      <c r="S190" s="73">
        <f t="shared" si="2"/>
        <v>3.9887229519798917E-3</v>
      </c>
      <c r="T190" s="73">
        <f>Q190/'סכום נכסי הקרן'!$C$41</f>
        <v>9.5630792887236216E-4</v>
      </c>
    </row>
    <row r="191" spans="1:20">
      <c r="A191" s="69" t="s">
        <v>735</v>
      </c>
      <c r="B191" s="54" t="s">
        <v>736</v>
      </c>
      <c r="C191" s="70" t="s">
        <v>123</v>
      </c>
      <c r="D191" s="70" t="s">
        <v>29</v>
      </c>
      <c r="E191" s="54" t="s">
        <v>737</v>
      </c>
      <c r="F191" s="70" t="s">
        <v>158</v>
      </c>
      <c r="G191" s="54" t="s">
        <v>523</v>
      </c>
      <c r="H191" s="54" t="s">
        <v>309</v>
      </c>
      <c r="I191" s="118" t="s">
        <v>3256</v>
      </c>
      <c r="J191" s="72">
        <v>0.48</v>
      </c>
      <c r="K191" s="70" t="s">
        <v>135</v>
      </c>
      <c r="L191" s="71">
        <v>2.1600000000000001E-2</v>
      </c>
      <c r="M191" s="71">
        <v>5.0692970822281185E-2</v>
      </c>
      <c r="N191" s="72">
        <v>3.0539999999999999E-3</v>
      </c>
      <c r="O191" s="80">
        <v>98.7</v>
      </c>
      <c r="P191" s="118" t="s">
        <v>3256</v>
      </c>
      <c r="Q191" s="72">
        <v>3.0159999999999996E-6</v>
      </c>
      <c r="R191" s="73">
        <v>2.3877738846621398E-11</v>
      </c>
      <c r="S191" s="73">
        <f t="shared" si="2"/>
        <v>8.4521664960060884E-11</v>
      </c>
      <c r="T191" s="73">
        <f>Q191/'סכום נכסי הקרן'!$C$41</f>
        <v>2.0264315004048699E-11</v>
      </c>
    </row>
    <row r="192" spans="1:20">
      <c r="A192" s="69" t="s">
        <v>738</v>
      </c>
      <c r="B192" s="54" t="s">
        <v>739</v>
      </c>
      <c r="C192" s="70" t="s">
        <v>123</v>
      </c>
      <c r="D192" s="70" t="s">
        <v>29</v>
      </c>
      <c r="E192" s="54" t="s">
        <v>740</v>
      </c>
      <c r="F192" s="70" t="s">
        <v>741</v>
      </c>
      <c r="G192" s="54" t="s">
        <v>523</v>
      </c>
      <c r="H192" s="54" t="s">
        <v>309</v>
      </c>
      <c r="I192" s="118" t="s">
        <v>3256</v>
      </c>
      <c r="J192" s="72">
        <v>6.2399999999706752</v>
      </c>
      <c r="K192" s="70" t="s">
        <v>135</v>
      </c>
      <c r="L192" s="71">
        <v>2.3399999999999997E-2</v>
      </c>
      <c r="M192" s="71">
        <v>5.249999999972E-2</v>
      </c>
      <c r="N192" s="72">
        <v>117353.25926899999</v>
      </c>
      <c r="O192" s="80">
        <v>83.69</v>
      </c>
      <c r="P192" s="118" t="s">
        <v>3256</v>
      </c>
      <c r="Q192" s="72">
        <v>98.212942687000009</v>
      </c>
      <c r="R192" s="73">
        <v>1.1903965429211181E-4</v>
      </c>
      <c r="S192" s="73">
        <f t="shared" si="2"/>
        <v>2.7523612190093762E-3</v>
      </c>
      <c r="T192" s="73">
        <f>Q192/'סכום נכסי הקרן'!$C$41</f>
        <v>6.5988660745489047E-4</v>
      </c>
    </row>
    <row r="193" spans="1:20">
      <c r="A193" s="69" t="s">
        <v>742</v>
      </c>
      <c r="B193" s="54" t="s">
        <v>743</v>
      </c>
      <c r="C193" s="70" t="s">
        <v>123</v>
      </c>
      <c r="D193" s="70" t="s">
        <v>29</v>
      </c>
      <c r="E193" s="54" t="s">
        <v>744</v>
      </c>
      <c r="F193" s="70" t="s">
        <v>599</v>
      </c>
      <c r="G193" s="54" t="s">
        <v>587</v>
      </c>
      <c r="H193" s="54" t="s">
        <v>133</v>
      </c>
      <c r="I193" s="118" t="s">
        <v>3256</v>
      </c>
      <c r="J193" s="72">
        <v>2.090000000000324</v>
      </c>
      <c r="K193" s="70" t="s">
        <v>135</v>
      </c>
      <c r="L193" s="71">
        <v>2.9500000000000002E-2</v>
      </c>
      <c r="M193" s="71">
        <v>5.3500000000156547E-2</v>
      </c>
      <c r="N193" s="72">
        <v>97183.440285000004</v>
      </c>
      <c r="O193" s="80">
        <v>95.31</v>
      </c>
      <c r="P193" s="118" t="s">
        <v>3256</v>
      </c>
      <c r="Q193" s="72">
        <v>92.625536932999992</v>
      </c>
      <c r="R193" s="73">
        <v>3.1399817098824549E-4</v>
      </c>
      <c r="S193" s="73">
        <f t="shared" si="2"/>
        <v>2.5957773870678952E-3</v>
      </c>
      <c r="T193" s="73">
        <f>Q193/'סכום נכסי הקרן'!$C$41</f>
        <v>6.2234517832541743E-4</v>
      </c>
    </row>
    <row r="194" spans="1:20">
      <c r="A194" s="69" t="s">
        <v>745</v>
      </c>
      <c r="B194" s="54" t="s">
        <v>746</v>
      </c>
      <c r="C194" s="70" t="s">
        <v>123</v>
      </c>
      <c r="D194" s="70" t="s">
        <v>29</v>
      </c>
      <c r="E194" s="54" t="s">
        <v>744</v>
      </c>
      <c r="F194" s="70" t="s">
        <v>599</v>
      </c>
      <c r="G194" s="54" t="s">
        <v>587</v>
      </c>
      <c r="H194" s="54" t="s">
        <v>133</v>
      </c>
      <c r="I194" s="118" t="s">
        <v>3256</v>
      </c>
      <c r="J194" s="72">
        <v>2.9700000000795233</v>
      </c>
      <c r="K194" s="70" t="s">
        <v>135</v>
      </c>
      <c r="L194" s="71">
        <v>2.5499999999999998E-2</v>
      </c>
      <c r="M194" s="71">
        <v>5.5300000002114151E-2</v>
      </c>
      <c r="N194" s="72">
        <v>11230.075026</v>
      </c>
      <c r="O194" s="80">
        <v>91.82</v>
      </c>
      <c r="P194" s="118" t="s">
        <v>3256</v>
      </c>
      <c r="Q194" s="72">
        <v>10.311454894000001</v>
      </c>
      <c r="R194" s="73">
        <v>1.9286051668412646E-5</v>
      </c>
      <c r="S194" s="73">
        <f t="shared" si="2"/>
        <v>2.8897259144610354E-4</v>
      </c>
      <c r="T194" s="73">
        <f>Q194/'סכום נכסי הקרן'!$C$41</f>
        <v>6.9282019271238609E-5</v>
      </c>
    </row>
    <row r="195" spans="1:20">
      <c r="A195" s="69" t="s">
        <v>747</v>
      </c>
      <c r="B195" s="54" t="s">
        <v>748</v>
      </c>
      <c r="C195" s="70" t="s">
        <v>123</v>
      </c>
      <c r="D195" s="70" t="s">
        <v>29</v>
      </c>
      <c r="E195" s="54" t="s">
        <v>749</v>
      </c>
      <c r="F195" s="70" t="s">
        <v>373</v>
      </c>
      <c r="G195" s="54" t="s">
        <v>587</v>
      </c>
      <c r="H195" s="54" t="s">
        <v>133</v>
      </c>
      <c r="I195" s="118" t="s">
        <v>3256</v>
      </c>
      <c r="J195" s="72">
        <v>1.8299999999661007</v>
      </c>
      <c r="K195" s="70" t="s">
        <v>135</v>
      </c>
      <c r="L195" s="71">
        <v>3.27E-2</v>
      </c>
      <c r="M195" s="71">
        <v>4.5199999999533197E-2</v>
      </c>
      <c r="N195" s="72">
        <v>36622.564609000001</v>
      </c>
      <c r="O195" s="80">
        <v>98.27</v>
      </c>
      <c r="P195" s="118" t="s">
        <v>3256</v>
      </c>
      <c r="Q195" s="72">
        <v>35.988994233999996</v>
      </c>
      <c r="R195" s="73">
        <v>1.1604365308799625E-4</v>
      </c>
      <c r="S195" s="73">
        <f t="shared" si="2"/>
        <v>1.008570859713432E-3</v>
      </c>
      <c r="T195" s="73">
        <f>Q195/'סכום נכסי הקרן'!$C$41</f>
        <v>2.4180779702807307E-4</v>
      </c>
    </row>
    <row r="196" spans="1:20">
      <c r="A196" s="69" t="s">
        <v>750</v>
      </c>
      <c r="B196" s="54" t="s">
        <v>751</v>
      </c>
      <c r="C196" s="70" t="s">
        <v>123</v>
      </c>
      <c r="D196" s="70" t="s">
        <v>29</v>
      </c>
      <c r="E196" s="54" t="s">
        <v>752</v>
      </c>
      <c r="F196" s="70" t="s">
        <v>650</v>
      </c>
      <c r="G196" s="54" t="s">
        <v>587</v>
      </c>
      <c r="H196" s="54" t="s">
        <v>133</v>
      </c>
      <c r="I196" s="118" t="s">
        <v>3256</v>
      </c>
      <c r="J196" s="72">
        <v>2.1999999999322215</v>
      </c>
      <c r="K196" s="70" t="s">
        <v>135</v>
      </c>
      <c r="L196" s="71">
        <v>3.4500000000000003E-2</v>
      </c>
      <c r="M196" s="71">
        <v>5.0399999999186658E-2</v>
      </c>
      <c r="N196" s="72">
        <v>3015.6327189999997</v>
      </c>
      <c r="O196" s="80">
        <v>97.85</v>
      </c>
      <c r="P196" s="118" t="s">
        <v>3256</v>
      </c>
      <c r="Q196" s="72">
        <v>2.9507965060000001</v>
      </c>
      <c r="R196" s="73">
        <v>4.1399582786077146E-6</v>
      </c>
      <c r="S196" s="73">
        <f t="shared" si="2"/>
        <v>8.2694374550878761E-5</v>
      </c>
      <c r="T196" s="73">
        <f>Q196/'סכום נכסי הקרן'!$C$41</f>
        <v>1.9826216813803147E-5</v>
      </c>
    </row>
    <row r="197" spans="1:20">
      <c r="A197" s="69" t="s">
        <v>753</v>
      </c>
      <c r="B197" s="54" t="s">
        <v>754</v>
      </c>
      <c r="C197" s="70" t="s">
        <v>123</v>
      </c>
      <c r="D197" s="70" t="s">
        <v>29</v>
      </c>
      <c r="E197" s="54" t="s">
        <v>755</v>
      </c>
      <c r="F197" s="70" t="s">
        <v>650</v>
      </c>
      <c r="G197" s="54" t="s">
        <v>587</v>
      </c>
      <c r="H197" s="54" t="s">
        <v>133</v>
      </c>
      <c r="I197" s="118" t="s">
        <v>3256</v>
      </c>
      <c r="J197" s="72">
        <v>3.5600000000124172</v>
      </c>
      <c r="K197" s="70" t="s">
        <v>135</v>
      </c>
      <c r="L197" s="71">
        <v>2.5000000000000001E-3</v>
      </c>
      <c r="M197" s="71">
        <v>5.1700000000304787E-2</v>
      </c>
      <c r="N197" s="72">
        <v>83968.516527</v>
      </c>
      <c r="O197" s="80">
        <v>84.4</v>
      </c>
      <c r="P197" s="118" t="s">
        <v>3256</v>
      </c>
      <c r="Q197" s="72">
        <v>70.869425151999991</v>
      </c>
      <c r="R197" s="73">
        <v>1.4819664690029333E-4</v>
      </c>
      <c r="S197" s="73">
        <f t="shared" si="2"/>
        <v>1.9860748702285997E-3</v>
      </c>
      <c r="T197" s="73">
        <f>Q197/'סכום נכסי הקרן'!$C$41</f>
        <v>4.7616722660344163E-4</v>
      </c>
    </row>
    <row r="198" spans="1:20">
      <c r="A198" s="69" t="s">
        <v>756</v>
      </c>
      <c r="B198" s="54" t="s">
        <v>757</v>
      </c>
      <c r="C198" s="70" t="s">
        <v>123</v>
      </c>
      <c r="D198" s="70" t="s">
        <v>29</v>
      </c>
      <c r="E198" s="54" t="s">
        <v>598</v>
      </c>
      <c r="F198" s="70" t="s">
        <v>599</v>
      </c>
      <c r="G198" s="54" t="s">
        <v>600</v>
      </c>
      <c r="H198" s="54" t="s">
        <v>309</v>
      </c>
      <c r="I198" s="118" t="s">
        <v>3256</v>
      </c>
      <c r="J198" s="72">
        <v>2.3199999999941183</v>
      </c>
      <c r="K198" s="70" t="s">
        <v>135</v>
      </c>
      <c r="L198" s="71">
        <v>4.2999999999999997E-2</v>
      </c>
      <c r="M198" s="71">
        <v>5.229999999979866E-2</v>
      </c>
      <c r="N198" s="72">
        <v>88418.055643</v>
      </c>
      <c r="O198" s="80">
        <v>99.99</v>
      </c>
      <c r="P198" s="118" t="s">
        <v>3256</v>
      </c>
      <c r="Q198" s="72">
        <v>88.409216786000002</v>
      </c>
      <c r="R198" s="73">
        <v>7.9646199193849596E-5</v>
      </c>
      <c r="S198" s="73">
        <f t="shared" si="2"/>
        <v>2.4776174405065268E-3</v>
      </c>
      <c r="T198" s="73">
        <f>Q198/'סכום נכסי הקרן'!$C$41</f>
        <v>5.9401598747106567E-4</v>
      </c>
    </row>
    <row r="199" spans="1:20">
      <c r="A199" s="69" t="s">
        <v>758</v>
      </c>
      <c r="B199" s="54" t="s">
        <v>759</v>
      </c>
      <c r="C199" s="70" t="s">
        <v>123</v>
      </c>
      <c r="D199" s="70" t="s">
        <v>29</v>
      </c>
      <c r="E199" s="54" t="s">
        <v>760</v>
      </c>
      <c r="F199" s="70" t="s">
        <v>586</v>
      </c>
      <c r="G199" s="54" t="s">
        <v>587</v>
      </c>
      <c r="H199" s="54" t="s">
        <v>133</v>
      </c>
      <c r="I199" s="118" t="s">
        <v>3256</v>
      </c>
      <c r="J199" s="72">
        <v>0.8500000000089375</v>
      </c>
      <c r="K199" s="70" t="s">
        <v>135</v>
      </c>
      <c r="L199" s="71">
        <v>3.5000000000000003E-2</v>
      </c>
      <c r="M199" s="71">
        <v>5.3100000000634556E-2</v>
      </c>
      <c r="N199" s="72">
        <v>44818.316486999996</v>
      </c>
      <c r="O199" s="80">
        <v>99.86</v>
      </c>
      <c r="P199" s="118" t="s">
        <v>3256</v>
      </c>
      <c r="Q199" s="72">
        <v>44.755571836000001</v>
      </c>
      <c r="R199" s="73">
        <v>2.3376964576987271E-4</v>
      </c>
      <c r="S199" s="73">
        <f t="shared" si="2"/>
        <v>1.2542491537859183E-3</v>
      </c>
      <c r="T199" s="73">
        <f>Q199/'סכום נכסי הקרן'!$C$41</f>
        <v>3.0070988258323422E-4</v>
      </c>
    </row>
    <row r="200" spans="1:20">
      <c r="A200" s="69" t="s">
        <v>761</v>
      </c>
      <c r="B200" s="54" t="s">
        <v>762</v>
      </c>
      <c r="C200" s="70" t="s">
        <v>123</v>
      </c>
      <c r="D200" s="70" t="s">
        <v>29</v>
      </c>
      <c r="E200" s="54" t="s">
        <v>760</v>
      </c>
      <c r="F200" s="70" t="s">
        <v>586</v>
      </c>
      <c r="G200" s="54" t="s">
        <v>587</v>
      </c>
      <c r="H200" s="54" t="s">
        <v>133</v>
      </c>
      <c r="I200" s="118" t="s">
        <v>3256</v>
      </c>
      <c r="J200" s="72">
        <v>2.3700000000085892</v>
      </c>
      <c r="K200" s="70" t="s">
        <v>135</v>
      </c>
      <c r="L200" s="71">
        <v>2.6499999999999999E-2</v>
      </c>
      <c r="M200" s="71">
        <v>5.2800000000343579E-2</v>
      </c>
      <c r="N200" s="72">
        <v>36753.111856000003</v>
      </c>
      <c r="O200" s="80">
        <v>95.03</v>
      </c>
      <c r="P200" s="118" t="s">
        <v>3256</v>
      </c>
      <c r="Q200" s="72">
        <v>34.926483410000003</v>
      </c>
      <c r="R200" s="73">
        <v>5.980481013865243E-5</v>
      </c>
      <c r="S200" s="73">
        <f t="shared" si="2"/>
        <v>9.7879460511045941E-4</v>
      </c>
      <c r="T200" s="73">
        <f>Q200/'סכום נכסי הקרן'!$C$41</f>
        <v>2.3466885338326298E-4</v>
      </c>
    </row>
    <row r="201" spans="1:20">
      <c r="A201" s="69" t="s">
        <v>763</v>
      </c>
      <c r="B201" s="54" t="s">
        <v>764</v>
      </c>
      <c r="C201" s="70" t="s">
        <v>123</v>
      </c>
      <c r="D201" s="70" t="s">
        <v>29</v>
      </c>
      <c r="E201" s="54" t="s">
        <v>760</v>
      </c>
      <c r="F201" s="70" t="s">
        <v>586</v>
      </c>
      <c r="G201" s="54" t="s">
        <v>587</v>
      </c>
      <c r="H201" s="54" t="s">
        <v>133</v>
      </c>
      <c r="I201" s="118" t="s">
        <v>3256</v>
      </c>
      <c r="J201" s="72">
        <v>1.9100000000027302</v>
      </c>
      <c r="K201" s="70" t="s">
        <v>135</v>
      </c>
      <c r="L201" s="71">
        <v>4.99E-2</v>
      </c>
      <c r="M201" s="71">
        <v>4.6800000000140424E-2</v>
      </c>
      <c r="N201" s="72">
        <v>125748.378297</v>
      </c>
      <c r="O201" s="80">
        <v>101.94</v>
      </c>
      <c r="P201" s="118" t="s">
        <v>3256</v>
      </c>
      <c r="Q201" s="72">
        <v>128.18789821499999</v>
      </c>
      <c r="R201" s="73">
        <v>3.6056882665806451E-4</v>
      </c>
      <c r="S201" s="73">
        <f t="shared" si="2"/>
        <v>3.5923921037342896E-3</v>
      </c>
      <c r="T201" s="73">
        <f>Q201/'סכום נכסי הקרן'!$C$41</f>
        <v>8.6128645528371758E-4</v>
      </c>
    </row>
    <row r="202" spans="1:20">
      <c r="A202" s="69" t="s">
        <v>765</v>
      </c>
      <c r="B202" s="54" t="s">
        <v>766</v>
      </c>
      <c r="C202" s="70" t="s">
        <v>123</v>
      </c>
      <c r="D202" s="70" t="s">
        <v>29</v>
      </c>
      <c r="E202" s="54" t="s">
        <v>614</v>
      </c>
      <c r="F202" s="70" t="s">
        <v>615</v>
      </c>
      <c r="G202" s="54" t="s">
        <v>587</v>
      </c>
      <c r="H202" s="54" t="s">
        <v>133</v>
      </c>
      <c r="I202" s="118" t="s">
        <v>3256</v>
      </c>
      <c r="J202" s="72">
        <v>1.689999999984569</v>
      </c>
      <c r="K202" s="70" t="s">
        <v>135</v>
      </c>
      <c r="L202" s="71">
        <v>3.2500000000000001E-2</v>
      </c>
      <c r="M202" s="71">
        <v>5.3599999998996978E-2</v>
      </c>
      <c r="N202" s="72">
        <v>21449.353042999999</v>
      </c>
      <c r="O202" s="80">
        <v>96.68</v>
      </c>
      <c r="P202" s="118" t="s">
        <v>3256</v>
      </c>
      <c r="Q202" s="72">
        <v>20.737234528000002</v>
      </c>
      <c r="R202" s="73">
        <v>6.7702611978636912E-5</v>
      </c>
      <c r="S202" s="73">
        <f t="shared" ref="S202:S265" si="3">IFERROR(Q202/$Q$9,0)</f>
        <v>5.8114906796214285E-4</v>
      </c>
      <c r="T202" s="73">
        <f>Q202/'סכום נכסי הקרן'!$C$41</f>
        <v>1.393321793064414E-4</v>
      </c>
    </row>
    <row r="203" spans="1:20">
      <c r="A203" s="69" t="s">
        <v>767</v>
      </c>
      <c r="B203" s="54" t="s">
        <v>768</v>
      </c>
      <c r="C203" s="70" t="s">
        <v>123</v>
      </c>
      <c r="D203" s="70" t="s">
        <v>29</v>
      </c>
      <c r="E203" s="54" t="s">
        <v>614</v>
      </c>
      <c r="F203" s="70" t="s">
        <v>615</v>
      </c>
      <c r="G203" s="54" t="s">
        <v>587</v>
      </c>
      <c r="H203" s="54" t="s">
        <v>133</v>
      </c>
      <c r="I203" s="118" t="s">
        <v>3256</v>
      </c>
      <c r="J203" s="72">
        <v>3.5399999999977414</v>
      </c>
      <c r="K203" s="70" t="s">
        <v>135</v>
      </c>
      <c r="L203" s="71">
        <v>2.1600000000000001E-2</v>
      </c>
      <c r="M203" s="71">
        <v>6.0499999999962355E-2</v>
      </c>
      <c r="N203" s="72">
        <v>301898.54808199999</v>
      </c>
      <c r="O203" s="80">
        <v>87.98</v>
      </c>
      <c r="P203" s="118" t="s">
        <v>3256</v>
      </c>
      <c r="Q203" s="72">
        <v>265.61033254</v>
      </c>
      <c r="R203" s="73">
        <v>3.8944110526337205E-4</v>
      </c>
      <c r="S203" s="73">
        <f t="shared" si="3"/>
        <v>7.4435767695213003E-3</v>
      </c>
      <c r="T203" s="73">
        <f>Q203/'סכום נכסי הקרן'!$C$41</f>
        <v>1.7846191800134905E-3</v>
      </c>
    </row>
    <row r="204" spans="1:20">
      <c r="A204" s="69" t="s">
        <v>769</v>
      </c>
      <c r="B204" s="54" t="s">
        <v>770</v>
      </c>
      <c r="C204" s="70" t="s">
        <v>123</v>
      </c>
      <c r="D204" s="70" t="s">
        <v>29</v>
      </c>
      <c r="E204" s="54" t="s">
        <v>771</v>
      </c>
      <c r="F204" s="70" t="s">
        <v>599</v>
      </c>
      <c r="G204" s="54" t="s">
        <v>600</v>
      </c>
      <c r="H204" s="54" t="s">
        <v>309</v>
      </c>
      <c r="I204" s="118" t="s">
        <v>3256</v>
      </c>
      <c r="J204" s="72">
        <v>3.5199999999942095</v>
      </c>
      <c r="K204" s="70" t="s">
        <v>135</v>
      </c>
      <c r="L204" s="71">
        <v>5.3399999999999996E-2</v>
      </c>
      <c r="M204" s="71">
        <v>5.6899999999938479E-2</v>
      </c>
      <c r="N204" s="72">
        <v>138840.680311</v>
      </c>
      <c r="O204" s="80">
        <v>99.52</v>
      </c>
      <c r="P204" s="118" t="s">
        <v>3256</v>
      </c>
      <c r="Q204" s="72">
        <v>138.17424966500002</v>
      </c>
      <c r="R204" s="73">
        <v>3.4710170077749999E-4</v>
      </c>
      <c r="S204" s="73">
        <f t="shared" si="3"/>
        <v>3.8722538581873137E-3</v>
      </c>
      <c r="T204" s="73">
        <f>Q204/'סכום נכסי הקרן'!$C$41</f>
        <v>9.2838412488714564E-4</v>
      </c>
    </row>
    <row r="205" spans="1:20">
      <c r="A205" s="69" t="s">
        <v>772</v>
      </c>
      <c r="B205" s="54" t="s">
        <v>773</v>
      </c>
      <c r="C205" s="70" t="s">
        <v>123</v>
      </c>
      <c r="D205" s="70" t="s">
        <v>29</v>
      </c>
      <c r="E205" s="54" t="s">
        <v>618</v>
      </c>
      <c r="F205" s="70" t="s">
        <v>313</v>
      </c>
      <c r="G205" s="54" t="s">
        <v>619</v>
      </c>
      <c r="H205" s="54" t="s">
        <v>309</v>
      </c>
      <c r="I205" s="118" t="s">
        <v>3256</v>
      </c>
      <c r="J205" s="72">
        <v>3.5399999999837055</v>
      </c>
      <c r="K205" s="70" t="s">
        <v>135</v>
      </c>
      <c r="L205" s="71">
        <v>2.5000000000000001E-2</v>
      </c>
      <c r="M205" s="71">
        <v>5.3899999999429668E-2</v>
      </c>
      <c r="N205" s="72">
        <v>20171.210113000001</v>
      </c>
      <c r="O205" s="80">
        <v>91.27</v>
      </c>
      <c r="P205" s="118" t="s">
        <v>3256</v>
      </c>
      <c r="Q205" s="72">
        <v>18.410262794999998</v>
      </c>
      <c r="R205" s="73">
        <v>2.3709441143109688E-5</v>
      </c>
      <c r="S205" s="73">
        <f t="shared" si="3"/>
        <v>5.1593702380161276E-4</v>
      </c>
      <c r="T205" s="73">
        <f>Q205/'סכום נכסי הקרן'!$C$41</f>
        <v>1.2369740205079511E-4</v>
      </c>
    </row>
    <row r="206" spans="1:20">
      <c r="A206" s="69" t="s">
        <v>774</v>
      </c>
      <c r="B206" s="54" t="s">
        <v>775</v>
      </c>
      <c r="C206" s="70" t="s">
        <v>123</v>
      </c>
      <c r="D206" s="70" t="s">
        <v>29</v>
      </c>
      <c r="E206" s="54" t="s">
        <v>776</v>
      </c>
      <c r="F206" s="70" t="s">
        <v>599</v>
      </c>
      <c r="G206" s="54" t="s">
        <v>622</v>
      </c>
      <c r="H206" s="54" t="s">
        <v>133</v>
      </c>
      <c r="I206" s="118" t="s">
        <v>3256</v>
      </c>
      <c r="J206" s="72">
        <v>2.9399999999908388</v>
      </c>
      <c r="K206" s="70" t="s">
        <v>135</v>
      </c>
      <c r="L206" s="71">
        <v>4.53E-2</v>
      </c>
      <c r="M206" s="71">
        <v>5.5899999999773034E-2</v>
      </c>
      <c r="N206" s="72">
        <v>98817.965144999995</v>
      </c>
      <c r="O206" s="80">
        <v>97.2</v>
      </c>
      <c r="P206" s="118" t="s">
        <v>3256</v>
      </c>
      <c r="Q206" s="72">
        <v>96.051065401999992</v>
      </c>
      <c r="R206" s="73">
        <v>1.4116852163571428E-4</v>
      </c>
      <c r="S206" s="73">
        <f t="shared" si="3"/>
        <v>2.6917758517787604E-3</v>
      </c>
      <c r="T206" s="73">
        <f>Q206/'סכום נכסי הקרן'!$C$41</f>
        <v>6.4536108944980488E-4</v>
      </c>
    </row>
    <row r="207" spans="1:20">
      <c r="A207" s="69" t="s">
        <v>777</v>
      </c>
      <c r="B207" s="54" t="s">
        <v>778</v>
      </c>
      <c r="C207" s="70" t="s">
        <v>123</v>
      </c>
      <c r="D207" s="70" t="s">
        <v>29</v>
      </c>
      <c r="E207" s="54" t="s">
        <v>605</v>
      </c>
      <c r="F207" s="70" t="s">
        <v>586</v>
      </c>
      <c r="G207" s="54" t="s">
        <v>622</v>
      </c>
      <c r="H207" s="54" t="s">
        <v>133</v>
      </c>
      <c r="I207" s="118" t="s">
        <v>3256</v>
      </c>
      <c r="J207" s="72">
        <v>4.4299999999797244</v>
      </c>
      <c r="K207" s="70" t="s">
        <v>135</v>
      </c>
      <c r="L207" s="71">
        <v>5.5E-2</v>
      </c>
      <c r="M207" s="71">
        <v>6.3899999999666293E-2</v>
      </c>
      <c r="N207" s="72">
        <v>96039.25</v>
      </c>
      <c r="O207" s="80">
        <v>98.6</v>
      </c>
      <c r="P207" s="118" t="s">
        <v>3256</v>
      </c>
      <c r="Q207" s="72">
        <v>94.694699443999994</v>
      </c>
      <c r="R207" s="73">
        <v>1.6727555047741136E-4</v>
      </c>
      <c r="S207" s="73">
        <f t="shared" si="3"/>
        <v>2.6537644760939762E-3</v>
      </c>
      <c r="T207" s="73">
        <f>Q207/'סכום נכסי הקרן'!$C$41</f>
        <v>6.3624775157391622E-4</v>
      </c>
    </row>
    <row r="208" spans="1:20">
      <c r="A208" s="69" t="s">
        <v>779</v>
      </c>
      <c r="B208" s="54" t="s">
        <v>780</v>
      </c>
      <c r="C208" s="70" t="s">
        <v>123</v>
      </c>
      <c r="D208" s="70" t="s">
        <v>29</v>
      </c>
      <c r="E208" s="54" t="s">
        <v>781</v>
      </c>
      <c r="F208" s="70" t="s">
        <v>599</v>
      </c>
      <c r="G208" s="54" t="s">
        <v>622</v>
      </c>
      <c r="H208" s="54" t="s">
        <v>133</v>
      </c>
      <c r="I208" s="118" t="s">
        <v>3256</v>
      </c>
      <c r="J208" s="72">
        <v>3.1499999999852406</v>
      </c>
      <c r="K208" s="70" t="s">
        <v>135</v>
      </c>
      <c r="L208" s="71">
        <v>2.5000000000000001E-2</v>
      </c>
      <c r="M208" s="71">
        <v>6.0999999999778606E-2</v>
      </c>
      <c r="N208" s="72">
        <v>90703.736164000002</v>
      </c>
      <c r="O208" s="80">
        <v>89.63</v>
      </c>
      <c r="P208" s="118" t="s">
        <v>3256</v>
      </c>
      <c r="Q208" s="72">
        <v>81.304057587999992</v>
      </c>
      <c r="R208" s="73">
        <v>4.5538742688044367E-4</v>
      </c>
      <c r="S208" s="73">
        <f t="shared" si="3"/>
        <v>2.2784994414278624E-3</v>
      </c>
      <c r="T208" s="73">
        <f>Q208/'סכום נכסי הקרן'!$C$41</f>
        <v>5.4627686806052651E-4</v>
      </c>
    </row>
    <row r="209" spans="1:20">
      <c r="A209" s="69" t="s">
        <v>782</v>
      </c>
      <c r="B209" s="54" t="s">
        <v>783</v>
      </c>
      <c r="C209" s="70" t="s">
        <v>123</v>
      </c>
      <c r="D209" s="70" t="s">
        <v>29</v>
      </c>
      <c r="E209" s="54" t="s">
        <v>784</v>
      </c>
      <c r="F209" s="70" t="s">
        <v>313</v>
      </c>
      <c r="G209" s="54" t="s">
        <v>622</v>
      </c>
      <c r="H209" s="54" t="s">
        <v>133</v>
      </c>
      <c r="I209" s="118" t="s">
        <v>3256</v>
      </c>
      <c r="J209" s="72">
        <v>4.8000000000090646</v>
      </c>
      <c r="K209" s="70" t="s">
        <v>135</v>
      </c>
      <c r="L209" s="71">
        <v>6.7699999999999996E-2</v>
      </c>
      <c r="M209" s="71">
        <v>5.9600000000069923E-2</v>
      </c>
      <c r="N209" s="72">
        <v>144314.89259100001</v>
      </c>
      <c r="O209" s="80">
        <v>107.02</v>
      </c>
      <c r="P209" s="118" t="s">
        <v>3256</v>
      </c>
      <c r="Q209" s="72">
        <v>154.44579765200001</v>
      </c>
      <c r="R209" s="73">
        <v>1.9241985678800002E-4</v>
      </c>
      <c r="S209" s="73">
        <f t="shared" si="3"/>
        <v>4.3282546298513613E-3</v>
      </c>
      <c r="T209" s="73">
        <f>Q209/'סכום נכסי הקרן'!$C$41</f>
        <v>1.0377116361643547E-3</v>
      </c>
    </row>
    <row r="210" spans="1:20">
      <c r="A210" s="69" t="s">
        <v>785</v>
      </c>
      <c r="B210" s="54" t="s">
        <v>786</v>
      </c>
      <c r="C210" s="70" t="s">
        <v>123</v>
      </c>
      <c r="D210" s="70" t="s">
        <v>29</v>
      </c>
      <c r="E210" s="54" t="s">
        <v>787</v>
      </c>
      <c r="F210" s="70" t="s">
        <v>650</v>
      </c>
      <c r="G210" s="54" t="s">
        <v>643</v>
      </c>
      <c r="H210" s="118" t="s">
        <v>3256</v>
      </c>
      <c r="I210" s="118" t="s">
        <v>3256</v>
      </c>
      <c r="J210" s="72">
        <v>2.9500000001041431</v>
      </c>
      <c r="K210" s="70" t="s">
        <v>135</v>
      </c>
      <c r="L210" s="71">
        <v>1.2E-2</v>
      </c>
      <c r="M210" s="71">
        <v>8.4200000001337413E-2</v>
      </c>
      <c r="N210" s="72">
        <v>11178.968699999999</v>
      </c>
      <c r="O210" s="80">
        <v>81.599999999999994</v>
      </c>
      <c r="P210" s="118" t="s">
        <v>3256</v>
      </c>
      <c r="Q210" s="72">
        <v>9.1220384589999988</v>
      </c>
      <c r="R210" s="73">
        <v>1.8030594677419354E-4</v>
      </c>
      <c r="S210" s="73">
        <f t="shared" si="3"/>
        <v>2.5563988010092443E-4</v>
      </c>
      <c r="T210" s="73">
        <f>Q210/'סכום נכסי הקרן'!$C$41</f>
        <v>6.1290404778588514E-5</v>
      </c>
    </row>
    <row r="211" spans="1:20">
      <c r="A211" s="69" t="s">
        <v>788</v>
      </c>
      <c r="B211" s="54" t="s">
        <v>789</v>
      </c>
      <c r="C211" s="70" t="s">
        <v>123</v>
      </c>
      <c r="D211" s="70" t="s">
        <v>29</v>
      </c>
      <c r="E211" s="54" t="s">
        <v>787</v>
      </c>
      <c r="F211" s="70" t="s">
        <v>650</v>
      </c>
      <c r="G211" s="54" t="s">
        <v>643</v>
      </c>
      <c r="H211" s="118" t="s">
        <v>3256</v>
      </c>
      <c r="I211" s="118" t="s">
        <v>3256</v>
      </c>
      <c r="J211" s="72">
        <v>0.96999999996855091</v>
      </c>
      <c r="K211" s="70" t="s">
        <v>135</v>
      </c>
      <c r="L211" s="71">
        <v>3.5499999999999997E-2</v>
      </c>
      <c r="M211" s="71">
        <v>7.2899999998688639E-2</v>
      </c>
      <c r="N211" s="72">
        <v>17440.325203</v>
      </c>
      <c r="O211" s="80">
        <v>96.63</v>
      </c>
      <c r="P211" s="118" t="s">
        <v>3256</v>
      </c>
      <c r="Q211" s="72">
        <v>16.852586448999997</v>
      </c>
      <c r="R211" s="73">
        <v>6.089447994500046E-5</v>
      </c>
      <c r="S211" s="73">
        <f t="shared" si="3"/>
        <v>4.7228404030266583E-4</v>
      </c>
      <c r="T211" s="73">
        <f>Q211/'סכום נכסי הקרן'!$C$41</f>
        <v>1.1323147229293715E-4</v>
      </c>
    </row>
    <row r="212" spans="1:20">
      <c r="A212" s="69" t="s">
        <v>790</v>
      </c>
      <c r="B212" s="54" t="s">
        <v>791</v>
      </c>
      <c r="C212" s="70" t="s">
        <v>123</v>
      </c>
      <c r="D212" s="70" t="s">
        <v>29</v>
      </c>
      <c r="E212" s="54" t="s">
        <v>787</v>
      </c>
      <c r="F212" s="70" t="s">
        <v>650</v>
      </c>
      <c r="G212" s="54" t="s">
        <v>643</v>
      </c>
      <c r="H212" s="118" t="s">
        <v>3256</v>
      </c>
      <c r="I212" s="118" t="s">
        <v>3256</v>
      </c>
      <c r="J212" s="72">
        <v>3.3299999999835856</v>
      </c>
      <c r="K212" s="70" t="s">
        <v>135</v>
      </c>
      <c r="L212" s="71">
        <v>6.0499999999999998E-2</v>
      </c>
      <c r="M212" s="71">
        <v>5.8999999999653857E-2</v>
      </c>
      <c r="N212" s="72">
        <v>87543.617945000005</v>
      </c>
      <c r="O212" s="80">
        <v>102.3</v>
      </c>
      <c r="P212" s="72">
        <v>2.648194443</v>
      </c>
      <c r="Q212" s="72">
        <v>89.557117259000009</v>
      </c>
      <c r="R212" s="73">
        <v>3.9792553611363638E-4</v>
      </c>
      <c r="S212" s="73">
        <f t="shared" si="3"/>
        <v>2.5097866908998958E-3</v>
      </c>
      <c r="T212" s="73">
        <f>Q212/'סכום נכסי הקרן'!$C$41</f>
        <v>6.0172865881661232E-4</v>
      </c>
    </row>
    <row r="213" spans="1:20">
      <c r="A213" s="69" t="s">
        <v>792</v>
      </c>
      <c r="B213" s="54" t="s">
        <v>793</v>
      </c>
      <c r="C213" s="70" t="s">
        <v>123</v>
      </c>
      <c r="D213" s="70" t="s">
        <v>29</v>
      </c>
      <c r="E213" s="54" t="s">
        <v>794</v>
      </c>
      <c r="F213" s="70" t="s">
        <v>330</v>
      </c>
      <c r="G213" s="54" t="s">
        <v>643</v>
      </c>
      <c r="H213" s="118" t="s">
        <v>3256</v>
      </c>
      <c r="I213" s="118" t="s">
        <v>3256</v>
      </c>
      <c r="J213" s="72">
        <v>1.9800000000049498</v>
      </c>
      <c r="K213" s="70" t="s">
        <v>135</v>
      </c>
      <c r="L213" s="71">
        <v>0.01</v>
      </c>
      <c r="M213" s="71">
        <v>6.5100000000181499E-2</v>
      </c>
      <c r="N213" s="72">
        <v>26937.08884</v>
      </c>
      <c r="O213" s="80">
        <v>90</v>
      </c>
      <c r="P213" s="118" t="s">
        <v>3256</v>
      </c>
      <c r="Q213" s="72">
        <v>24.243379956000002</v>
      </c>
      <c r="R213" s="73">
        <v>1.1223787016666667E-4</v>
      </c>
      <c r="S213" s="73">
        <f t="shared" si="3"/>
        <v>6.7940677657177988E-4</v>
      </c>
      <c r="T213" s="73">
        <f>Q213/'סכום נכסי הקרן'!$C$41</f>
        <v>1.6288975072653328E-4</v>
      </c>
    </row>
    <row r="214" spans="1:20">
      <c r="A214" s="119" t="s">
        <v>3256</v>
      </c>
      <c r="B214" s="118" t="s">
        <v>3256</v>
      </c>
      <c r="C214" s="118" t="s">
        <v>3256</v>
      </c>
      <c r="D214" s="118" t="s">
        <v>3256</v>
      </c>
      <c r="E214" s="118" t="s">
        <v>3256</v>
      </c>
      <c r="F214" s="118" t="s">
        <v>3256</v>
      </c>
      <c r="G214" s="118" t="s">
        <v>3256</v>
      </c>
      <c r="H214" s="118" t="s">
        <v>3256</v>
      </c>
      <c r="I214" s="118" t="s">
        <v>3256</v>
      </c>
      <c r="J214" s="118" t="s">
        <v>3256</v>
      </c>
      <c r="K214" s="118" t="s">
        <v>3256</v>
      </c>
      <c r="L214" s="118" t="s">
        <v>3256</v>
      </c>
      <c r="M214" s="118" t="s">
        <v>3256</v>
      </c>
      <c r="N214" s="118" t="s">
        <v>3256</v>
      </c>
      <c r="O214" s="118" t="s">
        <v>3256</v>
      </c>
      <c r="P214" s="118" t="s">
        <v>3256</v>
      </c>
      <c r="Q214" s="118" t="s">
        <v>3256</v>
      </c>
      <c r="R214" s="118" t="s">
        <v>3256</v>
      </c>
      <c r="S214" s="118" t="s">
        <v>3256</v>
      </c>
      <c r="T214" s="118" t="s">
        <v>3256</v>
      </c>
    </row>
    <row r="215" spans="1:20">
      <c r="A215" s="68" t="s">
        <v>51</v>
      </c>
      <c r="B215" s="117" t="s">
        <v>3256</v>
      </c>
      <c r="C215" s="117" t="s">
        <v>3256</v>
      </c>
      <c r="D215" s="117" t="s">
        <v>3256</v>
      </c>
      <c r="E215" s="117" t="s">
        <v>3256</v>
      </c>
      <c r="F215" s="117" t="s">
        <v>3256</v>
      </c>
      <c r="G215" s="117" t="s">
        <v>3256</v>
      </c>
      <c r="H215" s="117" t="s">
        <v>3256</v>
      </c>
      <c r="I215" s="117" t="s">
        <v>3256</v>
      </c>
      <c r="J215" s="66">
        <v>2.8199999999964271</v>
      </c>
      <c r="K215" s="117" t="s">
        <v>3256</v>
      </c>
      <c r="L215" s="117" t="s">
        <v>3256</v>
      </c>
      <c r="M215" s="65">
        <v>4.7699999999979162E-2</v>
      </c>
      <c r="N215" s="117" t="s">
        <v>3256</v>
      </c>
      <c r="O215" s="117" t="s">
        <v>3256</v>
      </c>
      <c r="P215" s="117" t="s">
        <v>3256</v>
      </c>
      <c r="Q215" s="66">
        <v>67.170849681999997</v>
      </c>
      <c r="R215" s="117" t="s">
        <v>3256</v>
      </c>
      <c r="S215" s="67">
        <f t="shared" si="3"/>
        <v>1.8824244203927776E-3</v>
      </c>
      <c r="T215" s="67">
        <f>Q215/'סכום נכסי הקרן'!$C$41</f>
        <v>4.513167297896726E-4</v>
      </c>
    </row>
    <row r="216" spans="1:20">
      <c r="A216" s="69" t="s">
        <v>795</v>
      </c>
      <c r="B216" s="54" t="s">
        <v>796</v>
      </c>
      <c r="C216" s="70" t="s">
        <v>123</v>
      </c>
      <c r="D216" s="70" t="s">
        <v>29</v>
      </c>
      <c r="E216" s="54" t="s">
        <v>797</v>
      </c>
      <c r="F216" s="70" t="s">
        <v>656</v>
      </c>
      <c r="G216" s="54" t="s">
        <v>351</v>
      </c>
      <c r="H216" s="54" t="s">
        <v>309</v>
      </c>
      <c r="I216" s="118" t="s">
        <v>3256</v>
      </c>
      <c r="J216" s="72">
        <v>2.8199999999964271</v>
      </c>
      <c r="K216" s="70" t="s">
        <v>135</v>
      </c>
      <c r="L216" s="71">
        <v>2.12E-2</v>
      </c>
      <c r="M216" s="71">
        <v>4.7699999999979162E-2</v>
      </c>
      <c r="N216" s="72">
        <v>65214.419829999999</v>
      </c>
      <c r="O216" s="80">
        <v>103</v>
      </c>
      <c r="P216" s="118" t="s">
        <v>3256</v>
      </c>
      <c r="Q216" s="72">
        <v>67.170849681999997</v>
      </c>
      <c r="R216" s="73">
        <v>4.3476279886666666E-4</v>
      </c>
      <c r="S216" s="73">
        <f t="shared" si="3"/>
        <v>1.8824244203927776E-3</v>
      </c>
      <c r="T216" s="73">
        <f>Q216/'סכום נכסי הקרן'!$C$41</f>
        <v>4.513167297896726E-4</v>
      </c>
    </row>
    <row r="217" spans="1:20">
      <c r="A217" s="119" t="s">
        <v>3256</v>
      </c>
      <c r="B217" s="118" t="s">
        <v>3256</v>
      </c>
      <c r="C217" s="118" t="s">
        <v>3256</v>
      </c>
      <c r="D217" s="118" t="s">
        <v>3256</v>
      </c>
      <c r="E217" s="118" t="s">
        <v>3256</v>
      </c>
      <c r="F217" s="118" t="s">
        <v>3256</v>
      </c>
      <c r="G217" s="118" t="s">
        <v>3256</v>
      </c>
      <c r="H217" s="118" t="s">
        <v>3256</v>
      </c>
      <c r="I217" s="118" t="s">
        <v>3256</v>
      </c>
      <c r="J217" s="118" t="s">
        <v>3256</v>
      </c>
      <c r="K217" s="118" t="s">
        <v>3256</v>
      </c>
      <c r="L217" s="118" t="s">
        <v>3256</v>
      </c>
      <c r="M217" s="118" t="s">
        <v>3256</v>
      </c>
      <c r="N217" s="118" t="s">
        <v>3256</v>
      </c>
      <c r="O217" s="118" t="s">
        <v>3256</v>
      </c>
      <c r="P217" s="118" t="s">
        <v>3256</v>
      </c>
      <c r="Q217" s="118" t="s">
        <v>3256</v>
      </c>
      <c r="R217" s="118" t="s">
        <v>3256</v>
      </c>
      <c r="S217" s="118" t="s">
        <v>3256</v>
      </c>
      <c r="T217" s="118" t="s">
        <v>3256</v>
      </c>
    </row>
    <row r="218" spans="1:20">
      <c r="A218" s="63" t="s">
        <v>188</v>
      </c>
      <c r="B218" s="117" t="s">
        <v>3256</v>
      </c>
      <c r="C218" s="117" t="s">
        <v>3256</v>
      </c>
      <c r="D218" s="117" t="s">
        <v>3256</v>
      </c>
      <c r="E218" s="117" t="s">
        <v>3256</v>
      </c>
      <c r="F218" s="117" t="s">
        <v>3256</v>
      </c>
      <c r="G218" s="117" t="s">
        <v>3256</v>
      </c>
      <c r="H218" s="117" t="s">
        <v>3256</v>
      </c>
      <c r="I218" s="117" t="s">
        <v>3256</v>
      </c>
      <c r="J218" s="66">
        <v>4.7376411817454835</v>
      </c>
      <c r="K218" s="117" t="s">
        <v>3256</v>
      </c>
      <c r="L218" s="117" t="s">
        <v>3256</v>
      </c>
      <c r="M218" s="65">
        <v>6.3889774397488872E-2</v>
      </c>
      <c r="N218" s="117" t="s">
        <v>3256</v>
      </c>
      <c r="O218" s="117" t="s">
        <v>3256</v>
      </c>
      <c r="P218" s="117" t="s">
        <v>3256</v>
      </c>
      <c r="Q218" s="66">
        <v>6298.3005699240002</v>
      </c>
      <c r="R218" s="117" t="s">
        <v>3256</v>
      </c>
      <c r="S218" s="67">
        <f t="shared" si="3"/>
        <v>0.17650625019525099</v>
      </c>
      <c r="T218" s="67">
        <f>Q218/'סכום נכסי הקרן'!$C$41</f>
        <v>4.2317886849840655E-2</v>
      </c>
    </row>
    <row r="219" spans="1:20">
      <c r="A219" s="68" t="s">
        <v>69</v>
      </c>
      <c r="B219" s="117" t="s">
        <v>3256</v>
      </c>
      <c r="C219" s="117" t="s">
        <v>3256</v>
      </c>
      <c r="D219" s="117" t="s">
        <v>3256</v>
      </c>
      <c r="E219" s="117" t="s">
        <v>3256</v>
      </c>
      <c r="F219" s="117" t="s">
        <v>3256</v>
      </c>
      <c r="G219" s="117" t="s">
        <v>3256</v>
      </c>
      <c r="H219" s="117" t="s">
        <v>3256</v>
      </c>
      <c r="I219" s="117" t="s">
        <v>3256</v>
      </c>
      <c r="J219" s="66">
        <v>4.9322340072221724</v>
      </c>
      <c r="K219" s="117" t="s">
        <v>3256</v>
      </c>
      <c r="L219" s="117" t="s">
        <v>3256</v>
      </c>
      <c r="M219" s="65">
        <v>7.4380385701983978E-2</v>
      </c>
      <c r="N219" s="117" t="s">
        <v>3256</v>
      </c>
      <c r="O219" s="117" t="s">
        <v>3256</v>
      </c>
      <c r="P219" s="117" t="s">
        <v>3256</v>
      </c>
      <c r="Q219" s="66">
        <v>981.01645676399994</v>
      </c>
      <c r="R219" s="117" t="s">
        <v>3256</v>
      </c>
      <c r="S219" s="67">
        <f t="shared" si="3"/>
        <v>2.7492421843140873E-2</v>
      </c>
      <c r="T219" s="67">
        <f>Q219/'סכום נכסי הקרן'!$C$41</f>
        <v>6.5913880981503378E-3</v>
      </c>
    </row>
    <row r="220" spans="1:20">
      <c r="A220" s="69" t="s">
        <v>798</v>
      </c>
      <c r="B220" s="54" t="s">
        <v>799</v>
      </c>
      <c r="C220" s="70" t="s">
        <v>29</v>
      </c>
      <c r="D220" s="70" t="s">
        <v>800</v>
      </c>
      <c r="E220" s="54" t="s">
        <v>312</v>
      </c>
      <c r="F220" s="70" t="s">
        <v>313</v>
      </c>
      <c r="G220" s="54" t="s">
        <v>801</v>
      </c>
      <c r="H220" s="54" t="s">
        <v>802</v>
      </c>
      <c r="I220" s="118" t="s">
        <v>3256</v>
      </c>
      <c r="J220" s="72">
        <v>6.8599999999448453</v>
      </c>
      <c r="K220" s="70" t="s">
        <v>134</v>
      </c>
      <c r="L220" s="71">
        <v>3.7499999999999999E-2</v>
      </c>
      <c r="M220" s="71">
        <v>6.1399999999490869E-2</v>
      </c>
      <c r="N220" s="72">
        <v>12149.3454</v>
      </c>
      <c r="O220" s="80">
        <v>85.582329999999999</v>
      </c>
      <c r="P220" s="118" t="s">
        <v>3256</v>
      </c>
      <c r="Q220" s="72">
        <v>37.712433527999998</v>
      </c>
      <c r="R220" s="73">
        <v>2.42986908E-5</v>
      </c>
      <c r="S220" s="73">
        <f t="shared" si="3"/>
        <v>1.0568692544702198E-3</v>
      </c>
      <c r="T220" s="73">
        <f>Q220/'סכום נכסי הקרן'!$C$41</f>
        <v>2.5338747764610067E-4</v>
      </c>
    </row>
    <row r="221" spans="1:20">
      <c r="A221" s="69" t="s">
        <v>803</v>
      </c>
      <c r="B221" s="54" t="s">
        <v>804</v>
      </c>
      <c r="C221" s="70" t="s">
        <v>29</v>
      </c>
      <c r="D221" s="70" t="s">
        <v>800</v>
      </c>
      <c r="E221" s="54" t="s">
        <v>418</v>
      </c>
      <c r="F221" s="70" t="s">
        <v>301</v>
      </c>
      <c r="G221" s="54" t="s">
        <v>806</v>
      </c>
      <c r="H221" s="54" t="s">
        <v>295</v>
      </c>
      <c r="I221" s="118" t="s">
        <v>3256</v>
      </c>
      <c r="J221" s="72">
        <v>2.6399999999982788</v>
      </c>
      <c r="K221" s="70" t="s">
        <v>134</v>
      </c>
      <c r="L221" s="71">
        <v>3.2549999999999996E-2</v>
      </c>
      <c r="M221" s="71">
        <v>8.660000000006024E-2</v>
      </c>
      <c r="N221" s="72">
        <v>36486.851999999999</v>
      </c>
      <c r="O221" s="80">
        <v>87.799629999999993</v>
      </c>
      <c r="P221" s="118" t="s">
        <v>3256</v>
      </c>
      <c r="Q221" s="72">
        <v>116.192102855</v>
      </c>
      <c r="R221" s="73">
        <v>3.6486852E-5</v>
      </c>
      <c r="S221" s="73">
        <f t="shared" si="3"/>
        <v>3.256216839693384E-3</v>
      </c>
      <c r="T221" s="73">
        <f>Q221/'סכום נכסי הקרן'!$C$41</f>
        <v>7.8068745796967722E-4</v>
      </c>
    </row>
    <row r="222" spans="1:20">
      <c r="A222" s="69" t="s">
        <v>807</v>
      </c>
      <c r="B222" s="54" t="s">
        <v>808</v>
      </c>
      <c r="C222" s="70" t="s">
        <v>29</v>
      </c>
      <c r="D222" s="70" t="s">
        <v>800</v>
      </c>
      <c r="E222" s="54" t="s">
        <v>381</v>
      </c>
      <c r="F222" s="70" t="s">
        <v>301</v>
      </c>
      <c r="G222" s="54" t="s">
        <v>806</v>
      </c>
      <c r="H222" s="54" t="s">
        <v>295</v>
      </c>
      <c r="I222" s="118" t="s">
        <v>3256</v>
      </c>
      <c r="J222" s="72">
        <v>1.9899999999974323</v>
      </c>
      <c r="K222" s="70" t="s">
        <v>134</v>
      </c>
      <c r="L222" s="71">
        <v>3.2750000000000001E-2</v>
      </c>
      <c r="M222" s="71">
        <v>8.3099999999978996E-2</v>
      </c>
      <c r="N222" s="72">
        <v>51646.750848000003</v>
      </c>
      <c r="O222" s="80">
        <v>91.480680000000007</v>
      </c>
      <c r="P222" s="118" t="s">
        <v>3256</v>
      </c>
      <c r="Q222" s="72">
        <v>171.364140556</v>
      </c>
      <c r="R222" s="73">
        <v>6.8862334463999999E-5</v>
      </c>
      <c r="S222" s="73">
        <f t="shared" si="3"/>
        <v>4.8023814569771277E-3</v>
      </c>
      <c r="T222" s="73">
        <f>Q222/'סכום נכסי הקרן'!$C$41</f>
        <v>1.1513849219578452E-3</v>
      </c>
    </row>
    <row r="223" spans="1:20">
      <c r="A223" s="69" t="s">
        <v>809</v>
      </c>
      <c r="B223" s="54" t="s">
        <v>810</v>
      </c>
      <c r="C223" s="70" t="s">
        <v>29</v>
      </c>
      <c r="D223" s="70" t="s">
        <v>800</v>
      </c>
      <c r="E223" s="54" t="s">
        <v>381</v>
      </c>
      <c r="F223" s="70" t="s">
        <v>301</v>
      </c>
      <c r="G223" s="54" t="s">
        <v>806</v>
      </c>
      <c r="H223" s="54" t="s">
        <v>295</v>
      </c>
      <c r="I223" s="118" t="s">
        <v>3256</v>
      </c>
      <c r="J223" s="72">
        <v>3.8300000000196599</v>
      </c>
      <c r="K223" s="70" t="s">
        <v>134</v>
      </c>
      <c r="L223" s="71">
        <v>7.1289999999999992E-2</v>
      </c>
      <c r="M223" s="71">
        <v>7.5000000000323058E-2</v>
      </c>
      <c r="N223" s="72">
        <v>29500.008000000002</v>
      </c>
      <c r="O223" s="80">
        <v>101.25705000000001</v>
      </c>
      <c r="P223" s="118" t="s">
        <v>3256</v>
      </c>
      <c r="Q223" s="72">
        <v>108.34152888899999</v>
      </c>
      <c r="R223" s="73">
        <v>5.9000016000000001E-5</v>
      </c>
      <c r="S223" s="73">
        <f t="shared" si="3"/>
        <v>3.0362090205626048E-3</v>
      </c>
      <c r="T223" s="73">
        <f>Q223/'סכום נכסי הקרן'!$C$41</f>
        <v>7.2793994344394508E-4</v>
      </c>
    </row>
    <row r="224" spans="1:20">
      <c r="A224" s="69" t="s">
        <v>811</v>
      </c>
      <c r="B224" s="54" t="s">
        <v>812</v>
      </c>
      <c r="C224" s="70" t="s">
        <v>29</v>
      </c>
      <c r="D224" s="70" t="s">
        <v>800</v>
      </c>
      <c r="E224" s="54" t="s">
        <v>813</v>
      </c>
      <c r="F224" s="70" t="s">
        <v>449</v>
      </c>
      <c r="G224" s="54" t="s">
        <v>814</v>
      </c>
      <c r="H224" s="54" t="s">
        <v>295</v>
      </c>
      <c r="I224" s="118" t="s">
        <v>3256</v>
      </c>
      <c r="J224" s="72">
        <v>9.4599999999973203</v>
      </c>
      <c r="K224" s="70" t="s">
        <v>134</v>
      </c>
      <c r="L224" s="71">
        <v>6.3750000000000001E-2</v>
      </c>
      <c r="M224" s="71">
        <v>6.8699999999981873E-2</v>
      </c>
      <c r="N224" s="72">
        <v>73827.651599999997</v>
      </c>
      <c r="O224" s="80">
        <v>94.761250000000004</v>
      </c>
      <c r="P224" s="118" t="s">
        <v>3256</v>
      </c>
      <c r="Q224" s="72">
        <v>253.744939958</v>
      </c>
      <c r="R224" s="73">
        <v>1.0651803722406579E-4</v>
      </c>
      <c r="S224" s="73">
        <f t="shared" si="3"/>
        <v>7.1110559683159307E-3</v>
      </c>
      <c r="T224" s="73">
        <f>Q224/'סכום נכסי הקרן'!$C$41</f>
        <v>1.704896350793215E-3</v>
      </c>
    </row>
    <row r="225" spans="1:20">
      <c r="A225" s="69" t="s">
        <v>815</v>
      </c>
      <c r="B225" s="54" t="s">
        <v>816</v>
      </c>
      <c r="C225" s="70" t="s">
        <v>29</v>
      </c>
      <c r="D225" s="70" t="s">
        <v>800</v>
      </c>
      <c r="E225" s="54" t="s">
        <v>817</v>
      </c>
      <c r="F225" s="70" t="s">
        <v>301</v>
      </c>
      <c r="G225" s="54" t="s">
        <v>814</v>
      </c>
      <c r="H225" s="54" t="s">
        <v>802</v>
      </c>
      <c r="I225" s="118" t="s">
        <v>3256</v>
      </c>
      <c r="J225" s="72">
        <v>2.1899999999908091</v>
      </c>
      <c r="K225" s="70" t="s">
        <v>134</v>
      </c>
      <c r="L225" s="71">
        <v>3.0769999999999999E-2</v>
      </c>
      <c r="M225" s="71">
        <v>8.6099999999748184E-2</v>
      </c>
      <c r="N225" s="72">
        <v>41439.748079999998</v>
      </c>
      <c r="O225" s="80">
        <v>89.040419999999997</v>
      </c>
      <c r="P225" s="118" t="s">
        <v>3256</v>
      </c>
      <c r="Q225" s="72">
        <v>133.829501217</v>
      </c>
      <c r="R225" s="73">
        <v>6.9066246799999998E-5</v>
      </c>
      <c r="S225" s="73">
        <f t="shared" si="3"/>
        <v>3.750494782372459E-3</v>
      </c>
      <c r="T225" s="73">
        <f>Q225/'סכום נכסי הקרן'!$C$41</f>
        <v>8.9919203232626227E-4</v>
      </c>
    </row>
    <row r="226" spans="1:20">
      <c r="A226" s="69" t="s">
        <v>818</v>
      </c>
      <c r="B226" s="54" t="s">
        <v>819</v>
      </c>
      <c r="C226" s="70" t="s">
        <v>29</v>
      </c>
      <c r="D226" s="70" t="s">
        <v>800</v>
      </c>
      <c r="E226" s="54" t="s">
        <v>820</v>
      </c>
      <c r="F226" s="70" t="s">
        <v>1061</v>
      </c>
      <c r="G226" s="54" t="s">
        <v>821</v>
      </c>
      <c r="H226" s="54" t="s">
        <v>295</v>
      </c>
      <c r="I226" s="118" t="s">
        <v>3256</v>
      </c>
      <c r="J226" s="72">
        <v>5.550000000040888</v>
      </c>
      <c r="K226" s="70" t="s">
        <v>136</v>
      </c>
      <c r="L226" s="71">
        <v>4.3749999999999997E-2</v>
      </c>
      <c r="M226" s="71">
        <v>5.4800000000245326E-2</v>
      </c>
      <c r="N226" s="72">
        <v>7763.16</v>
      </c>
      <c r="O226" s="80">
        <v>94.237790000000004</v>
      </c>
      <c r="P226" s="118" t="s">
        <v>3256</v>
      </c>
      <c r="Q226" s="72">
        <v>29.348185835999999</v>
      </c>
      <c r="R226" s="73">
        <v>5.1754399999999999E-6</v>
      </c>
      <c r="S226" s="73">
        <f t="shared" si="3"/>
        <v>8.2246602467373896E-4</v>
      </c>
      <c r="T226" s="73">
        <f>Q226/'סכום נכסי הקרן'!$C$41</f>
        <v>1.9718862154445105E-4</v>
      </c>
    </row>
    <row r="227" spans="1:20">
      <c r="A227" s="69" t="s">
        <v>822</v>
      </c>
      <c r="B227" s="54" t="s">
        <v>823</v>
      </c>
      <c r="C227" s="70" t="s">
        <v>29</v>
      </c>
      <c r="D227" s="70" t="s">
        <v>800</v>
      </c>
      <c r="E227" s="54" t="s">
        <v>820</v>
      </c>
      <c r="F227" s="70" t="s">
        <v>1061</v>
      </c>
      <c r="G227" s="54" t="s">
        <v>821</v>
      </c>
      <c r="H227" s="54" t="s">
        <v>295</v>
      </c>
      <c r="I227" s="118" t="s">
        <v>3256</v>
      </c>
      <c r="J227" s="72">
        <v>4.5400000000295719</v>
      </c>
      <c r="K227" s="70" t="s">
        <v>136</v>
      </c>
      <c r="L227" s="71">
        <v>7.3749999999999996E-2</v>
      </c>
      <c r="M227" s="71">
        <v>5.3200000000394307E-2</v>
      </c>
      <c r="N227" s="72">
        <v>15914.477999999997</v>
      </c>
      <c r="O227" s="80">
        <v>111.22803999999999</v>
      </c>
      <c r="P227" s="118" t="s">
        <v>3256</v>
      </c>
      <c r="Q227" s="72">
        <v>71.010784685000004</v>
      </c>
      <c r="R227" s="73">
        <v>1.9893097499999997E-5</v>
      </c>
      <c r="S227" s="73">
        <f t="shared" si="3"/>
        <v>1.9900363898198254E-3</v>
      </c>
      <c r="T227" s="73">
        <f>Q227/'סכום נכסי הקרן'!$C$41</f>
        <v>4.7711701244745273E-4</v>
      </c>
    </row>
    <row r="228" spans="1:20">
      <c r="A228" s="69" t="s">
        <v>824</v>
      </c>
      <c r="B228" s="54" t="s">
        <v>825</v>
      </c>
      <c r="C228" s="70" t="s">
        <v>29</v>
      </c>
      <c r="D228" s="70" t="s">
        <v>800</v>
      </c>
      <c r="E228" s="54" t="s">
        <v>820</v>
      </c>
      <c r="F228" s="70" t="s">
        <v>1061</v>
      </c>
      <c r="G228" s="54" t="s">
        <v>821</v>
      </c>
      <c r="H228" s="54" t="s">
        <v>295</v>
      </c>
      <c r="I228" s="118" t="s">
        <v>3256</v>
      </c>
      <c r="J228" s="72">
        <v>5.6900000000235389</v>
      </c>
      <c r="K228" s="70" t="s">
        <v>134</v>
      </c>
      <c r="L228" s="71">
        <v>8.1250000000000003E-2</v>
      </c>
      <c r="M228" s="71">
        <v>6.5300000000302644E-2</v>
      </c>
      <c r="N228" s="72">
        <v>14750.004000000001</v>
      </c>
      <c r="O228" s="80">
        <v>111.16779</v>
      </c>
      <c r="P228" s="118" t="s">
        <v>3256</v>
      </c>
      <c r="Q228" s="72">
        <v>59.472839240000006</v>
      </c>
      <c r="R228" s="73">
        <v>2.9500008000000001E-5</v>
      </c>
      <c r="S228" s="73">
        <f t="shared" si="3"/>
        <v>1.6666921062555846E-3</v>
      </c>
      <c r="T228" s="73">
        <f>Q228/'סכום נכסי הקרן'!$C$41</f>
        <v>3.9959428002138875E-4</v>
      </c>
    </row>
    <row r="229" spans="1:20">
      <c r="A229" s="119" t="s">
        <v>3256</v>
      </c>
      <c r="B229" s="118" t="s">
        <v>3256</v>
      </c>
      <c r="C229" s="118" t="s">
        <v>3256</v>
      </c>
      <c r="D229" s="118" t="s">
        <v>3256</v>
      </c>
      <c r="E229" s="118" t="s">
        <v>3256</v>
      </c>
      <c r="F229" s="118" t="s">
        <v>3256</v>
      </c>
      <c r="G229" s="118" t="s">
        <v>3256</v>
      </c>
      <c r="H229" s="118" t="s">
        <v>3256</v>
      </c>
      <c r="I229" s="118" t="s">
        <v>3256</v>
      </c>
      <c r="J229" s="118" t="s">
        <v>3256</v>
      </c>
      <c r="K229" s="118" t="s">
        <v>3256</v>
      </c>
      <c r="L229" s="118" t="s">
        <v>3256</v>
      </c>
      <c r="M229" s="118" t="s">
        <v>3256</v>
      </c>
      <c r="N229" s="118" t="s">
        <v>3256</v>
      </c>
      <c r="O229" s="118" t="s">
        <v>3256</v>
      </c>
      <c r="P229" s="118" t="s">
        <v>3256</v>
      </c>
      <c r="Q229" s="118" t="s">
        <v>3256</v>
      </c>
      <c r="R229" s="118" t="s">
        <v>3256</v>
      </c>
      <c r="S229" s="118" t="s">
        <v>3256</v>
      </c>
      <c r="T229" s="118" t="s">
        <v>3256</v>
      </c>
    </row>
    <row r="230" spans="1:20">
      <c r="A230" s="68" t="s">
        <v>68</v>
      </c>
      <c r="B230" s="117" t="s">
        <v>3256</v>
      </c>
      <c r="C230" s="117" t="s">
        <v>3256</v>
      </c>
      <c r="D230" s="117" t="s">
        <v>3256</v>
      </c>
      <c r="E230" s="117" t="s">
        <v>3256</v>
      </c>
      <c r="F230" s="117" t="s">
        <v>3256</v>
      </c>
      <c r="G230" s="117" t="s">
        <v>3256</v>
      </c>
      <c r="H230" s="117" t="s">
        <v>3256</v>
      </c>
      <c r="I230" s="117" t="s">
        <v>3256</v>
      </c>
      <c r="J230" s="66">
        <v>4.7017396274748799</v>
      </c>
      <c r="K230" s="117" t="s">
        <v>3256</v>
      </c>
      <c r="L230" s="117" t="s">
        <v>3256</v>
      </c>
      <c r="M230" s="65">
        <v>6.1954300927911925E-2</v>
      </c>
      <c r="N230" s="117" t="s">
        <v>3256</v>
      </c>
      <c r="O230" s="117" t="s">
        <v>3256</v>
      </c>
      <c r="P230" s="117" t="s">
        <v>3256</v>
      </c>
      <c r="Q230" s="66">
        <v>5317.2841131600007</v>
      </c>
      <c r="R230" s="117" t="s">
        <v>3256</v>
      </c>
      <c r="S230" s="67">
        <f t="shared" si="3"/>
        <v>0.14901382835211013</v>
      </c>
      <c r="T230" s="67">
        <f>Q230/'סכום נכסי הקרן'!$C$41</f>
        <v>3.5726498751690317E-2</v>
      </c>
    </row>
    <row r="231" spans="1:20">
      <c r="A231" s="69" t="s">
        <v>826</v>
      </c>
      <c r="B231" s="54" t="s">
        <v>827</v>
      </c>
      <c r="C231" s="70" t="s">
        <v>29</v>
      </c>
      <c r="D231" s="70" t="s">
        <v>800</v>
      </c>
      <c r="E231" s="118" t="s">
        <v>3256</v>
      </c>
      <c r="F231" s="70" t="s">
        <v>828</v>
      </c>
      <c r="G231" s="54" t="s">
        <v>294</v>
      </c>
      <c r="H231" s="54" t="s">
        <v>802</v>
      </c>
      <c r="I231" s="118" t="s">
        <v>3256</v>
      </c>
      <c r="J231" s="72">
        <v>7.1599999999923591</v>
      </c>
      <c r="K231" s="70" t="s">
        <v>136</v>
      </c>
      <c r="L231" s="71">
        <v>4.2519999999999995E-2</v>
      </c>
      <c r="M231" s="71">
        <v>4.3599999999987267E-2</v>
      </c>
      <c r="N231" s="72">
        <v>15526.32</v>
      </c>
      <c r="O231" s="80">
        <v>100.85723</v>
      </c>
      <c r="P231" s="118" t="s">
        <v>3256</v>
      </c>
      <c r="Q231" s="72">
        <v>62.819312703000001</v>
      </c>
      <c r="R231" s="73">
        <v>1.2421056E-5</v>
      </c>
      <c r="S231" s="73">
        <f t="shared" si="3"/>
        <v>1.7604750999019442E-3</v>
      </c>
      <c r="T231" s="73">
        <f>Q231/'סכום נכסי הקרן'!$C$41</f>
        <v>4.220790255143999E-4</v>
      </c>
    </row>
    <row r="232" spans="1:20">
      <c r="A232" s="69" t="s">
        <v>829</v>
      </c>
      <c r="B232" s="54" t="s">
        <v>830</v>
      </c>
      <c r="C232" s="70" t="s">
        <v>29</v>
      </c>
      <c r="D232" s="70" t="s">
        <v>800</v>
      </c>
      <c r="E232" s="118" t="s">
        <v>3256</v>
      </c>
      <c r="F232" s="70" t="s">
        <v>828</v>
      </c>
      <c r="G232" s="54" t="s">
        <v>831</v>
      </c>
      <c r="H232" s="54" t="s">
        <v>802</v>
      </c>
      <c r="I232" s="118" t="s">
        <v>3256</v>
      </c>
      <c r="J232" s="72">
        <v>0.69000001612890483</v>
      </c>
      <c r="K232" s="70" t="s">
        <v>134</v>
      </c>
      <c r="L232" s="71">
        <v>4.4999999999999998E-2</v>
      </c>
      <c r="M232" s="71">
        <v>6.0700000757238415E-2</v>
      </c>
      <c r="N232" s="72">
        <v>10.092108</v>
      </c>
      <c r="O232" s="80">
        <v>99.935000000000002</v>
      </c>
      <c r="P232" s="118" t="s">
        <v>3256</v>
      </c>
      <c r="Q232" s="72">
        <v>3.6580289000000002E-2</v>
      </c>
      <c r="R232" s="73">
        <v>2.0184216E-8</v>
      </c>
      <c r="S232" s="73">
        <f t="shared" si="3"/>
        <v>1.0251415553714195E-6</v>
      </c>
      <c r="T232" s="73">
        <f>Q232/'סכום נכסי הקרן'!$C$41</f>
        <v>2.4578066950767164E-7</v>
      </c>
    </row>
    <row r="233" spans="1:20">
      <c r="A233" s="69" t="s">
        <v>832</v>
      </c>
      <c r="B233" s="54" t="s">
        <v>833</v>
      </c>
      <c r="C233" s="70" t="s">
        <v>29</v>
      </c>
      <c r="D233" s="70" t="s">
        <v>800</v>
      </c>
      <c r="E233" s="118" t="s">
        <v>3256</v>
      </c>
      <c r="F233" s="70" t="s">
        <v>828</v>
      </c>
      <c r="G233" s="54" t="s">
        <v>834</v>
      </c>
      <c r="H233" s="54" t="s">
        <v>835</v>
      </c>
      <c r="I233" s="118" t="s">
        <v>3256</v>
      </c>
      <c r="J233" s="72">
        <v>6.4100000000128823</v>
      </c>
      <c r="K233" s="70" t="s">
        <v>134</v>
      </c>
      <c r="L233" s="71">
        <v>0.03</v>
      </c>
      <c r="M233" s="71">
        <v>6.2900000000184531E-2</v>
      </c>
      <c r="N233" s="72">
        <v>28723.691999999995</v>
      </c>
      <c r="O233" s="80">
        <v>82.705669999999998</v>
      </c>
      <c r="P233" s="118" t="s">
        <v>3256</v>
      </c>
      <c r="Q233" s="72">
        <v>86.163450729000004</v>
      </c>
      <c r="R233" s="73">
        <v>1.6413538285714285E-5</v>
      </c>
      <c r="S233" s="73">
        <f t="shared" si="3"/>
        <v>2.4146811387000177E-3</v>
      </c>
      <c r="T233" s="73">
        <f>Q233/'סכום נכסי הקרן'!$C$41</f>
        <v>5.7892682606375527E-4</v>
      </c>
    </row>
    <row r="234" spans="1:20">
      <c r="A234" s="69" t="s">
        <v>836</v>
      </c>
      <c r="B234" s="54" t="s">
        <v>837</v>
      </c>
      <c r="C234" s="70" t="s">
        <v>29</v>
      </c>
      <c r="D234" s="70" t="s">
        <v>800</v>
      </c>
      <c r="E234" s="118" t="s">
        <v>3256</v>
      </c>
      <c r="F234" s="70" t="s">
        <v>828</v>
      </c>
      <c r="G234" s="54" t="s">
        <v>834</v>
      </c>
      <c r="H234" s="54" t="s">
        <v>835</v>
      </c>
      <c r="I234" s="118" t="s">
        <v>3256</v>
      </c>
      <c r="J234" s="72">
        <v>7.0499999999277909</v>
      </c>
      <c r="K234" s="70" t="s">
        <v>134</v>
      </c>
      <c r="L234" s="71">
        <v>3.5000000000000003E-2</v>
      </c>
      <c r="M234" s="71">
        <v>6.3599999999331719E-2</v>
      </c>
      <c r="N234" s="72">
        <v>11644.74</v>
      </c>
      <c r="O234" s="80">
        <v>83.612889999999993</v>
      </c>
      <c r="P234" s="118" t="s">
        <v>3256</v>
      </c>
      <c r="Q234" s="72">
        <v>35.314298250999997</v>
      </c>
      <c r="R234" s="73">
        <v>2.328948E-5</v>
      </c>
      <c r="S234" s="73">
        <f t="shared" si="3"/>
        <v>9.896628929279463E-4</v>
      </c>
      <c r="T234" s="73">
        <f>Q234/'סכום נכסי הקרן'!$C$41</f>
        <v>2.3727455699774206E-4</v>
      </c>
    </row>
    <row r="235" spans="1:20">
      <c r="A235" s="69" t="s">
        <v>838</v>
      </c>
      <c r="B235" s="54" t="s">
        <v>839</v>
      </c>
      <c r="C235" s="70" t="s">
        <v>29</v>
      </c>
      <c r="D235" s="70" t="s">
        <v>800</v>
      </c>
      <c r="E235" s="118" t="s">
        <v>3256</v>
      </c>
      <c r="F235" s="70" t="s">
        <v>828</v>
      </c>
      <c r="G235" s="54" t="s">
        <v>840</v>
      </c>
      <c r="H235" s="54" t="s">
        <v>835</v>
      </c>
      <c r="I235" s="118" t="s">
        <v>3256</v>
      </c>
      <c r="J235" s="72">
        <v>3.5399999999956213</v>
      </c>
      <c r="K235" s="70" t="s">
        <v>134</v>
      </c>
      <c r="L235" s="71">
        <v>3.2000000000000001E-2</v>
      </c>
      <c r="M235" s="71">
        <v>9.8799999999720847E-2</v>
      </c>
      <c r="N235" s="72">
        <v>24842.112000000001</v>
      </c>
      <c r="O235" s="80">
        <v>81.108329999999995</v>
      </c>
      <c r="P235" s="118" t="s">
        <v>3256</v>
      </c>
      <c r="Q235" s="72">
        <v>73.080506458000002</v>
      </c>
      <c r="R235" s="73">
        <v>1.9873689600000002E-5</v>
      </c>
      <c r="S235" s="73">
        <f t="shared" si="3"/>
        <v>2.0480391518417252E-3</v>
      </c>
      <c r="T235" s="73">
        <f>Q235/'סכום נכסי הקרן'!$C$41</f>
        <v>4.9102334334228369E-4</v>
      </c>
    </row>
    <row r="236" spans="1:20">
      <c r="A236" s="69" t="s">
        <v>841</v>
      </c>
      <c r="B236" s="54" t="s">
        <v>842</v>
      </c>
      <c r="C236" s="70" t="s">
        <v>29</v>
      </c>
      <c r="D236" s="70" t="s">
        <v>800</v>
      </c>
      <c r="E236" s="118" t="s">
        <v>3256</v>
      </c>
      <c r="F236" s="70" t="s">
        <v>828</v>
      </c>
      <c r="G236" s="54" t="s">
        <v>843</v>
      </c>
      <c r="H236" s="54" t="s">
        <v>802</v>
      </c>
      <c r="I236" s="118" t="s">
        <v>3256</v>
      </c>
      <c r="J236" s="72">
        <v>7.180000000012118</v>
      </c>
      <c r="K236" s="70" t="s">
        <v>136</v>
      </c>
      <c r="L236" s="71">
        <v>4.2500000000000003E-2</v>
      </c>
      <c r="M236" s="71">
        <v>4.390000000005273E-2</v>
      </c>
      <c r="N236" s="72">
        <v>31052.639999999999</v>
      </c>
      <c r="O236" s="80">
        <v>102.01258</v>
      </c>
      <c r="P236" s="118" t="s">
        <v>3256</v>
      </c>
      <c r="Q236" s="72">
        <v>127.077851247</v>
      </c>
      <c r="R236" s="73">
        <v>2.4842112E-5</v>
      </c>
      <c r="S236" s="73">
        <f t="shared" si="3"/>
        <v>3.5612836760422384E-3</v>
      </c>
      <c r="T236" s="73">
        <f>Q236/'סכום נכסי הקרן'!$C$41</f>
        <v>8.5382811926619734E-4</v>
      </c>
    </row>
    <row r="237" spans="1:20">
      <c r="A237" s="69" t="s">
        <v>844</v>
      </c>
      <c r="B237" s="54" t="s">
        <v>845</v>
      </c>
      <c r="C237" s="70" t="s">
        <v>29</v>
      </c>
      <c r="D237" s="70" t="s">
        <v>800</v>
      </c>
      <c r="E237" s="118" t="s">
        <v>3256</v>
      </c>
      <c r="F237" s="70" t="s">
        <v>846</v>
      </c>
      <c r="G237" s="54" t="s">
        <v>843</v>
      </c>
      <c r="H237" s="54" t="s">
        <v>802</v>
      </c>
      <c r="I237" s="118" t="s">
        <v>3256</v>
      </c>
      <c r="J237" s="72">
        <v>7.3700000000474697</v>
      </c>
      <c r="K237" s="70" t="s">
        <v>134</v>
      </c>
      <c r="L237" s="71">
        <v>5.8749999999999997E-2</v>
      </c>
      <c r="M237" s="71">
        <v>5.4800000000394464E-2</v>
      </c>
      <c r="N237" s="72">
        <v>15526.32</v>
      </c>
      <c r="O237" s="80">
        <v>106.23860000000001</v>
      </c>
      <c r="P237" s="118" t="s">
        <v>3256</v>
      </c>
      <c r="Q237" s="72">
        <v>59.827163968000001</v>
      </c>
      <c r="R237" s="73">
        <v>1.4114836363636363E-5</v>
      </c>
      <c r="S237" s="73">
        <f t="shared" si="3"/>
        <v>1.6766218529223884E-3</v>
      </c>
      <c r="T237" s="73">
        <f>Q237/'סכום נכסי הקרן'!$C$41</f>
        <v>4.0197496566526003E-4</v>
      </c>
    </row>
    <row r="238" spans="1:20">
      <c r="A238" s="69" t="s">
        <v>847</v>
      </c>
      <c r="B238" s="54" t="s">
        <v>848</v>
      </c>
      <c r="C238" s="70" t="s">
        <v>29</v>
      </c>
      <c r="D238" s="70" t="s">
        <v>800</v>
      </c>
      <c r="E238" s="118" t="s">
        <v>3256</v>
      </c>
      <c r="F238" s="70" t="s">
        <v>805</v>
      </c>
      <c r="G238" s="54" t="s">
        <v>843</v>
      </c>
      <c r="H238" s="54" t="s">
        <v>802</v>
      </c>
      <c r="I238" s="118" t="s">
        <v>3256</v>
      </c>
      <c r="J238" s="72">
        <v>3.330000000019536</v>
      </c>
      <c r="K238" s="70" t="s">
        <v>137</v>
      </c>
      <c r="L238" s="71">
        <v>4.6249999999999999E-2</v>
      </c>
      <c r="M238" s="71">
        <v>5.8300000000243005E-2</v>
      </c>
      <c r="N238" s="72">
        <v>23289.48</v>
      </c>
      <c r="O238" s="80">
        <v>97.506600000000006</v>
      </c>
      <c r="P238" s="118" t="s">
        <v>3256</v>
      </c>
      <c r="Q238" s="72">
        <v>104.93499901499999</v>
      </c>
      <c r="R238" s="73">
        <v>4.657896E-5</v>
      </c>
      <c r="S238" s="73">
        <f t="shared" si="3"/>
        <v>2.9407429805471319E-3</v>
      </c>
      <c r="T238" s="73">
        <f>Q238/'סכום נכסי הקרן'!$C$41</f>
        <v>7.0505168268882631E-4</v>
      </c>
    </row>
    <row r="239" spans="1:20">
      <c r="A239" s="69" t="s">
        <v>849</v>
      </c>
      <c r="B239" s="54" t="s">
        <v>850</v>
      </c>
      <c r="C239" s="70" t="s">
        <v>29</v>
      </c>
      <c r="D239" s="70" t="s">
        <v>800</v>
      </c>
      <c r="E239" s="118" t="s">
        <v>3256</v>
      </c>
      <c r="F239" s="70" t="s">
        <v>805</v>
      </c>
      <c r="G239" s="54" t="s">
        <v>801</v>
      </c>
      <c r="H239" s="54" t="s">
        <v>802</v>
      </c>
      <c r="I239" s="118" t="s">
        <v>3256</v>
      </c>
      <c r="J239" s="72">
        <v>6.9099999999330981</v>
      </c>
      <c r="K239" s="70" t="s">
        <v>134</v>
      </c>
      <c r="L239" s="71">
        <v>6.7419999999999994E-2</v>
      </c>
      <c r="M239" s="71">
        <v>5.639999999952465E-2</v>
      </c>
      <c r="N239" s="72">
        <v>11644.74</v>
      </c>
      <c r="O239" s="80">
        <v>107.58701000000001</v>
      </c>
      <c r="P239" s="118" t="s">
        <v>3256</v>
      </c>
      <c r="Q239" s="72">
        <v>45.439881944</v>
      </c>
      <c r="R239" s="73">
        <v>9.3157919999999996E-6</v>
      </c>
      <c r="S239" s="73">
        <f t="shared" si="3"/>
        <v>1.2734265508937298E-3</v>
      </c>
      <c r="T239" s="73">
        <f>Q239/'סכום נכסי הקרן'!$C$41</f>
        <v>3.0530771931697642E-4</v>
      </c>
    </row>
    <row r="240" spans="1:20">
      <c r="A240" s="69" t="s">
        <v>851</v>
      </c>
      <c r="B240" s="54" t="s">
        <v>852</v>
      </c>
      <c r="C240" s="70" t="s">
        <v>29</v>
      </c>
      <c r="D240" s="70" t="s">
        <v>800</v>
      </c>
      <c r="E240" s="118" t="s">
        <v>3256</v>
      </c>
      <c r="F240" s="70" t="s">
        <v>805</v>
      </c>
      <c r="G240" s="54" t="s">
        <v>801</v>
      </c>
      <c r="H240" s="54" t="s">
        <v>802</v>
      </c>
      <c r="I240" s="118" t="s">
        <v>3256</v>
      </c>
      <c r="J240" s="72">
        <v>4.9499999999854376</v>
      </c>
      <c r="K240" s="70" t="s">
        <v>134</v>
      </c>
      <c r="L240" s="71">
        <v>3.9329999999999997E-2</v>
      </c>
      <c r="M240" s="71">
        <v>5.8699999999767008E-2</v>
      </c>
      <c r="N240" s="72">
        <v>16419.0834</v>
      </c>
      <c r="O240" s="80">
        <v>92.249899999999997</v>
      </c>
      <c r="P240" s="118" t="s">
        <v>3256</v>
      </c>
      <c r="Q240" s="72">
        <v>54.936674744000001</v>
      </c>
      <c r="R240" s="73">
        <v>1.09460556E-5</v>
      </c>
      <c r="S240" s="73">
        <f t="shared" si="3"/>
        <v>1.5395687058130663E-3</v>
      </c>
      <c r="T240" s="73">
        <f>Q240/'סכום נכסי הקרן'!$C$41</f>
        <v>3.6911607502897301E-4</v>
      </c>
    </row>
    <row r="241" spans="1:20">
      <c r="A241" s="69" t="s">
        <v>853</v>
      </c>
      <c r="B241" s="54" t="s">
        <v>854</v>
      </c>
      <c r="C241" s="70" t="s">
        <v>29</v>
      </c>
      <c r="D241" s="70" t="s">
        <v>800</v>
      </c>
      <c r="E241" s="118" t="s">
        <v>3256</v>
      </c>
      <c r="F241" s="70" t="s">
        <v>3131</v>
      </c>
      <c r="G241" s="54" t="s">
        <v>801</v>
      </c>
      <c r="H241" s="54" t="s">
        <v>295</v>
      </c>
      <c r="I241" s="118" t="s">
        <v>3256</v>
      </c>
      <c r="J241" s="72">
        <v>2.5499999999901957</v>
      </c>
      <c r="K241" s="70" t="s">
        <v>134</v>
      </c>
      <c r="L241" s="71">
        <v>4.7500000000000001E-2</v>
      </c>
      <c r="M241" s="71">
        <v>7.349999999964052E-2</v>
      </c>
      <c r="N241" s="72">
        <v>17855.268</v>
      </c>
      <c r="O241" s="80">
        <v>94.50067</v>
      </c>
      <c r="P241" s="118" t="s">
        <v>3256</v>
      </c>
      <c r="Q241" s="72">
        <v>61.199630632000002</v>
      </c>
      <c r="R241" s="73">
        <v>1.2864443011480919E-5</v>
      </c>
      <c r="S241" s="73">
        <f t="shared" si="3"/>
        <v>1.7150844416304325E-3</v>
      </c>
      <c r="T241" s="73">
        <f>Q241/'סכום נכסי הקרן'!$C$41</f>
        <v>4.1119648317582103E-4</v>
      </c>
    </row>
    <row r="242" spans="1:20">
      <c r="A242" s="69" t="s">
        <v>855</v>
      </c>
      <c r="B242" s="54" t="s">
        <v>856</v>
      </c>
      <c r="C242" s="70" t="s">
        <v>29</v>
      </c>
      <c r="D242" s="70" t="s">
        <v>800</v>
      </c>
      <c r="E242" s="118" t="s">
        <v>3256</v>
      </c>
      <c r="F242" s="70" t="s">
        <v>3131</v>
      </c>
      <c r="G242" s="54" t="s">
        <v>801</v>
      </c>
      <c r="H242" s="54" t="s">
        <v>295</v>
      </c>
      <c r="I242" s="118" t="s">
        <v>3256</v>
      </c>
      <c r="J242" s="72">
        <v>5.6199999999448025</v>
      </c>
      <c r="K242" s="70" t="s">
        <v>134</v>
      </c>
      <c r="L242" s="71">
        <v>5.1249999999999997E-2</v>
      </c>
      <c r="M242" s="71">
        <v>7.209999999936402E-2</v>
      </c>
      <c r="N242" s="72">
        <v>12770.398200000001</v>
      </c>
      <c r="O242" s="80">
        <v>89.959670000000003</v>
      </c>
      <c r="P242" s="118" t="s">
        <v>3256</v>
      </c>
      <c r="Q242" s="72">
        <v>41.667729164999997</v>
      </c>
      <c r="R242" s="73">
        <v>9.7331197753754426E-6</v>
      </c>
      <c r="S242" s="73">
        <f t="shared" si="3"/>
        <v>1.167714139300626E-3</v>
      </c>
      <c r="T242" s="73">
        <f>Q242/'סכום נכסי הקרן'!$C$41</f>
        <v>2.7996286117471723E-4</v>
      </c>
    </row>
    <row r="243" spans="1:20">
      <c r="A243" s="69" t="s">
        <v>857</v>
      </c>
      <c r="B243" s="54" t="s">
        <v>858</v>
      </c>
      <c r="C243" s="70" t="s">
        <v>29</v>
      </c>
      <c r="D243" s="70" t="s">
        <v>800</v>
      </c>
      <c r="E243" s="118" t="s">
        <v>3256</v>
      </c>
      <c r="F243" s="70" t="s">
        <v>3132</v>
      </c>
      <c r="G243" s="54" t="s">
        <v>806</v>
      </c>
      <c r="H243" s="54" t="s">
        <v>295</v>
      </c>
      <c r="I243" s="118" t="s">
        <v>3256</v>
      </c>
      <c r="J243" s="72">
        <v>6.9600000000048228</v>
      </c>
      <c r="K243" s="70" t="s">
        <v>134</v>
      </c>
      <c r="L243" s="71">
        <v>3.3000000000000002E-2</v>
      </c>
      <c r="M243" s="71">
        <v>5.2700000000109846E-2</v>
      </c>
      <c r="N243" s="72">
        <v>23289.48</v>
      </c>
      <c r="O243" s="80">
        <v>88.376000000000005</v>
      </c>
      <c r="P243" s="118" t="s">
        <v>3256</v>
      </c>
      <c r="Q243" s="72">
        <v>74.652041433999997</v>
      </c>
      <c r="R243" s="73">
        <v>5.82237E-6</v>
      </c>
      <c r="S243" s="73">
        <f t="shared" si="3"/>
        <v>2.0920805154738503E-3</v>
      </c>
      <c r="T243" s="73">
        <f>Q243/'סכום נכסי הקרן'!$C$41</f>
        <v>5.0158238836666823E-4</v>
      </c>
    </row>
    <row r="244" spans="1:20">
      <c r="A244" s="69" t="s">
        <v>859</v>
      </c>
      <c r="B244" s="54" t="s">
        <v>860</v>
      </c>
      <c r="C244" s="70" t="s">
        <v>29</v>
      </c>
      <c r="D244" s="70" t="s">
        <v>800</v>
      </c>
      <c r="E244" s="118" t="s">
        <v>3256</v>
      </c>
      <c r="F244" s="70" t="s">
        <v>828</v>
      </c>
      <c r="G244" s="54" t="s">
        <v>861</v>
      </c>
      <c r="H244" s="54" t="s">
        <v>835</v>
      </c>
      <c r="I244" s="118" t="s">
        <v>3256</v>
      </c>
      <c r="J244" s="72">
        <v>6.520000000048908</v>
      </c>
      <c r="K244" s="70" t="s">
        <v>136</v>
      </c>
      <c r="L244" s="71">
        <v>5.7999999999999996E-2</v>
      </c>
      <c r="M244" s="71">
        <v>4.5800000000306665E-2</v>
      </c>
      <c r="N244" s="72">
        <v>11644.74</v>
      </c>
      <c r="O244" s="80">
        <v>110.29677</v>
      </c>
      <c r="P244" s="118" t="s">
        <v>3256</v>
      </c>
      <c r="Q244" s="72">
        <v>51.524073799</v>
      </c>
      <c r="R244" s="73">
        <v>2.328948E-5</v>
      </c>
      <c r="S244" s="73">
        <f t="shared" si="3"/>
        <v>1.4439325275253747E-3</v>
      </c>
      <c r="T244" s="73">
        <f>Q244/'סכום נכסי הקרן'!$C$41</f>
        <v>3.4618702312824544E-4</v>
      </c>
    </row>
    <row r="245" spans="1:20">
      <c r="A245" s="69" t="s">
        <v>862</v>
      </c>
      <c r="B245" s="54" t="s">
        <v>863</v>
      </c>
      <c r="C245" s="70" t="s">
        <v>29</v>
      </c>
      <c r="D245" s="70" t="s">
        <v>800</v>
      </c>
      <c r="E245" s="118" t="s">
        <v>3256</v>
      </c>
      <c r="F245" s="70" t="s">
        <v>805</v>
      </c>
      <c r="G245" s="54" t="s">
        <v>806</v>
      </c>
      <c r="H245" s="54" t="s">
        <v>802</v>
      </c>
      <c r="I245" s="118" t="s">
        <v>3256</v>
      </c>
      <c r="J245" s="72">
        <v>7.2600000000323748</v>
      </c>
      <c r="K245" s="70" t="s">
        <v>134</v>
      </c>
      <c r="L245" s="71">
        <v>6.1740000000000003E-2</v>
      </c>
      <c r="M245" s="71">
        <v>5.680000000035567E-2</v>
      </c>
      <c r="N245" s="72">
        <v>11644.74</v>
      </c>
      <c r="O245" s="80">
        <v>103.84925</v>
      </c>
      <c r="P245" s="118" t="s">
        <v>3256</v>
      </c>
      <c r="Q245" s="72">
        <v>43.861220883000001</v>
      </c>
      <c r="R245" s="73">
        <v>3.6389812499999998E-6</v>
      </c>
      <c r="S245" s="73">
        <f t="shared" si="3"/>
        <v>1.2291854828289631E-3</v>
      </c>
      <c r="T245" s="73">
        <f>Q245/'סכום נכסי הקרן'!$C$41</f>
        <v>2.9470079457402892E-4</v>
      </c>
    </row>
    <row r="246" spans="1:20">
      <c r="A246" s="69" t="s">
        <v>864</v>
      </c>
      <c r="B246" s="54" t="s">
        <v>865</v>
      </c>
      <c r="C246" s="70" t="s">
        <v>29</v>
      </c>
      <c r="D246" s="70" t="s">
        <v>800</v>
      </c>
      <c r="E246" s="118" t="s">
        <v>3256</v>
      </c>
      <c r="F246" s="70" t="s">
        <v>3133</v>
      </c>
      <c r="G246" s="54" t="s">
        <v>806</v>
      </c>
      <c r="H246" s="54" t="s">
        <v>295</v>
      </c>
      <c r="I246" s="118" t="s">
        <v>3256</v>
      </c>
      <c r="J246" s="72">
        <v>6.7199999999599669</v>
      </c>
      <c r="K246" s="70" t="s">
        <v>134</v>
      </c>
      <c r="L246" s="71">
        <v>6.4000000000000001E-2</v>
      </c>
      <c r="M246" s="71">
        <v>5.4599999999549613E-2</v>
      </c>
      <c r="N246" s="72">
        <v>10092.108</v>
      </c>
      <c r="O246" s="80">
        <v>109.184</v>
      </c>
      <c r="P246" s="118" t="s">
        <v>3256</v>
      </c>
      <c r="Q246" s="72">
        <v>39.965794029999998</v>
      </c>
      <c r="R246" s="73">
        <v>1.0092108E-5</v>
      </c>
      <c r="S246" s="73">
        <f t="shared" si="3"/>
        <v>1.1200183862289329E-3</v>
      </c>
      <c r="T246" s="73">
        <f>Q246/'סכום נכסי הקרן'!$C$41</f>
        <v>2.6852766565346454E-4</v>
      </c>
    </row>
    <row r="247" spans="1:20">
      <c r="A247" s="69" t="s">
        <v>866</v>
      </c>
      <c r="B247" s="54" t="s">
        <v>867</v>
      </c>
      <c r="C247" s="70" t="s">
        <v>29</v>
      </c>
      <c r="D247" s="70" t="s">
        <v>800</v>
      </c>
      <c r="E247" s="118" t="s">
        <v>3256</v>
      </c>
      <c r="F247" s="70" t="s">
        <v>805</v>
      </c>
      <c r="G247" s="54" t="s">
        <v>806</v>
      </c>
      <c r="H247" s="54" t="s">
        <v>802</v>
      </c>
      <c r="I247" s="118" t="s">
        <v>3256</v>
      </c>
      <c r="J247" s="72">
        <v>4.0500000000138181</v>
      </c>
      <c r="K247" s="70" t="s">
        <v>136</v>
      </c>
      <c r="L247" s="71">
        <v>4.1250000000000002E-2</v>
      </c>
      <c r="M247" s="71">
        <v>4.0000000000106291E-2</v>
      </c>
      <c r="N247" s="72">
        <v>23056.585200000001</v>
      </c>
      <c r="O247" s="80">
        <v>101.70789000000001</v>
      </c>
      <c r="P247" s="118" t="s">
        <v>3256</v>
      </c>
      <c r="Q247" s="72">
        <v>94.073492674000008</v>
      </c>
      <c r="R247" s="73">
        <v>2.3056585200000001E-5</v>
      </c>
      <c r="S247" s="73">
        <f t="shared" si="3"/>
        <v>2.6363555137316223E-3</v>
      </c>
      <c r="T247" s="73">
        <f>Q247/'סכום נכסי הקרן'!$C$41</f>
        <v>6.3207390221386073E-4</v>
      </c>
    </row>
    <row r="248" spans="1:20">
      <c r="A248" s="69" t="s">
        <v>868</v>
      </c>
      <c r="B248" s="54" t="s">
        <v>869</v>
      </c>
      <c r="C248" s="70" t="s">
        <v>29</v>
      </c>
      <c r="D248" s="70" t="s">
        <v>800</v>
      </c>
      <c r="E248" s="118" t="s">
        <v>3256</v>
      </c>
      <c r="F248" s="70" t="s">
        <v>3033</v>
      </c>
      <c r="G248" s="54" t="s">
        <v>806</v>
      </c>
      <c r="H248" s="54" t="s">
        <v>802</v>
      </c>
      <c r="I248" s="118" t="s">
        <v>3256</v>
      </c>
      <c r="J248" s="72">
        <v>6.7800000000095304</v>
      </c>
      <c r="K248" s="70" t="s">
        <v>134</v>
      </c>
      <c r="L248" s="71">
        <v>6.7979999999999999E-2</v>
      </c>
      <c r="M248" s="71">
        <v>5.830000000007364E-2</v>
      </c>
      <c r="N248" s="72">
        <v>23289.48</v>
      </c>
      <c r="O248" s="80">
        <v>109.3091</v>
      </c>
      <c r="P248" s="118" t="s">
        <v>3256</v>
      </c>
      <c r="Q248" s="72">
        <v>92.334428603999996</v>
      </c>
      <c r="R248" s="73">
        <v>2.328948E-5</v>
      </c>
      <c r="S248" s="73">
        <f t="shared" si="3"/>
        <v>2.5876192436160316E-3</v>
      </c>
      <c r="T248" s="73">
        <f>Q248/'סכום נכסי הקרן'!$C$41</f>
        <v>6.2038923970500687E-4</v>
      </c>
    </row>
    <row r="249" spans="1:20">
      <c r="A249" s="69" t="s">
        <v>870</v>
      </c>
      <c r="B249" s="54" t="s">
        <v>871</v>
      </c>
      <c r="C249" s="70" t="s">
        <v>29</v>
      </c>
      <c r="D249" s="70" t="s">
        <v>800</v>
      </c>
      <c r="E249" s="118" t="s">
        <v>3256</v>
      </c>
      <c r="F249" s="70" t="s">
        <v>828</v>
      </c>
      <c r="G249" s="54" t="s">
        <v>806</v>
      </c>
      <c r="H249" s="54" t="s">
        <v>295</v>
      </c>
      <c r="I249" s="118" t="s">
        <v>3256</v>
      </c>
      <c r="J249" s="72">
        <v>6.5900000000110772</v>
      </c>
      <c r="K249" s="70" t="s">
        <v>134</v>
      </c>
      <c r="L249" s="71">
        <v>0.06</v>
      </c>
      <c r="M249" s="71">
        <v>6.030000000020052E-2</v>
      </c>
      <c r="N249" s="72">
        <v>19407.900000000001</v>
      </c>
      <c r="O249" s="80">
        <v>101.31632999999999</v>
      </c>
      <c r="P249" s="118" t="s">
        <v>3256</v>
      </c>
      <c r="Q249" s="72">
        <v>71.31905261899999</v>
      </c>
      <c r="R249" s="73">
        <v>1.617325E-5</v>
      </c>
      <c r="S249" s="73">
        <f t="shared" si="3"/>
        <v>1.9986754213302624E-3</v>
      </c>
      <c r="T249" s="73">
        <f>Q249/'סכום נכסי הקרן'!$C$41</f>
        <v>4.7918824537856113E-4</v>
      </c>
    </row>
    <row r="250" spans="1:20">
      <c r="A250" s="69" t="s">
        <v>872</v>
      </c>
      <c r="B250" s="54" t="s">
        <v>873</v>
      </c>
      <c r="C250" s="70" t="s">
        <v>29</v>
      </c>
      <c r="D250" s="70" t="s">
        <v>800</v>
      </c>
      <c r="E250" s="118" t="s">
        <v>3256</v>
      </c>
      <c r="F250" s="70" t="s">
        <v>805</v>
      </c>
      <c r="G250" s="54" t="s">
        <v>806</v>
      </c>
      <c r="H250" s="54" t="s">
        <v>802</v>
      </c>
      <c r="I250" s="118" t="s">
        <v>3256</v>
      </c>
      <c r="J250" s="72">
        <v>3.289999999968884</v>
      </c>
      <c r="K250" s="70" t="s">
        <v>134</v>
      </c>
      <c r="L250" s="71">
        <v>8.1250000000000003E-2</v>
      </c>
      <c r="M250" s="71">
        <v>6.7399999999478599E-2</v>
      </c>
      <c r="N250" s="72">
        <v>15526.32</v>
      </c>
      <c r="O250" s="80">
        <v>105.57917</v>
      </c>
      <c r="P250" s="118" t="s">
        <v>3256</v>
      </c>
      <c r="Q250" s="72">
        <v>59.455812465000001</v>
      </c>
      <c r="R250" s="73">
        <v>8.8721828571428567E-6</v>
      </c>
      <c r="S250" s="73">
        <f t="shared" si="3"/>
        <v>1.6662149406813471E-3</v>
      </c>
      <c r="T250" s="73">
        <f>Q250/'סכום נכסי הקרן'!$C$41</f>
        <v>3.9947987818713705E-4</v>
      </c>
    </row>
    <row r="251" spans="1:20">
      <c r="A251" s="69" t="s">
        <v>874</v>
      </c>
      <c r="B251" s="54" t="s">
        <v>875</v>
      </c>
      <c r="C251" s="70" t="s">
        <v>29</v>
      </c>
      <c r="D251" s="70" t="s">
        <v>800</v>
      </c>
      <c r="E251" s="118" t="s">
        <v>3256</v>
      </c>
      <c r="F251" s="70" t="s">
        <v>3134</v>
      </c>
      <c r="G251" s="54" t="s">
        <v>806</v>
      </c>
      <c r="H251" s="54" t="s">
        <v>802</v>
      </c>
      <c r="I251" s="118" t="s">
        <v>3256</v>
      </c>
      <c r="J251" s="72">
        <v>6.9899999999963391</v>
      </c>
      <c r="K251" s="70" t="s">
        <v>134</v>
      </c>
      <c r="L251" s="71">
        <v>7.85E-2</v>
      </c>
      <c r="M251" s="71">
        <v>6.8699999999872766E-2</v>
      </c>
      <c r="N251" s="72">
        <v>14750.004000000001</v>
      </c>
      <c r="O251" s="80">
        <v>107.25458</v>
      </c>
      <c r="P251" s="118" t="s">
        <v>3256</v>
      </c>
      <c r="Q251" s="72">
        <v>57.379340679000002</v>
      </c>
      <c r="R251" s="73">
        <v>1.18000032E-5</v>
      </c>
      <c r="S251" s="73">
        <f t="shared" si="3"/>
        <v>1.6080230134282597E-3</v>
      </c>
      <c r="T251" s="73">
        <f>Q251/'סכום נכסי הקרן'!$C$41</f>
        <v>3.8552819437794489E-4</v>
      </c>
    </row>
    <row r="252" spans="1:20">
      <c r="A252" s="69" t="s">
        <v>876</v>
      </c>
      <c r="B252" s="54" t="s">
        <v>877</v>
      </c>
      <c r="C252" s="70" t="s">
        <v>29</v>
      </c>
      <c r="D252" s="70" t="s">
        <v>800</v>
      </c>
      <c r="E252" s="118" t="s">
        <v>3256</v>
      </c>
      <c r="F252" s="70" t="s">
        <v>805</v>
      </c>
      <c r="G252" s="54" t="s">
        <v>814</v>
      </c>
      <c r="H252" s="54" t="s">
        <v>802</v>
      </c>
      <c r="I252" s="118" t="s">
        <v>3256</v>
      </c>
      <c r="J252" s="72">
        <v>4.050000000014446</v>
      </c>
      <c r="K252" s="70" t="s">
        <v>136</v>
      </c>
      <c r="L252" s="71">
        <v>7.2499999999999995E-2</v>
      </c>
      <c r="M252" s="71">
        <v>5.7500000000212444E-2</v>
      </c>
      <c r="N252" s="72">
        <v>27714.481199999995</v>
      </c>
      <c r="O252" s="80">
        <v>105.85034</v>
      </c>
      <c r="P252" s="118" t="s">
        <v>3256</v>
      </c>
      <c r="Q252" s="72">
        <v>117.68378718599999</v>
      </c>
      <c r="R252" s="73">
        <v>2.2171584959999996E-5</v>
      </c>
      <c r="S252" s="73">
        <f t="shared" si="3"/>
        <v>3.2980204349357424E-3</v>
      </c>
      <c r="T252" s="73">
        <f>Q252/'סכום נכסי הקרן'!$C$41</f>
        <v>7.9070999151410282E-4</v>
      </c>
    </row>
    <row r="253" spans="1:20">
      <c r="A253" s="69" t="s">
        <v>878</v>
      </c>
      <c r="B253" s="54" t="s">
        <v>879</v>
      </c>
      <c r="C253" s="70" t="s">
        <v>29</v>
      </c>
      <c r="D253" s="70" t="s">
        <v>800</v>
      </c>
      <c r="E253" s="118" t="s">
        <v>3256</v>
      </c>
      <c r="F253" s="70" t="s">
        <v>805</v>
      </c>
      <c r="G253" s="54" t="s">
        <v>814</v>
      </c>
      <c r="H253" s="54" t="s">
        <v>802</v>
      </c>
      <c r="I253" s="118" t="s">
        <v>3256</v>
      </c>
      <c r="J253" s="72">
        <v>7.1299999999497103</v>
      </c>
      <c r="K253" s="70" t="s">
        <v>134</v>
      </c>
      <c r="L253" s="71">
        <v>7.1190000000000003E-2</v>
      </c>
      <c r="M253" s="71">
        <v>6.1899999999560598E-2</v>
      </c>
      <c r="N253" s="72">
        <v>15526.32</v>
      </c>
      <c r="O253" s="80">
        <v>106.28433</v>
      </c>
      <c r="P253" s="118" t="s">
        <v>3256</v>
      </c>
      <c r="Q253" s="72">
        <v>59.852915076999999</v>
      </c>
      <c r="R253" s="73">
        <v>1.035088E-5</v>
      </c>
      <c r="S253" s="73">
        <f t="shared" si="3"/>
        <v>1.6773435129380542E-3</v>
      </c>
      <c r="T253" s="73">
        <f>Q253/'סכום נכסי הקרן'!$C$41</f>
        <v>4.0214798575295219E-4</v>
      </c>
    </row>
    <row r="254" spans="1:20">
      <c r="A254" s="69" t="s">
        <v>880</v>
      </c>
      <c r="B254" s="54" t="s">
        <v>881</v>
      </c>
      <c r="C254" s="70" t="s">
        <v>29</v>
      </c>
      <c r="D254" s="70" t="s">
        <v>800</v>
      </c>
      <c r="E254" s="118" t="s">
        <v>3256</v>
      </c>
      <c r="F254" s="70" t="s">
        <v>3033</v>
      </c>
      <c r="G254" s="54" t="s">
        <v>814</v>
      </c>
      <c r="H254" s="54" t="s">
        <v>802</v>
      </c>
      <c r="I254" s="118" t="s">
        <v>3256</v>
      </c>
      <c r="J254" s="72">
        <v>2.850000000003865</v>
      </c>
      <c r="K254" s="70" t="s">
        <v>134</v>
      </c>
      <c r="L254" s="71">
        <v>2.6249999999999999E-2</v>
      </c>
      <c r="M254" s="71">
        <v>6.1400000000200967E-2</v>
      </c>
      <c r="N254" s="72">
        <v>19683.492180000001</v>
      </c>
      <c r="O254" s="80">
        <v>90.603380000000001</v>
      </c>
      <c r="P254" s="118" t="s">
        <v>3256</v>
      </c>
      <c r="Q254" s="72">
        <v>64.683585155000003</v>
      </c>
      <c r="R254" s="73">
        <v>1.5852396065630806E-5</v>
      </c>
      <c r="S254" s="73">
        <f t="shared" si="3"/>
        <v>1.8127202628933949E-3</v>
      </c>
      <c r="T254" s="73">
        <f>Q254/'סכום נכסי הקרן'!$C$41</f>
        <v>4.3460495529579858E-4</v>
      </c>
    </row>
    <row r="255" spans="1:20">
      <c r="A255" s="69" t="s">
        <v>882</v>
      </c>
      <c r="B255" s="54" t="s">
        <v>883</v>
      </c>
      <c r="C255" s="70" t="s">
        <v>29</v>
      </c>
      <c r="D255" s="70" t="s">
        <v>800</v>
      </c>
      <c r="E255" s="118" t="s">
        <v>3256</v>
      </c>
      <c r="F255" s="70" t="s">
        <v>3033</v>
      </c>
      <c r="G255" s="54" t="s">
        <v>814</v>
      </c>
      <c r="H255" s="54" t="s">
        <v>802</v>
      </c>
      <c r="I255" s="118" t="s">
        <v>3256</v>
      </c>
      <c r="J255" s="72">
        <v>1.6400000000082333</v>
      </c>
      <c r="K255" s="70" t="s">
        <v>134</v>
      </c>
      <c r="L255" s="71">
        <v>7.0499999999999993E-2</v>
      </c>
      <c r="M255" s="71">
        <v>5.8699999999801022E-2</v>
      </c>
      <c r="N255" s="72">
        <v>7763.16</v>
      </c>
      <c r="O255" s="80">
        <v>103.52607999999999</v>
      </c>
      <c r="P255" s="118" t="s">
        <v>3256</v>
      </c>
      <c r="Q255" s="72">
        <v>29.149819934</v>
      </c>
      <c r="R255" s="73">
        <v>9.7797183680565169E-6</v>
      </c>
      <c r="S255" s="73">
        <f t="shared" si="3"/>
        <v>8.1690693438582647E-4</v>
      </c>
      <c r="T255" s="73">
        <f>Q255/'סכום נכסי הקרן'!$C$41</f>
        <v>1.9585581347940123E-4</v>
      </c>
    </row>
    <row r="256" spans="1:20">
      <c r="A256" s="69" t="s">
        <v>884</v>
      </c>
      <c r="B256" s="54" t="s">
        <v>885</v>
      </c>
      <c r="C256" s="70" t="s">
        <v>29</v>
      </c>
      <c r="D256" s="70" t="s">
        <v>800</v>
      </c>
      <c r="E256" s="118" t="s">
        <v>3256</v>
      </c>
      <c r="F256" s="70" t="s">
        <v>3135</v>
      </c>
      <c r="G256" s="54" t="s">
        <v>814</v>
      </c>
      <c r="H256" s="54" t="s">
        <v>295</v>
      </c>
      <c r="I256" s="118" t="s">
        <v>3256</v>
      </c>
      <c r="J256" s="72">
        <v>3.159999999984906</v>
      </c>
      <c r="K256" s="70" t="s">
        <v>134</v>
      </c>
      <c r="L256" s="71">
        <v>5.5E-2</v>
      </c>
      <c r="M256" s="71">
        <v>8.1199999998943409E-2</v>
      </c>
      <c r="N256" s="72">
        <v>5434.2120000000004</v>
      </c>
      <c r="O256" s="80">
        <v>94.118110000000001</v>
      </c>
      <c r="P256" s="118" t="s">
        <v>3256</v>
      </c>
      <c r="Q256" s="72">
        <v>18.550573283000002</v>
      </c>
      <c r="R256" s="73">
        <v>5.4342120000000008E-6</v>
      </c>
      <c r="S256" s="73">
        <f t="shared" si="3"/>
        <v>5.198691445102066E-4</v>
      </c>
      <c r="T256" s="73">
        <f>Q256/'סכום נכסי הקרן'!$C$41</f>
        <v>1.2464013942718898E-4</v>
      </c>
    </row>
    <row r="257" spans="1:20">
      <c r="A257" s="69" t="s">
        <v>886</v>
      </c>
      <c r="B257" s="54" t="s">
        <v>887</v>
      </c>
      <c r="C257" s="70" t="s">
        <v>29</v>
      </c>
      <c r="D257" s="70" t="s">
        <v>800</v>
      </c>
      <c r="E257" s="118" t="s">
        <v>3256</v>
      </c>
      <c r="F257" s="70" t="s">
        <v>3135</v>
      </c>
      <c r="G257" s="54" t="s">
        <v>814</v>
      </c>
      <c r="H257" s="54" t="s">
        <v>295</v>
      </c>
      <c r="I257" s="118" t="s">
        <v>3256</v>
      </c>
      <c r="J257" s="72">
        <v>2.7300000000111271</v>
      </c>
      <c r="K257" s="70" t="s">
        <v>134</v>
      </c>
      <c r="L257" s="71">
        <v>0.06</v>
      </c>
      <c r="M257" s="71">
        <v>7.740000000017154E-2</v>
      </c>
      <c r="N257" s="72">
        <v>24461.71716</v>
      </c>
      <c r="O257" s="80">
        <v>97.244669999999999</v>
      </c>
      <c r="P257" s="118" t="s">
        <v>3256</v>
      </c>
      <c r="Q257" s="72">
        <v>86.278043447999991</v>
      </c>
      <c r="R257" s="73">
        <v>3.2615622879999998E-5</v>
      </c>
      <c r="S257" s="73">
        <f t="shared" si="3"/>
        <v>2.4178925337272656E-3</v>
      </c>
      <c r="T257" s="73">
        <f>Q257/'סכום נכסי הקרן'!$C$41</f>
        <v>5.7969676736182761E-4</v>
      </c>
    </row>
    <row r="258" spans="1:20">
      <c r="A258" s="69" t="s">
        <v>888</v>
      </c>
      <c r="B258" s="54" t="s">
        <v>889</v>
      </c>
      <c r="C258" s="70" t="s">
        <v>29</v>
      </c>
      <c r="D258" s="70" t="s">
        <v>800</v>
      </c>
      <c r="E258" s="118" t="s">
        <v>3256</v>
      </c>
      <c r="F258" s="70" t="s">
        <v>3033</v>
      </c>
      <c r="G258" s="54" t="s">
        <v>814</v>
      </c>
      <c r="H258" s="54" t="s">
        <v>295</v>
      </c>
      <c r="I258" s="118" t="s">
        <v>3256</v>
      </c>
      <c r="J258" s="72">
        <v>1.0799999999986927</v>
      </c>
      <c r="K258" s="70" t="s">
        <v>134</v>
      </c>
      <c r="L258" s="71">
        <v>4.2500000000000003E-2</v>
      </c>
      <c r="M258" s="71">
        <v>6.8200000000356281E-2</v>
      </c>
      <c r="N258" s="72">
        <v>17078.952000000001</v>
      </c>
      <c r="O258" s="80">
        <v>98.778559999999999</v>
      </c>
      <c r="P258" s="118" t="s">
        <v>3256</v>
      </c>
      <c r="Q258" s="72">
        <v>61.188730751000001</v>
      </c>
      <c r="R258" s="73">
        <v>3.5955688421052637E-5</v>
      </c>
      <c r="S258" s="73">
        <f t="shared" si="3"/>
        <v>1.7147789787358746E-3</v>
      </c>
      <c r="T258" s="73">
        <f>Q258/'סכום נכסי הקרן'!$C$41</f>
        <v>4.1112324755841696E-4</v>
      </c>
    </row>
    <row r="259" spans="1:20">
      <c r="A259" s="69" t="s">
        <v>890</v>
      </c>
      <c r="B259" s="54" t="s">
        <v>891</v>
      </c>
      <c r="C259" s="70" t="s">
        <v>29</v>
      </c>
      <c r="D259" s="70" t="s">
        <v>800</v>
      </c>
      <c r="E259" s="118" t="s">
        <v>3256</v>
      </c>
      <c r="F259" s="70" t="s">
        <v>3033</v>
      </c>
      <c r="G259" s="54" t="s">
        <v>814</v>
      </c>
      <c r="H259" s="54" t="s">
        <v>295</v>
      </c>
      <c r="I259" s="118" t="s">
        <v>3256</v>
      </c>
      <c r="J259" s="72">
        <v>4.189999999970385</v>
      </c>
      <c r="K259" s="70" t="s">
        <v>134</v>
      </c>
      <c r="L259" s="71">
        <v>7.8750000000000001E-2</v>
      </c>
      <c r="M259" s="71">
        <v>6.4099999999763749E-2</v>
      </c>
      <c r="N259" s="72">
        <v>7763.16</v>
      </c>
      <c r="O259" s="80">
        <v>106.73112999999999</v>
      </c>
      <c r="P259" s="118" t="s">
        <v>3256</v>
      </c>
      <c r="Q259" s="72">
        <v>30.052262930999998</v>
      </c>
      <c r="R259" s="73">
        <v>1.9407900000000001E-5</v>
      </c>
      <c r="S259" s="73">
        <f t="shared" si="3"/>
        <v>8.4219738022070284E-4</v>
      </c>
      <c r="T259" s="73">
        <f>Q259/'סכום נכסי הקרן'!$C$41</f>
        <v>2.019192714251591E-4</v>
      </c>
    </row>
    <row r="260" spans="1:20">
      <c r="A260" s="69" t="s">
        <v>892</v>
      </c>
      <c r="B260" s="54" t="s">
        <v>893</v>
      </c>
      <c r="C260" s="70" t="s">
        <v>29</v>
      </c>
      <c r="D260" s="70" t="s">
        <v>800</v>
      </c>
      <c r="E260" s="118" t="s">
        <v>3256</v>
      </c>
      <c r="F260" s="70" t="s">
        <v>3136</v>
      </c>
      <c r="G260" s="54" t="s">
        <v>814</v>
      </c>
      <c r="H260" s="54" t="s">
        <v>802</v>
      </c>
      <c r="I260" s="118" t="s">
        <v>3256</v>
      </c>
      <c r="J260" s="72">
        <v>4.1199999999835866</v>
      </c>
      <c r="K260" s="70" t="s">
        <v>136</v>
      </c>
      <c r="L260" s="71">
        <v>4.8750000000000002E-2</v>
      </c>
      <c r="M260" s="71">
        <v>4.6299999999736698E-2</v>
      </c>
      <c r="N260" s="72">
        <v>21271.058400000002</v>
      </c>
      <c r="O260" s="80">
        <v>102.81483</v>
      </c>
      <c r="P260" s="118" t="s">
        <v>3256</v>
      </c>
      <c r="Q260" s="72">
        <v>87.732898037000012</v>
      </c>
      <c r="R260" s="73">
        <v>2.1271058400000002E-5</v>
      </c>
      <c r="S260" s="73">
        <f t="shared" si="3"/>
        <v>2.4586639966374334E-3</v>
      </c>
      <c r="T260" s="73">
        <f>Q260/'סכום נכסי הקרן'!$C$41</f>
        <v>5.8947184417767052E-4</v>
      </c>
    </row>
    <row r="261" spans="1:20">
      <c r="A261" s="69" t="s">
        <v>894</v>
      </c>
      <c r="B261" s="54" t="s">
        <v>895</v>
      </c>
      <c r="C261" s="70" t="s">
        <v>29</v>
      </c>
      <c r="D261" s="70" t="s">
        <v>800</v>
      </c>
      <c r="E261" s="118" t="s">
        <v>3256</v>
      </c>
      <c r="F261" s="70" t="s">
        <v>3137</v>
      </c>
      <c r="G261" s="54" t="s">
        <v>814</v>
      </c>
      <c r="H261" s="54" t="s">
        <v>802</v>
      </c>
      <c r="I261" s="118" t="s">
        <v>3256</v>
      </c>
      <c r="J261" s="72">
        <v>6.9499999999749313</v>
      </c>
      <c r="K261" s="70" t="s">
        <v>134</v>
      </c>
      <c r="L261" s="71">
        <v>5.9000000000000004E-2</v>
      </c>
      <c r="M261" s="71">
        <v>5.5799999999850795E-2</v>
      </c>
      <c r="N261" s="72">
        <v>21736.848000000002</v>
      </c>
      <c r="O261" s="80">
        <v>103.72427999999999</v>
      </c>
      <c r="P261" s="118" t="s">
        <v>3256</v>
      </c>
      <c r="Q261" s="72">
        <v>81.775751459000006</v>
      </c>
      <c r="R261" s="73">
        <v>4.3473696000000006E-5</v>
      </c>
      <c r="S261" s="73">
        <f t="shared" si="3"/>
        <v>2.2917183908072979E-3</v>
      </c>
      <c r="T261" s="73">
        <f>Q261/'סכום נכסי הקרן'!$C$41</f>
        <v>5.4944614962134329E-4</v>
      </c>
    </row>
    <row r="262" spans="1:20">
      <c r="A262" s="69" t="s">
        <v>896</v>
      </c>
      <c r="B262" s="54" t="s">
        <v>897</v>
      </c>
      <c r="C262" s="70" t="s">
        <v>29</v>
      </c>
      <c r="D262" s="70" t="s">
        <v>800</v>
      </c>
      <c r="E262" s="118" t="s">
        <v>3256</v>
      </c>
      <c r="F262" s="70" t="s">
        <v>3138</v>
      </c>
      <c r="G262" s="54" t="s">
        <v>814</v>
      </c>
      <c r="H262" s="54" t="s">
        <v>802</v>
      </c>
      <c r="I262" s="118" t="s">
        <v>3256</v>
      </c>
      <c r="J262" s="72">
        <v>6.8199999999638425</v>
      </c>
      <c r="K262" s="70" t="s">
        <v>134</v>
      </c>
      <c r="L262" s="71">
        <v>3.15E-2</v>
      </c>
      <c r="M262" s="71">
        <v>5.7099999999651034E-2</v>
      </c>
      <c r="N262" s="72">
        <v>15526.32</v>
      </c>
      <c r="O262" s="80">
        <v>84.473249999999993</v>
      </c>
      <c r="P262" s="118" t="s">
        <v>3256</v>
      </c>
      <c r="Q262" s="72">
        <v>47.570234446000001</v>
      </c>
      <c r="R262" s="73">
        <v>2.3946807903548454E-5</v>
      </c>
      <c r="S262" s="73">
        <f t="shared" si="3"/>
        <v>1.3331284542162998E-3</v>
      </c>
      <c r="T262" s="73">
        <f>Q262/'סכום נכסי הקרן'!$C$41</f>
        <v>3.1962142428056773E-4</v>
      </c>
    </row>
    <row r="263" spans="1:20">
      <c r="A263" s="69" t="s">
        <v>898</v>
      </c>
      <c r="B263" s="54" t="s">
        <v>899</v>
      </c>
      <c r="C263" s="70" t="s">
        <v>29</v>
      </c>
      <c r="D263" s="70" t="s">
        <v>800</v>
      </c>
      <c r="E263" s="118" t="s">
        <v>3256</v>
      </c>
      <c r="F263" s="70" t="s">
        <v>3134</v>
      </c>
      <c r="G263" s="54" t="s">
        <v>814</v>
      </c>
      <c r="H263" s="54" t="s">
        <v>295</v>
      </c>
      <c r="I263" s="118" t="s">
        <v>3256</v>
      </c>
      <c r="J263" s="72">
        <v>7.1700000000348201</v>
      </c>
      <c r="K263" s="70" t="s">
        <v>134</v>
      </c>
      <c r="L263" s="71">
        <v>6.25E-2</v>
      </c>
      <c r="M263" s="71">
        <v>5.6100000000337324E-2</v>
      </c>
      <c r="N263" s="72">
        <v>19407.900000000001</v>
      </c>
      <c r="O263" s="80">
        <v>104.44441999999999</v>
      </c>
      <c r="P263" s="118" t="s">
        <v>3256</v>
      </c>
      <c r="Q263" s="72">
        <v>73.520987231999996</v>
      </c>
      <c r="R263" s="73">
        <v>3.236251944712633E-5</v>
      </c>
      <c r="S263" s="73">
        <f t="shared" si="3"/>
        <v>2.0603833721339585E-3</v>
      </c>
      <c r="T263" s="73">
        <f>Q263/'סכום נכסי הקרן'!$C$41</f>
        <v>4.939829060603085E-4</v>
      </c>
    </row>
    <row r="264" spans="1:20">
      <c r="A264" s="69" t="s">
        <v>900</v>
      </c>
      <c r="B264" s="54" t="s">
        <v>901</v>
      </c>
      <c r="C264" s="70" t="s">
        <v>29</v>
      </c>
      <c r="D264" s="70" t="s">
        <v>800</v>
      </c>
      <c r="E264" s="118" t="s">
        <v>3256</v>
      </c>
      <c r="F264" s="70" t="s">
        <v>3132</v>
      </c>
      <c r="G264" s="54" t="s">
        <v>814</v>
      </c>
      <c r="H264" s="54" t="s">
        <v>295</v>
      </c>
      <c r="I264" s="118" t="s">
        <v>3256</v>
      </c>
      <c r="J264" s="72">
        <v>4.1300000000027097</v>
      </c>
      <c r="K264" s="70" t="s">
        <v>134</v>
      </c>
      <c r="L264" s="71">
        <v>4.4999999999999998E-2</v>
      </c>
      <c r="M264" s="71">
        <v>5.9400000000044348E-2</v>
      </c>
      <c r="N264" s="72">
        <v>23411.361612000001</v>
      </c>
      <c r="O264" s="80">
        <v>95.608500000000006</v>
      </c>
      <c r="P264" s="118" t="s">
        <v>3256</v>
      </c>
      <c r="Q264" s="72">
        <v>81.184053805999994</v>
      </c>
      <c r="R264" s="73">
        <v>3.9018936019999998E-5</v>
      </c>
      <c r="S264" s="73">
        <f t="shared" si="3"/>
        <v>2.2751364044729075E-3</v>
      </c>
      <c r="T264" s="73">
        <f>Q264/'סכום נכסי הקרן'!$C$41</f>
        <v>5.4547057016923837E-4</v>
      </c>
    </row>
    <row r="265" spans="1:20">
      <c r="A265" s="69" t="s">
        <v>902</v>
      </c>
      <c r="B265" s="54" t="s">
        <v>903</v>
      </c>
      <c r="C265" s="70" t="s">
        <v>29</v>
      </c>
      <c r="D265" s="70" t="s">
        <v>800</v>
      </c>
      <c r="E265" s="118" t="s">
        <v>3256</v>
      </c>
      <c r="F265" s="70" t="s">
        <v>3135</v>
      </c>
      <c r="G265" s="54" t="s">
        <v>814</v>
      </c>
      <c r="H265" s="54" t="s">
        <v>295</v>
      </c>
      <c r="I265" s="118" t="s">
        <v>3256</v>
      </c>
      <c r="J265" s="72">
        <v>2.7100000000168558</v>
      </c>
      <c r="K265" s="70" t="s">
        <v>134</v>
      </c>
      <c r="L265" s="71">
        <v>6.8750000000000006E-2</v>
      </c>
      <c r="M265" s="71">
        <v>5.7300000000318388E-2</v>
      </c>
      <c r="N265" s="72">
        <v>19407.900000000001</v>
      </c>
      <c r="O265" s="80">
        <v>106.19404</v>
      </c>
      <c r="P265" s="118" t="s">
        <v>3256</v>
      </c>
      <c r="Q265" s="72">
        <v>74.75259119399999</v>
      </c>
      <c r="R265" s="73">
        <v>2.8569010236496337E-5</v>
      </c>
      <c r="S265" s="73">
        <f t="shared" si="3"/>
        <v>2.0948983646537356E-3</v>
      </c>
      <c r="T265" s="73">
        <f>Q265/'סכום נכסי הקרן'!$C$41</f>
        <v>5.022579759032138E-4</v>
      </c>
    </row>
    <row r="266" spans="1:20">
      <c r="A266" s="69" t="s">
        <v>904</v>
      </c>
      <c r="B266" s="54" t="s">
        <v>905</v>
      </c>
      <c r="C266" s="70" t="s">
        <v>29</v>
      </c>
      <c r="D266" s="70" t="s">
        <v>800</v>
      </c>
      <c r="E266" s="118" t="s">
        <v>3256</v>
      </c>
      <c r="F266" s="70" t="s">
        <v>805</v>
      </c>
      <c r="G266" s="54" t="s">
        <v>814</v>
      </c>
      <c r="H266" s="54" t="s">
        <v>802</v>
      </c>
      <c r="I266" s="118" t="s">
        <v>3256</v>
      </c>
      <c r="J266" s="72">
        <v>3.6600000000120381</v>
      </c>
      <c r="K266" s="70" t="s">
        <v>137</v>
      </c>
      <c r="L266" s="71">
        <v>7.4160000000000004E-2</v>
      </c>
      <c r="M266" s="71">
        <v>6.1500000000222786E-2</v>
      </c>
      <c r="N266" s="72">
        <v>26394.743999999999</v>
      </c>
      <c r="O266" s="80">
        <v>104.88656</v>
      </c>
      <c r="P266" s="118" t="s">
        <v>3256</v>
      </c>
      <c r="Q266" s="72">
        <v>127.92748308100001</v>
      </c>
      <c r="R266" s="73">
        <v>4.0607298461538462E-5</v>
      </c>
      <c r="S266" s="73">
        <f t="shared" ref="S266:S312" si="4">IFERROR(Q266/$Q$9,0)</f>
        <v>3.5850941194151666E-3</v>
      </c>
      <c r="T266" s="73">
        <f>Q266/'סכום נכסי הקרן'!$C$41</f>
        <v>8.595367423171402E-4</v>
      </c>
    </row>
    <row r="267" spans="1:20">
      <c r="A267" s="69" t="s">
        <v>906</v>
      </c>
      <c r="B267" s="54" t="s">
        <v>907</v>
      </c>
      <c r="C267" s="70" t="s">
        <v>29</v>
      </c>
      <c r="D267" s="70" t="s">
        <v>800</v>
      </c>
      <c r="E267" s="118" t="s">
        <v>3256</v>
      </c>
      <c r="F267" s="70" t="s">
        <v>846</v>
      </c>
      <c r="G267" s="54" t="s">
        <v>814</v>
      </c>
      <c r="H267" s="54" t="s">
        <v>802</v>
      </c>
      <c r="I267" s="118" t="s">
        <v>3256</v>
      </c>
      <c r="J267" s="72">
        <v>2.8599999999918597</v>
      </c>
      <c r="K267" s="70" t="s">
        <v>134</v>
      </c>
      <c r="L267" s="71">
        <v>4.7E-2</v>
      </c>
      <c r="M267" s="71">
        <v>6.5799999999949607E-2</v>
      </c>
      <c r="N267" s="72">
        <v>14750.004000000001</v>
      </c>
      <c r="O267" s="80">
        <v>96.442890000000006</v>
      </c>
      <c r="P267" s="118" t="s">
        <v>3256</v>
      </c>
      <c r="Q267" s="72">
        <v>51.595271797000002</v>
      </c>
      <c r="R267" s="73">
        <v>2.9743908045977013E-5</v>
      </c>
      <c r="S267" s="73">
        <f t="shared" si="4"/>
        <v>1.4459278104606477E-3</v>
      </c>
      <c r="T267" s="73">
        <f>Q267/'סכום נכסי הקרן'!$C$41</f>
        <v>3.466653980152248E-4</v>
      </c>
    </row>
    <row r="268" spans="1:20">
      <c r="A268" s="69" t="s">
        <v>908</v>
      </c>
      <c r="B268" s="54" t="s">
        <v>909</v>
      </c>
      <c r="C268" s="70" t="s">
        <v>29</v>
      </c>
      <c r="D268" s="70" t="s">
        <v>800</v>
      </c>
      <c r="E268" s="118" t="s">
        <v>3256</v>
      </c>
      <c r="F268" s="70" t="s">
        <v>3033</v>
      </c>
      <c r="G268" s="54" t="s">
        <v>814</v>
      </c>
      <c r="H268" s="54" t="s">
        <v>802</v>
      </c>
      <c r="I268" s="118" t="s">
        <v>3256</v>
      </c>
      <c r="J268" s="72">
        <v>3.7700000000029608</v>
      </c>
      <c r="K268" s="70" t="s">
        <v>134</v>
      </c>
      <c r="L268" s="71">
        <v>7.9500000000000001E-2</v>
      </c>
      <c r="M268" s="71">
        <v>6.919999999988162E-2</v>
      </c>
      <c r="N268" s="72">
        <v>11644.74</v>
      </c>
      <c r="O268" s="80">
        <v>103.98742</v>
      </c>
      <c r="P268" s="118" t="s">
        <v>3256</v>
      </c>
      <c r="Q268" s="72">
        <v>43.919576230999994</v>
      </c>
      <c r="R268" s="73">
        <v>1.7914984615384615E-5</v>
      </c>
      <c r="S268" s="73">
        <f t="shared" si="4"/>
        <v>1.230820857886086E-3</v>
      </c>
      <c r="T268" s="73">
        <f>Q268/'סכום נכסי הקרן'!$C$41</f>
        <v>2.9509288050043564E-4</v>
      </c>
    </row>
    <row r="269" spans="1:20">
      <c r="A269" s="69" t="s">
        <v>910</v>
      </c>
      <c r="B269" s="54" t="s">
        <v>911</v>
      </c>
      <c r="C269" s="70" t="s">
        <v>29</v>
      </c>
      <c r="D269" s="70" t="s">
        <v>800</v>
      </c>
      <c r="E269" s="118" t="s">
        <v>3256</v>
      </c>
      <c r="F269" s="70" t="s">
        <v>805</v>
      </c>
      <c r="G269" s="54" t="s">
        <v>912</v>
      </c>
      <c r="H269" s="54" t="s">
        <v>835</v>
      </c>
      <c r="I269" s="118" t="s">
        <v>3256</v>
      </c>
      <c r="J269" s="72">
        <v>3.1599999999785315</v>
      </c>
      <c r="K269" s="70" t="s">
        <v>134</v>
      </c>
      <c r="L269" s="71">
        <v>6.8750000000000006E-2</v>
      </c>
      <c r="M269" s="71">
        <v>7.3999999999463301E-2</v>
      </c>
      <c r="N269" s="72">
        <v>8384.2127999999993</v>
      </c>
      <c r="O269" s="80">
        <v>98.033000000000001</v>
      </c>
      <c r="P269" s="118" t="s">
        <v>3256</v>
      </c>
      <c r="Q269" s="72">
        <v>29.811384179000001</v>
      </c>
      <c r="R269" s="73">
        <v>1.6768425599999998E-5</v>
      </c>
      <c r="S269" s="73">
        <f t="shared" si="4"/>
        <v>8.3544689176826871E-4</v>
      </c>
      <c r="T269" s="73">
        <f>Q269/'סכום נכסי הקרן'!$C$41</f>
        <v>2.0030082218500326E-4</v>
      </c>
    </row>
    <row r="270" spans="1:20">
      <c r="A270" s="69" t="s">
        <v>913</v>
      </c>
      <c r="B270" s="54" t="s">
        <v>914</v>
      </c>
      <c r="C270" s="70" t="s">
        <v>29</v>
      </c>
      <c r="D270" s="70" t="s">
        <v>800</v>
      </c>
      <c r="E270" s="118" t="s">
        <v>3256</v>
      </c>
      <c r="F270" s="70" t="s">
        <v>828</v>
      </c>
      <c r="G270" s="54" t="s">
        <v>814</v>
      </c>
      <c r="H270" s="54" t="s">
        <v>295</v>
      </c>
      <c r="I270" s="118" t="s">
        <v>3256</v>
      </c>
      <c r="J270" s="72">
        <v>1.5600000000100052</v>
      </c>
      <c r="K270" s="70" t="s">
        <v>134</v>
      </c>
      <c r="L270" s="71">
        <v>5.7500000000000002E-2</v>
      </c>
      <c r="M270" s="71">
        <v>6.4900000000921318E-2</v>
      </c>
      <c r="N270" s="72">
        <v>6579.2781000000004</v>
      </c>
      <c r="O270" s="80">
        <v>100.52222</v>
      </c>
      <c r="P270" s="118" t="s">
        <v>3256</v>
      </c>
      <c r="Q270" s="72">
        <v>23.987659770999997</v>
      </c>
      <c r="R270" s="73">
        <v>9.3989687142857152E-6</v>
      </c>
      <c r="S270" s="73">
        <f t="shared" si="4"/>
        <v>6.7224036549747772E-4</v>
      </c>
      <c r="T270" s="73">
        <f>Q270/'סכום נכסי הקרן'!$C$41</f>
        <v>1.6117158282808047E-4</v>
      </c>
    </row>
    <row r="271" spans="1:20">
      <c r="A271" s="69" t="s">
        <v>915</v>
      </c>
      <c r="B271" s="54" t="s">
        <v>916</v>
      </c>
      <c r="C271" s="70" t="s">
        <v>29</v>
      </c>
      <c r="D271" s="70" t="s">
        <v>800</v>
      </c>
      <c r="E271" s="118" t="s">
        <v>3256</v>
      </c>
      <c r="F271" s="70" t="s">
        <v>3136</v>
      </c>
      <c r="G271" s="54" t="s">
        <v>814</v>
      </c>
      <c r="H271" s="54" t="s">
        <v>802</v>
      </c>
      <c r="I271" s="118" t="s">
        <v>3256</v>
      </c>
      <c r="J271" s="72">
        <v>3.709999999995965</v>
      </c>
      <c r="K271" s="70" t="s">
        <v>136</v>
      </c>
      <c r="L271" s="71">
        <v>0.04</v>
      </c>
      <c r="M271" s="71">
        <v>4.8000000000000008E-2</v>
      </c>
      <c r="N271" s="72">
        <v>18631.583999999999</v>
      </c>
      <c r="O271" s="80">
        <v>99.467669999999998</v>
      </c>
      <c r="P271" s="118" t="s">
        <v>3256</v>
      </c>
      <c r="Q271" s="72">
        <v>74.344583329999992</v>
      </c>
      <c r="R271" s="73">
        <v>1.8631583999999999E-5</v>
      </c>
      <c r="S271" s="73">
        <f t="shared" si="4"/>
        <v>2.0834641789832854E-3</v>
      </c>
      <c r="T271" s="73">
        <f>Q271/'סכום נכסי הקרן'!$C$41</f>
        <v>4.9951659663258219E-4</v>
      </c>
    </row>
    <row r="272" spans="1:20">
      <c r="A272" s="69" t="s">
        <v>917</v>
      </c>
      <c r="B272" s="54" t="s">
        <v>918</v>
      </c>
      <c r="C272" s="70" t="s">
        <v>29</v>
      </c>
      <c r="D272" s="70" t="s">
        <v>800</v>
      </c>
      <c r="E272" s="118" t="s">
        <v>3256</v>
      </c>
      <c r="F272" s="70" t="s">
        <v>3139</v>
      </c>
      <c r="G272" s="54" t="s">
        <v>814</v>
      </c>
      <c r="H272" s="54" t="s">
        <v>802</v>
      </c>
      <c r="I272" s="118" t="s">
        <v>3256</v>
      </c>
      <c r="J272" s="72">
        <v>3.7100000000337885</v>
      </c>
      <c r="K272" s="70" t="s">
        <v>136</v>
      </c>
      <c r="L272" s="71">
        <v>4.6249999999999999E-2</v>
      </c>
      <c r="M272" s="71">
        <v>4.6500000000353606E-2</v>
      </c>
      <c r="N272" s="72">
        <v>15914.477999999997</v>
      </c>
      <c r="O272" s="80">
        <v>99.669370000000001</v>
      </c>
      <c r="P272" s="118" t="s">
        <v>3256</v>
      </c>
      <c r="Q272" s="72">
        <v>63.631434934999994</v>
      </c>
      <c r="R272" s="73">
        <v>2.6524129999999994E-5</v>
      </c>
      <c r="S272" s="73">
        <f t="shared" si="4"/>
        <v>1.7832343582572891E-3</v>
      </c>
      <c r="T272" s="73">
        <f>Q272/'סכום נכסי הקרן'!$C$41</f>
        <v>4.2753562390002295E-4</v>
      </c>
    </row>
    <row r="273" spans="1:20">
      <c r="A273" s="69" t="s">
        <v>919</v>
      </c>
      <c r="B273" s="54" t="s">
        <v>920</v>
      </c>
      <c r="C273" s="70" t="s">
        <v>29</v>
      </c>
      <c r="D273" s="70" t="s">
        <v>800</v>
      </c>
      <c r="E273" s="118" t="s">
        <v>3256</v>
      </c>
      <c r="F273" s="70" t="s">
        <v>3133</v>
      </c>
      <c r="G273" s="54" t="s">
        <v>814</v>
      </c>
      <c r="H273" s="54" t="s">
        <v>802</v>
      </c>
      <c r="I273" s="118" t="s">
        <v>3256</v>
      </c>
      <c r="J273" s="72">
        <v>4.0499999999563467</v>
      </c>
      <c r="K273" s="70" t="s">
        <v>136</v>
      </c>
      <c r="L273" s="71">
        <v>4.6249999999999999E-2</v>
      </c>
      <c r="M273" s="71">
        <v>5.3599999999384272E-2</v>
      </c>
      <c r="N273" s="72">
        <v>10946.0556</v>
      </c>
      <c r="O273" s="80">
        <v>99.122050000000002</v>
      </c>
      <c r="P273" s="118" t="s">
        <v>3256</v>
      </c>
      <c r="Q273" s="72">
        <v>43.525676738000001</v>
      </c>
      <c r="R273" s="73">
        <v>7.2973704E-6</v>
      </c>
      <c r="S273" s="73">
        <f t="shared" si="4"/>
        <v>1.2197820511966686E-3</v>
      </c>
      <c r="T273" s="73">
        <f>Q273/'סכום נכסי הקרן'!$C$41</f>
        <v>2.9244629449045988E-4</v>
      </c>
    </row>
    <row r="274" spans="1:20">
      <c r="A274" s="69" t="s">
        <v>921</v>
      </c>
      <c r="B274" s="54" t="s">
        <v>922</v>
      </c>
      <c r="C274" s="70" t="s">
        <v>29</v>
      </c>
      <c r="D274" s="70" t="s">
        <v>800</v>
      </c>
      <c r="E274" s="118" t="s">
        <v>3256</v>
      </c>
      <c r="F274" s="70" t="s">
        <v>3136</v>
      </c>
      <c r="G274" s="54" t="s">
        <v>814</v>
      </c>
      <c r="H274" s="54" t="s">
        <v>802</v>
      </c>
      <c r="I274" s="118" t="s">
        <v>3256</v>
      </c>
      <c r="J274" s="72">
        <v>6.5899999999852898</v>
      </c>
      <c r="K274" s="70" t="s">
        <v>136</v>
      </c>
      <c r="L274" s="71">
        <v>7.8750000000000001E-2</v>
      </c>
      <c r="M274" s="71">
        <v>5.9399999999821818E-2</v>
      </c>
      <c r="N274" s="72">
        <v>20960.531999999999</v>
      </c>
      <c r="O274" s="80">
        <v>114.7979</v>
      </c>
      <c r="P274" s="118" t="s">
        <v>3256</v>
      </c>
      <c r="Q274" s="72">
        <v>96.528125737999986</v>
      </c>
      <c r="R274" s="73">
        <v>2.7947376E-5</v>
      </c>
      <c r="S274" s="73">
        <f t="shared" si="4"/>
        <v>2.7051451932526083E-3</v>
      </c>
      <c r="T274" s="73">
        <f>Q274/'סכום נכסי הקרן'!$C$41</f>
        <v>6.4856642795266999E-4</v>
      </c>
    </row>
    <row r="275" spans="1:20">
      <c r="A275" s="69" t="s">
        <v>923</v>
      </c>
      <c r="B275" s="54" t="s">
        <v>924</v>
      </c>
      <c r="C275" s="70" t="s">
        <v>29</v>
      </c>
      <c r="D275" s="70" t="s">
        <v>800</v>
      </c>
      <c r="E275" s="118" t="s">
        <v>3256</v>
      </c>
      <c r="F275" s="70" t="s">
        <v>948</v>
      </c>
      <c r="G275" s="54" t="s">
        <v>814</v>
      </c>
      <c r="H275" s="54" t="s">
        <v>295</v>
      </c>
      <c r="I275" s="118" t="s">
        <v>3256</v>
      </c>
      <c r="J275" s="72">
        <v>6.8400000000066417</v>
      </c>
      <c r="K275" s="70" t="s">
        <v>134</v>
      </c>
      <c r="L275" s="71">
        <v>4.2790000000000002E-2</v>
      </c>
      <c r="M275" s="71">
        <v>5.5599999999959113E-2</v>
      </c>
      <c r="N275" s="72">
        <v>23289.48</v>
      </c>
      <c r="O275" s="80">
        <v>92.668040000000005</v>
      </c>
      <c r="P275" s="118" t="s">
        <v>3256</v>
      </c>
      <c r="Q275" s="72">
        <v>78.277569547000013</v>
      </c>
      <c r="R275" s="73">
        <v>4.6687873471233695E-6</v>
      </c>
      <c r="S275" s="73">
        <f t="shared" si="4"/>
        <v>2.1936838551523214E-3</v>
      </c>
      <c r="T275" s="73">
        <f>Q275/'סכום נכסי הקרן'!$C$41</f>
        <v>5.2594208456622615E-4</v>
      </c>
    </row>
    <row r="276" spans="1:20">
      <c r="A276" s="69" t="s">
        <v>925</v>
      </c>
      <c r="B276" s="54" t="s">
        <v>926</v>
      </c>
      <c r="C276" s="70" t="s">
        <v>29</v>
      </c>
      <c r="D276" s="70" t="s">
        <v>800</v>
      </c>
      <c r="E276" s="118" t="s">
        <v>3256</v>
      </c>
      <c r="F276" s="70" t="s">
        <v>3132</v>
      </c>
      <c r="G276" s="54" t="s">
        <v>927</v>
      </c>
      <c r="H276" s="54" t="s">
        <v>295</v>
      </c>
      <c r="I276" s="118" t="s">
        <v>3256</v>
      </c>
      <c r="J276" s="72">
        <v>1.4</v>
      </c>
      <c r="K276" s="70" t="s">
        <v>134</v>
      </c>
      <c r="L276" s="71">
        <v>6.5000000000000002E-2</v>
      </c>
      <c r="M276" s="71">
        <v>6.4600000000604771E-2</v>
      </c>
      <c r="N276" s="72">
        <v>7763.16</v>
      </c>
      <c r="O276" s="80">
        <v>99.831829999999997</v>
      </c>
      <c r="P276" s="118" t="s">
        <v>3256</v>
      </c>
      <c r="Q276" s="72">
        <v>28.109630655</v>
      </c>
      <c r="R276" s="73">
        <v>1.5526319999999999E-5</v>
      </c>
      <c r="S276" s="73">
        <f t="shared" si="4"/>
        <v>7.8775622824037378E-4</v>
      </c>
      <c r="T276" s="73">
        <f>Q276/'סכום נכסי הקרן'!$C$41</f>
        <v>1.88866846896679E-4</v>
      </c>
    </row>
    <row r="277" spans="1:20">
      <c r="A277" s="69" t="s">
        <v>928</v>
      </c>
      <c r="B277" s="54" t="s">
        <v>929</v>
      </c>
      <c r="C277" s="70" t="s">
        <v>29</v>
      </c>
      <c r="D277" s="70" t="s">
        <v>800</v>
      </c>
      <c r="E277" s="118" t="s">
        <v>3256</v>
      </c>
      <c r="F277" s="70" t="s">
        <v>3136</v>
      </c>
      <c r="G277" s="54" t="s">
        <v>927</v>
      </c>
      <c r="H277" s="54" t="s">
        <v>295</v>
      </c>
      <c r="I277" s="118" t="s">
        <v>3256</v>
      </c>
      <c r="J277" s="72">
        <v>4.0899999999633589</v>
      </c>
      <c r="K277" s="70" t="s">
        <v>134</v>
      </c>
      <c r="L277" s="71">
        <v>4.1250000000000002E-2</v>
      </c>
      <c r="M277" s="71">
        <v>5.7799999999579972E-2</v>
      </c>
      <c r="N277" s="72">
        <v>13197.371999999999</v>
      </c>
      <c r="O277" s="80">
        <v>93.508880000000005</v>
      </c>
      <c r="P277" s="118" t="s">
        <v>3256</v>
      </c>
      <c r="Q277" s="72">
        <v>44.75976999600001</v>
      </c>
      <c r="R277" s="73">
        <v>3.2993429999999997E-5</v>
      </c>
      <c r="S277" s="73">
        <f t="shared" si="4"/>
        <v>1.2543668048048075E-3</v>
      </c>
      <c r="T277" s="73">
        <f>Q277/'סכום נכסי הקרן'!$C$41</f>
        <v>3.007380897571989E-4</v>
      </c>
    </row>
    <row r="278" spans="1:20">
      <c r="A278" s="69" t="s">
        <v>931</v>
      </c>
      <c r="B278" s="54" t="s">
        <v>932</v>
      </c>
      <c r="C278" s="70" t="s">
        <v>29</v>
      </c>
      <c r="D278" s="70" t="s">
        <v>800</v>
      </c>
      <c r="E278" s="118" t="s">
        <v>3256</v>
      </c>
      <c r="F278" s="70" t="s">
        <v>3140</v>
      </c>
      <c r="G278" s="54" t="s">
        <v>927</v>
      </c>
      <c r="H278" s="54" t="s">
        <v>802</v>
      </c>
      <c r="I278" s="118" t="s">
        <v>3256</v>
      </c>
      <c r="J278" s="72">
        <v>4.4000000000334314</v>
      </c>
      <c r="K278" s="70" t="s">
        <v>136</v>
      </c>
      <c r="L278" s="71">
        <v>6.6250000000000003E-2</v>
      </c>
      <c r="M278" s="71">
        <v>6.1400000000423456E-2</v>
      </c>
      <c r="N278" s="72">
        <v>13197.371999999999</v>
      </c>
      <c r="O278" s="80">
        <v>101.70061</v>
      </c>
      <c r="P278" s="118" t="s">
        <v>3256</v>
      </c>
      <c r="Q278" s="72">
        <v>53.842922447999996</v>
      </c>
      <c r="R278" s="73">
        <v>1.7596495999999999E-5</v>
      </c>
      <c r="S278" s="73">
        <f t="shared" si="4"/>
        <v>1.5089169269298401E-3</v>
      </c>
      <c r="T278" s="73">
        <f>Q278/'סכום נכסי הקרן'!$C$41</f>
        <v>3.6176722189152418E-4</v>
      </c>
    </row>
    <row r="279" spans="1:20">
      <c r="A279" s="69" t="s">
        <v>933</v>
      </c>
      <c r="B279" s="54" t="s">
        <v>934</v>
      </c>
      <c r="C279" s="70" t="s">
        <v>29</v>
      </c>
      <c r="D279" s="70" t="s">
        <v>800</v>
      </c>
      <c r="E279" s="118" t="s">
        <v>3256</v>
      </c>
      <c r="F279" s="70" t="s">
        <v>805</v>
      </c>
      <c r="G279" s="54" t="s">
        <v>935</v>
      </c>
      <c r="H279" s="54" t="s">
        <v>835</v>
      </c>
      <c r="I279" s="118" t="s">
        <v>3256</v>
      </c>
      <c r="J279" s="72">
        <v>4.5400000000249454</v>
      </c>
      <c r="K279" s="70" t="s">
        <v>134</v>
      </c>
      <c r="L279" s="71">
        <v>7.7499999999999999E-2</v>
      </c>
      <c r="M279" s="71">
        <v>7.2200000000387315E-2</v>
      </c>
      <c r="N279" s="72">
        <v>16028.596452</v>
      </c>
      <c r="O279" s="80">
        <v>104.81171999999999</v>
      </c>
      <c r="P279" s="118" t="s">
        <v>3256</v>
      </c>
      <c r="Q279" s="72">
        <v>60.933048662000004</v>
      </c>
      <c r="R279" s="73">
        <v>8.0142982259999998E-6</v>
      </c>
      <c r="S279" s="73">
        <f t="shared" si="4"/>
        <v>1.7076136352800568E-3</v>
      </c>
      <c r="T279" s="73">
        <f>Q279/'סכום נכסי הקרן'!$C$41</f>
        <v>4.0940533562460092E-4</v>
      </c>
    </row>
    <row r="280" spans="1:20">
      <c r="A280" s="69" t="s">
        <v>936</v>
      </c>
      <c r="B280" s="54" t="s">
        <v>937</v>
      </c>
      <c r="C280" s="70" t="s">
        <v>29</v>
      </c>
      <c r="D280" s="70" t="s">
        <v>800</v>
      </c>
      <c r="E280" s="118" t="s">
        <v>3256</v>
      </c>
      <c r="F280" s="70" t="s">
        <v>3139</v>
      </c>
      <c r="G280" s="54" t="s">
        <v>927</v>
      </c>
      <c r="H280" s="54" t="s">
        <v>295</v>
      </c>
      <c r="I280" s="118" t="s">
        <v>3256</v>
      </c>
      <c r="J280" s="72">
        <v>4.2700000000096665</v>
      </c>
      <c r="K280" s="70" t="s">
        <v>137</v>
      </c>
      <c r="L280" s="71">
        <v>8.3750000000000005E-2</v>
      </c>
      <c r="M280" s="71">
        <v>6.9300000000166978E-2</v>
      </c>
      <c r="N280" s="72">
        <v>23289.48</v>
      </c>
      <c r="O280" s="80">
        <v>105.74071000000001</v>
      </c>
      <c r="P280" s="118" t="s">
        <v>3256</v>
      </c>
      <c r="Q280" s="72">
        <v>113.79641346999999</v>
      </c>
      <c r="R280" s="73">
        <v>3.3270685714285712E-5</v>
      </c>
      <c r="S280" s="73">
        <f t="shared" si="4"/>
        <v>3.1890790228673409E-3</v>
      </c>
      <c r="T280" s="73">
        <f>Q280/'סכום נכסי הקרן'!$C$41</f>
        <v>7.6459097111639606E-4</v>
      </c>
    </row>
    <row r="281" spans="1:20">
      <c r="A281" s="69" t="s">
        <v>938</v>
      </c>
      <c r="B281" s="54" t="s">
        <v>939</v>
      </c>
      <c r="C281" s="70" t="s">
        <v>29</v>
      </c>
      <c r="D281" s="70" t="s">
        <v>800</v>
      </c>
      <c r="E281" s="118" t="s">
        <v>3256</v>
      </c>
      <c r="F281" s="70" t="s">
        <v>3136</v>
      </c>
      <c r="G281" s="54" t="s">
        <v>927</v>
      </c>
      <c r="H281" s="54" t="s">
        <v>802</v>
      </c>
      <c r="I281" s="118" t="s">
        <v>3256</v>
      </c>
      <c r="J281" s="72">
        <v>5.8899999999941226</v>
      </c>
      <c r="K281" s="70" t="s">
        <v>136</v>
      </c>
      <c r="L281" s="71">
        <v>6.6250000000000003E-2</v>
      </c>
      <c r="M281" s="71">
        <v>5.4999999999926538E-2</v>
      </c>
      <c r="N281" s="72">
        <v>31052.639999999999</v>
      </c>
      <c r="O281" s="80">
        <v>109.26631999999999</v>
      </c>
      <c r="P281" s="118" t="s">
        <v>3256</v>
      </c>
      <c r="Q281" s="72">
        <v>136.11389072</v>
      </c>
      <c r="R281" s="73">
        <v>4.1403519999999999E-5</v>
      </c>
      <c r="S281" s="73">
        <f t="shared" si="4"/>
        <v>3.8145134840338801E-3</v>
      </c>
      <c r="T281" s="73">
        <f>Q281/'סכום נכסי הקרן'!$C$41</f>
        <v>9.1454070224693013E-4</v>
      </c>
    </row>
    <row r="282" spans="1:20">
      <c r="A282" s="69" t="s">
        <v>940</v>
      </c>
      <c r="B282" s="54" t="s">
        <v>941</v>
      </c>
      <c r="C282" s="70" t="s">
        <v>29</v>
      </c>
      <c r="D282" s="70" t="s">
        <v>800</v>
      </c>
      <c r="E282" s="118" t="s">
        <v>3256</v>
      </c>
      <c r="F282" s="70" t="s">
        <v>3133</v>
      </c>
      <c r="G282" s="54" t="s">
        <v>935</v>
      </c>
      <c r="H282" s="54" t="s">
        <v>835</v>
      </c>
      <c r="I282" s="118" t="s">
        <v>3256</v>
      </c>
      <c r="J282" s="72">
        <v>3.8500000000229893</v>
      </c>
      <c r="K282" s="70" t="s">
        <v>136</v>
      </c>
      <c r="L282" s="71">
        <v>6.1249999999999999E-2</v>
      </c>
      <c r="M282" s="71">
        <v>4.0400000000264377E-2</v>
      </c>
      <c r="N282" s="72">
        <v>15526.32</v>
      </c>
      <c r="O282" s="80">
        <v>111.74012999999999</v>
      </c>
      <c r="P282" s="118" t="s">
        <v>3256</v>
      </c>
      <c r="Q282" s="72">
        <v>69.597767403999995</v>
      </c>
      <c r="R282" s="73">
        <v>2.58772E-5</v>
      </c>
      <c r="S282" s="73">
        <f t="shared" si="4"/>
        <v>1.9504373933982543E-3</v>
      </c>
      <c r="T282" s="73">
        <f>Q282/'סכום נכסי הקרן'!$C$41</f>
        <v>4.6762303788235038E-4</v>
      </c>
    </row>
    <row r="283" spans="1:20">
      <c r="A283" s="69" t="s">
        <v>942</v>
      </c>
      <c r="B283" s="54" t="s">
        <v>943</v>
      </c>
      <c r="C283" s="70" t="s">
        <v>29</v>
      </c>
      <c r="D283" s="70" t="s">
        <v>800</v>
      </c>
      <c r="E283" s="118" t="s">
        <v>3256</v>
      </c>
      <c r="F283" s="70" t="s">
        <v>3133</v>
      </c>
      <c r="G283" s="54" t="s">
        <v>935</v>
      </c>
      <c r="H283" s="54" t="s">
        <v>835</v>
      </c>
      <c r="I283" s="118" t="s">
        <v>3256</v>
      </c>
      <c r="J283" s="72">
        <v>3.3199999999574561</v>
      </c>
      <c r="K283" s="70" t="s">
        <v>134</v>
      </c>
      <c r="L283" s="71">
        <v>7.3499999999999996E-2</v>
      </c>
      <c r="M283" s="71">
        <v>5.7099999999349317E-2</v>
      </c>
      <c r="N283" s="72">
        <v>12421.056</v>
      </c>
      <c r="O283" s="80">
        <v>106.43532999999999</v>
      </c>
      <c r="P283" s="118" t="s">
        <v>3256</v>
      </c>
      <c r="Q283" s="72">
        <v>47.950363072000002</v>
      </c>
      <c r="R283" s="73">
        <v>8.2807040000000011E-6</v>
      </c>
      <c r="S283" s="73">
        <f t="shared" si="4"/>
        <v>1.3437813402801262E-3</v>
      </c>
      <c r="T283" s="73">
        <f>Q283/'סכום נכסי הקרן'!$C$41</f>
        <v>3.2217548469811423E-4</v>
      </c>
    </row>
    <row r="284" spans="1:20">
      <c r="A284" s="69" t="s">
        <v>944</v>
      </c>
      <c r="B284" s="54" t="s">
        <v>945</v>
      </c>
      <c r="C284" s="70" t="s">
        <v>29</v>
      </c>
      <c r="D284" s="70" t="s">
        <v>800</v>
      </c>
      <c r="E284" s="118" t="s">
        <v>3256</v>
      </c>
      <c r="F284" s="70" t="s">
        <v>805</v>
      </c>
      <c r="G284" s="54" t="s">
        <v>935</v>
      </c>
      <c r="H284" s="54" t="s">
        <v>835</v>
      </c>
      <c r="I284" s="118" t="s">
        <v>3256</v>
      </c>
      <c r="J284" s="72">
        <v>4.1300000000307326</v>
      </c>
      <c r="K284" s="70" t="s">
        <v>134</v>
      </c>
      <c r="L284" s="71">
        <v>7.4999999999999997E-2</v>
      </c>
      <c r="M284" s="71">
        <v>7.4600000000555833E-2</v>
      </c>
      <c r="N284" s="72">
        <v>18631.583999999999</v>
      </c>
      <c r="O284" s="80">
        <v>100.63467</v>
      </c>
      <c r="P284" s="118" t="s">
        <v>3256</v>
      </c>
      <c r="Q284" s="72">
        <v>68.005642307000002</v>
      </c>
      <c r="R284" s="73">
        <v>1.8631583999999999E-5</v>
      </c>
      <c r="S284" s="73">
        <f t="shared" si="4"/>
        <v>1.9058190034701582E-3</v>
      </c>
      <c r="T284" s="73">
        <f>Q284/'סכום נכסי הקרן'!$C$41</f>
        <v>4.5692564912523518E-4</v>
      </c>
    </row>
    <row r="285" spans="1:20">
      <c r="A285" s="69" t="s">
        <v>946</v>
      </c>
      <c r="B285" s="54" t="s">
        <v>947</v>
      </c>
      <c r="C285" s="70" t="s">
        <v>29</v>
      </c>
      <c r="D285" s="70" t="s">
        <v>800</v>
      </c>
      <c r="E285" s="118" t="s">
        <v>3256</v>
      </c>
      <c r="F285" s="70" t="s">
        <v>948</v>
      </c>
      <c r="G285" s="54" t="s">
        <v>927</v>
      </c>
      <c r="H285" s="54" t="s">
        <v>802</v>
      </c>
      <c r="I285" s="118" t="s">
        <v>3256</v>
      </c>
      <c r="J285" s="72">
        <v>6.5699999999766181</v>
      </c>
      <c r="K285" s="70" t="s">
        <v>134</v>
      </c>
      <c r="L285" s="71">
        <v>5.1249999999999997E-2</v>
      </c>
      <c r="M285" s="71">
        <v>5.8299999999824201E-2</v>
      </c>
      <c r="N285" s="72">
        <v>16690.794000000002</v>
      </c>
      <c r="O285" s="80">
        <v>96.784880000000001</v>
      </c>
      <c r="P285" s="118" t="s">
        <v>3256</v>
      </c>
      <c r="Q285" s="72">
        <v>58.591153241000001</v>
      </c>
      <c r="R285" s="73">
        <v>3.3381588000000006E-5</v>
      </c>
      <c r="S285" s="73">
        <f t="shared" si="4"/>
        <v>1.6419833633486037E-3</v>
      </c>
      <c r="T285" s="73">
        <f>Q285/'סכום נכסי הקרן'!$C$41</f>
        <v>3.9367028704446718E-4</v>
      </c>
    </row>
    <row r="286" spans="1:20">
      <c r="A286" s="69" t="s">
        <v>949</v>
      </c>
      <c r="B286" s="54" t="s">
        <v>950</v>
      </c>
      <c r="C286" s="70" t="s">
        <v>29</v>
      </c>
      <c r="D286" s="70" t="s">
        <v>800</v>
      </c>
      <c r="E286" s="118" t="s">
        <v>3256</v>
      </c>
      <c r="F286" s="70" t="s">
        <v>3132</v>
      </c>
      <c r="G286" s="54" t="s">
        <v>927</v>
      </c>
      <c r="H286" s="54" t="s">
        <v>802</v>
      </c>
      <c r="I286" s="118" t="s">
        <v>3256</v>
      </c>
      <c r="J286" s="72">
        <v>6.9599999999821973</v>
      </c>
      <c r="K286" s="70" t="s">
        <v>134</v>
      </c>
      <c r="L286" s="71">
        <v>6.4000000000000001E-2</v>
      </c>
      <c r="M286" s="71">
        <v>5.7899999999840857E-2</v>
      </c>
      <c r="N286" s="72">
        <v>19407.900000000001</v>
      </c>
      <c r="O286" s="80">
        <v>105.33633</v>
      </c>
      <c r="P286" s="118" t="s">
        <v>3256</v>
      </c>
      <c r="Q286" s="72">
        <v>74.148829242000005</v>
      </c>
      <c r="R286" s="73">
        <v>1.5526320000000002E-5</v>
      </c>
      <c r="S286" s="73">
        <f t="shared" si="4"/>
        <v>2.0779782832802025E-3</v>
      </c>
      <c r="T286" s="73">
        <f>Q286/'סכום נכסי הקרן'!$C$41</f>
        <v>4.9820133718213061E-4</v>
      </c>
    </row>
    <row r="287" spans="1:20">
      <c r="A287" s="69" t="s">
        <v>951</v>
      </c>
      <c r="B287" s="54" t="s">
        <v>952</v>
      </c>
      <c r="C287" s="70" t="s">
        <v>29</v>
      </c>
      <c r="D287" s="70" t="s">
        <v>800</v>
      </c>
      <c r="E287" s="118" t="s">
        <v>3256</v>
      </c>
      <c r="F287" s="70" t="s">
        <v>805</v>
      </c>
      <c r="G287" s="54" t="s">
        <v>935</v>
      </c>
      <c r="H287" s="54" t="s">
        <v>835</v>
      </c>
      <c r="I287" s="118" t="s">
        <v>3256</v>
      </c>
      <c r="J287" s="72">
        <v>3.9400000000069255</v>
      </c>
      <c r="K287" s="70" t="s">
        <v>134</v>
      </c>
      <c r="L287" s="71">
        <v>7.6249999999999998E-2</v>
      </c>
      <c r="M287" s="71">
        <v>8.2700000000106272E-2</v>
      </c>
      <c r="N287" s="72">
        <v>23289.48</v>
      </c>
      <c r="O287" s="80">
        <v>99.136600000000001</v>
      </c>
      <c r="P287" s="118" t="s">
        <v>3256</v>
      </c>
      <c r="Q287" s="72">
        <v>83.741619493000002</v>
      </c>
      <c r="R287" s="73">
        <v>4.657896E-5</v>
      </c>
      <c r="S287" s="73">
        <f t="shared" si="4"/>
        <v>2.3468107115385446E-3</v>
      </c>
      <c r="T287" s="73">
        <f>Q287/'סכום נכסי הקרן'!$C$41</f>
        <v>5.6265469375176968E-4</v>
      </c>
    </row>
    <row r="288" spans="1:20">
      <c r="A288" s="69" t="s">
        <v>953</v>
      </c>
      <c r="B288" s="54" t="s">
        <v>954</v>
      </c>
      <c r="C288" s="70" t="s">
        <v>29</v>
      </c>
      <c r="D288" s="70" t="s">
        <v>800</v>
      </c>
      <c r="E288" s="118" t="s">
        <v>3256</v>
      </c>
      <c r="F288" s="70" t="s">
        <v>3135</v>
      </c>
      <c r="G288" s="54" t="s">
        <v>935</v>
      </c>
      <c r="H288" s="54" t="s">
        <v>835</v>
      </c>
      <c r="I288" s="118" t="s">
        <v>3256</v>
      </c>
      <c r="J288" s="72">
        <v>2.919999999979197</v>
      </c>
      <c r="K288" s="70" t="s">
        <v>134</v>
      </c>
      <c r="L288" s="71">
        <v>5.2999999999999999E-2</v>
      </c>
      <c r="M288" s="71">
        <v>9.1899999999431714E-2</v>
      </c>
      <c r="N288" s="72">
        <v>24026.980200000002</v>
      </c>
      <c r="O288" s="80">
        <v>90.461830000000006</v>
      </c>
      <c r="P288" s="118" t="s">
        <v>3256</v>
      </c>
      <c r="Q288" s="72">
        <v>78.833740091999999</v>
      </c>
      <c r="R288" s="73">
        <v>1.6017986800000003E-5</v>
      </c>
      <c r="S288" s="73">
        <f t="shared" si="4"/>
        <v>2.2092702147229921E-3</v>
      </c>
      <c r="T288" s="73">
        <f>Q288/'סכום נכסי הקרן'!$C$41</f>
        <v>5.2967895960596523E-4</v>
      </c>
    </row>
    <row r="289" spans="1:20">
      <c r="A289" s="69" t="s">
        <v>955</v>
      </c>
      <c r="B289" s="54" t="s">
        <v>956</v>
      </c>
      <c r="C289" s="70" t="s">
        <v>29</v>
      </c>
      <c r="D289" s="70" t="s">
        <v>800</v>
      </c>
      <c r="E289" s="118" t="s">
        <v>3256</v>
      </c>
      <c r="F289" s="70" t="s">
        <v>3139</v>
      </c>
      <c r="G289" s="54" t="s">
        <v>927</v>
      </c>
      <c r="H289" s="54" t="s">
        <v>295</v>
      </c>
      <c r="I289" s="118" t="s">
        <v>3256</v>
      </c>
      <c r="J289" s="72">
        <v>6.1700000000600275</v>
      </c>
      <c r="K289" s="70" t="s">
        <v>134</v>
      </c>
      <c r="L289" s="71">
        <v>4.1250000000000002E-2</v>
      </c>
      <c r="M289" s="71">
        <v>6.6600000000774068E-2</v>
      </c>
      <c r="N289" s="72">
        <v>8151.3180000000002</v>
      </c>
      <c r="O289" s="80">
        <v>85.646919999999994</v>
      </c>
      <c r="P289" s="118" t="s">
        <v>3256</v>
      </c>
      <c r="Q289" s="72">
        <v>25.321365644</v>
      </c>
      <c r="R289" s="73">
        <v>8.1513180000000003E-6</v>
      </c>
      <c r="S289" s="73">
        <f t="shared" si="4"/>
        <v>7.0961670533599625E-4</v>
      </c>
      <c r="T289" s="73">
        <f>Q289/'סכום נכסי הקרן'!$C$41</f>
        <v>1.7013266901283572E-4</v>
      </c>
    </row>
    <row r="290" spans="1:20">
      <c r="A290" s="69" t="s">
        <v>957</v>
      </c>
      <c r="B290" s="54" t="s">
        <v>958</v>
      </c>
      <c r="C290" s="70" t="s">
        <v>29</v>
      </c>
      <c r="D290" s="70" t="s">
        <v>800</v>
      </c>
      <c r="E290" s="118" t="s">
        <v>3256</v>
      </c>
      <c r="F290" s="70" t="s">
        <v>3139</v>
      </c>
      <c r="G290" s="54" t="s">
        <v>927</v>
      </c>
      <c r="H290" s="54" t="s">
        <v>295</v>
      </c>
      <c r="I290" s="118" t="s">
        <v>3256</v>
      </c>
      <c r="J290" s="72">
        <v>0.5</v>
      </c>
      <c r="K290" s="70" t="s">
        <v>134</v>
      </c>
      <c r="L290" s="71">
        <v>6.25E-2</v>
      </c>
      <c r="M290" s="71">
        <v>6.6400000000247913E-2</v>
      </c>
      <c r="N290" s="72">
        <v>20722.979304</v>
      </c>
      <c r="O290" s="80">
        <v>100.89442</v>
      </c>
      <c r="P290" s="118" t="s">
        <v>3256</v>
      </c>
      <c r="Q290" s="72">
        <v>75.834509607999991</v>
      </c>
      <c r="R290" s="73">
        <v>2.1232734801104927E-5</v>
      </c>
      <c r="S290" s="73">
        <f t="shared" si="4"/>
        <v>2.1252185058016891E-3</v>
      </c>
      <c r="T290" s="73">
        <f>Q290/'סכום נכסי הקרן'!$C$41</f>
        <v>5.0952731792906823E-4</v>
      </c>
    </row>
    <row r="291" spans="1:20">
      <c r="A291" s="69" t="s">
        <v>959</v>
      </c>
      <c r="B291" s="54" t="s">
        <v>960</v>
      </c>
      <c r="C291" s="70" t="s">
        <v>29</v>
      </c>
      <c r="D291" s="70" t="s">
        <v>800</v>
      </c>
      <c r="E291" s="118" t="s">
        <v>3256</v>
      </c>
      <c r="F291" s="70" t="s">
        <v>3139</v>
      </c>
      <c r="G291" s="54" t="s">
        <v>927</v>
      </c>
      <c r="H291" s="54" t="s">
        <v>295</v>
      </c>
      <c r="I291" s="118" t="s">
        <v>3256</v>
      </c>
      <c r="J291" s="72">
        <v>4.6600000000054038</v>
      </c>
      <c r="K291" s="70" t="s">
        <v>136</v>
      </c>
      <c r="L291" s="71">
        <v>6.5000000000000002E-2</v>
      </c>
      <c r="M291" s="71">
        <v>4.9700000000120335E-2</v>
      </c>
      <c r="N291" s="72">
        <v>9315.7919999999995</v>
      </c>
      <c r="O291" s="80">
        <v>108.95943</v>
      </c>
      <c r="P291" s="118" t="s">
        <v>3256</v>
      </c>
      <c r="Q291" s="72">
        <v>40.719479082999996</v>
      </c>
      <c r="R291" s="73">
        <v>1.2421056E-5</v>
      </c>
      <c r="S291" s="73">
        <f t="shared" si="4"/>
        <v>1.1411399762604555E-3</v>
      </c>
      <c r="T291" s="73">
        <f>Q291/'סכום נכסי הקרן'!$C$41</f>
        <v>2.7359162829531964E-4</v>
      </c>
    </row>
    <row r="292" spans="1:20">
      <c r="A292" s="69" t="s">
        <v>961</v>
      </c>
      <c r="B292" s="54" t="s">
        <v>962</v>
      </c>
      <c r="C292" s="70" t="s">
        <v>29</v>
      </c>
      <c r="D292" s="70" t="s">
        <v>800</v>
      </c>
      <c r="E292" s="118" t="s">
        <v>3256</v>
      </c>
      <c r="F292" s="70" t="s">
        <v>3132</v>
      </c>
      <c r="G292" s="54" t="s">
        <v>927</v>
      </c>
      <c r="H292" s="54" t="s">
        <v>802</v>
      </c>
      <c r="I292" s="118" t="s">
        <v>3256</v>
      </c>
      <c r="J292" s="72">
        <v>2.3500000000317751</v>
      </c>
      <c r="K292" s="70" t="s">
        <v>136</v>
      </c>
      <c r="L292" s="71">
        <v>5.7500000000000002E-2</v>
      </c>
      <c r="M292" s="71">
        <v>4.2600000000608734E-2</v>
      </c>
      <c r="N292" s="72">
        <v>7064.4755999999998</v>
      </c>
      <c r="O292" s="80">
        <v>105.49755999999999</v>
      </c>
      <c r="P292" s="118" t="s">
        <v>3256</v>
      </c>
      <c r="Q292" s="72">
        <v>29.897849842999999</v>
      </c>
      <c r="R292" s="73">
        <v>1.0868424E-5</v>
      </c>
      <c r="S292" s="73">
        <f t="shared" si="4"/>
        <v>8.3787004226003163E-4</v>
      </c>
      <c r="T292" s="73">
        <f>Q292/'סכום נכסי הקרן'!$C$41</f>
        <v>2.0088177956309683E-4</v>
      </c>
    </row>
    <row r="293" spans="1:20">
      <c r="A293" s="69" t="s">
        <v>963</v>
      </c>
      <c r="B293" s="54" t="s">
        <v>964</v>
      </c>
      <c r="C293" s="70" t="s">
        <v>29</v>
      </c>
      <c r="D293" s="70" t="s">
        <v>800</v>
      </c>
      <c r="E293" s="118" t="s">
        <v>3256</v>
      </c>
      <c r="F293" s="70" t="s">
        <v>3132</v>
      </c>
      <c r="G293" s="54" t="s">
        <v>927</v>
      </c>
      <c r="H293" s="54" t="s">
        <v>802</v>
      </c>
      <c r="I293" s="118" t="s">
        <v>3256</v>
      </c>
      <c r="J293" s="72">
        <v>4.3500000000230452</v>
      </c>
      <c r="K293" s="70" t="s">
        <v>136</v>
      </c>
      <c r="L293" s="71">
        <v>6.1249999999999999E-2</v>
      </c>
      <c r="M293" s="71">
        <v>4.6300000000295875E-2</v>
      </c>
      <c r="N293" s="72">
        <v>15526.32</v>
      </c>
      <c r="O293" s="80">
        <v>107.98211000000001</v>
      </c>
      <c r="P293" s="118" t="s">
        <v>3256</v>
      </c>
      <c r="Q293" s="72">
        <v>67.257074527</v>
      </c>
      <c r="R293" s="73">
        <v>2.3886646153846152E-5</v>
      </c>
      <c r="S293" s="73">
        <f t="shared" si="4"/>
        <v>1.8848408220706037E-3</v>
      </c>
      <c r="T293" s="73">
        <f>Q293/'סכום נכסי הקרן'!$C$41</f>
        <v>4.5189606911999599E-4</v>
      </c>
    </row>
    <row r="294" spans="1:20">
      <c r="A294" s="69" t="s">
        <v>965</v>
      </c>
      <c r="B294" s="54" t="s">
        <v>966</v>
      </c>
      <c r="C294" s="70" t="s">
        <v>29</v>
      </c>
      <c r="D294" s="70" t="s">
        <v>800</v>
      </c>
      <c r="E294" s="118" t="s">
        <v>3256</v>
      </c>
      <c r="F294" s="70" t="s">
        <v>967</v>
      </c>
      <c r="G294" s="54" t="s">
        <v>968</v>
      </c>
      <c r="H294" s="54" t="s">
        <v>295</v>
      </c>
      <c r="I294" s="118" t="s">
        <v>3256</v>
      </c>
      <c r="J294" s="72">
        <v>4.3400000000008747</v>
      </c>
      <c r="K294" s="70" t="s">
        <v>136</v>
      </c>
      <c r="L294" s="71">
        <v>7.2499999999999995E-2</v>
      </c>
      <c r="M294" s="71">
        <v>5.1900000000030602E-2</v>
      </c>
      <c r="N294" s="72">
        <v>15526.32</v>
      </c>
      <c r="O294" s="80">
        <v>110.17251</v>
      </c>
      <c r="P294" s="118" t="s">
        <v>3256</v>
      </c>
      <c r="Q294" s="72">
        <v>68.621371241000006</v>
      </c>
      <c r="R294" s="73">
        <v>3.1052639999999998E-5</v>
      </c>
      <c r="S294" s="73">
        <f t="shared" si="4"/>
        <v>1.9230744526298942E-3</v>
      </c>
      <c r="T294" s="73">
        <f>Q294/'סכום נכסי הקרן'!$C$41</f>
        <v>4.6106269324847234E-4</v>
      </c>
    </row>
    <row r="295" spans="1:20">
      <c r="A295" s="69" t="s">
        <v>969</v>
      </c>
      <c r="B295" s="54" t="s">
        <v>970</v>
      </c>
      <c r="C295" s="70" t="s">
        <v>29</v>
      </c>
      <c r="D295" s="70" t="s">
        <v>800</v>
      </c>
      <c r="E295" s="118" t="s">
        <v>3256</v>
      </c>
      <c r="F295" s="70" t="s">
        <v>3132</v>
      </c>
      <c r="G295" s="54" t="s">
        <v>971</v>
      </c>
      <c r="H295" s="54" t="s">
        <v>835</v>
      </c>
      <c r="I295" s="118" t="s">
        <v>3256</v>
      </c>
      <c r="J295" s="72">
        <v>6.1099999999938177</v>
      </c>
      <c r="K295" s="70" t="s">
        <v>134</v>
      </c>
      <c r="L295" s="71">
        <v>3.7499999999999999E-2</v>
      </c>
      <c r="M295" s="71">
        <v>5.7600000000000012E-2</v>
      </c>
      <c r="N295" s="72">
        <v>24842.112000000001</v>
      </c>
      <c r="O295" s="80">
        <v>89.758499999999998</v>
      </c>
      <c r="P295" s="118" t="s">
        <v>3256</v>
      </c>
      <c r="Q295" s="72">
        <v>80.87450905</v>
      </c>
      <c r="R295" s="73">
        <v>2.4842112E-5</v>
      </c>
      <c r="S295" s="73">
        <f t="shared" si="4"/>
        <v>2.2664615907604488E-3</v>
      </c>
      <c r="T295" s="73">
        <f>Q295/'סכום נכסי הקרן'!$C$41</f>
        <v>5.4339075835112315E-4</v>
      </c>
    </row>
    <row r="296" spans="1:20">
      <c r="A296" s="69" t="s">
        <v>972</v>
      </c>
      <c r="B296" s="54" t="s">
        <v>973</v>
      </c>
      <c r="C296" s="70" t="s">
        <v>29</v>
      </c>
      <c r="D296" s="70" t="s">
        <v>800</v>
      </c>
      <c r="E296" s="118" t="s">
        <v>3256</v>
      </c>
      <c r="F296" s="70" t="s">
        <v>3141</v>
      </c>
      <c r="G296" s="54" t="s">
        <v>968</v>
      </c>
      <c r="H296" s="54" t="s">
        <v>802</v>
      </c>
      <c r="I296" s="118" t="s">
        <v>3256</v>
      </c>
      <c r="J296" s="72">
        <v>6.1899999999873083</v>
      </c>
      <c r="K296" s="70" t="s">
        <v>134</v>
      </c>
      <c r="L296" s="71">
        <v>0.04</v>
      </c>
      <c r="M296" s="71">
        <v>5.6099999999790207E-2</v>
      </c>
      <c r="N296" s="72">
        <v>23289.48</v>
      </c>
      <c r="O296" s="80">
        <v>91.413669999999996</v>
      </c>
      <c r="P296" s="118" t="s">
        <v>3256</v>
      </c>
      <c r="Q296" s="72">
        <v>77.217987141999998</v>
      </c>
      <c r="R296" s="73">
        <v>4.657896E-5</v>
      </c>
      <c r="S296" s="73">
        <f t="shared" si="4"/>
        <v>2.1639896678071666E-3</v>
      </c>
      <c r="T296" s="73">
        <f>Q296/'סכום נכסי הקרן'!$C$41</f>
        <v>5.1882281678516918E-4</v>
      </c>
    </row>
    <row r="297" spans="1:20">
      <c r="A297" s="69" t="s">
        <v>974</v>
      </c>
      <c r="B297" s="54" t="s">
        <v>975</v>
      </c>
      <c r="C297" s="70" t="s">
        <v>29</v>
      </c>
      <c r="D297" s="70" t="s">
        <v>800</v>
      </c>
      <c r="E297" s="118" t="s">
        <v>3256</v>
      </c>
      <c r="F297" s="70" t="s">
        <v>3133</v>
      </c>
      <c r="G297" s="54" t="s">
        <v>968</v>
      </c>
      <c r="H297" s="54" t="s">
        <v>802</v>
      </c>
      <c r="I297" s="118" t="s">
        <v>3256</v>
      </c>
      <c r="J297" s="72">
        <v>5.360000000021965</v>
      </c>
      <c r="K297" s="70" t="s">
        <v>134</v>
      </c>
      <c r="L297" s="71">
        <v>3.7499999999999999E-2</v>
      </c>
      <c r="M297" s="71">
        <v>5.5700000000195239E-2</v>
      </c>
      <c r="N297" s="72">
        <v>14750.004000000001</v>
      </c>
      <c r="O297" s="80">
        <v>91.905079999999998</v>
      </c>
      <c r="P297" s="118" t="s">
        <v>3256</v>
      </c>
      <c r="Q297" s="72">
        <v>49.167624572000001</v>
      </c>
      <c r="R297" s="73">
        <v>3.6875010000000003E-5</v>
      </c>
      <c r="S297" s="73">
        <f t="shared" si="4"/>
        <v>1.3778943935532633E-3</v>
      </c>
      <c r="T297" s="73">
        <f>Q297/'סכום נכסי הקרן'!$C$41</f>
        <v>3.3035418843760389E-4</v>
      </c>
    </row>
    <row r="298" spans="1:20">
      <c r="A298" s="69" t="s">
        <v>976</v>
      </c>
      <c r="B298" s="54" t="s">
        <v>977</v>
      </c>
      <c r="C298" s="70" t="s">
        <v>29</v>
      </c>
      <c r="D298" s="70" t="s">
        <v>800</v>
      </c>
      <c r="E298" s="118" t="s">
        <v>3256</v>
      </c>
      <c r="F298" s="70" t="s">
        <v>3135</v>
      </c>
      <c r="G298" s="54" t="s">
        <v>971</v>
      </c>
      <c r="H298" s="54" t="s">
        <v>835</v>
      </c>
      <c r="I298" s="118" t="s">
        <v>3256</v>
      </c>
      <c r="J298" s="72">
        <v>4.0200000000199285</v>
      </c>
      <c r="K298" s="70" t="s">
        <v>134</v>
      </c>
      <c r="L298" s="71">
        <v>5.1249999999999997E-2</v>
      </c>
      <c r="M298" s="71">
        <v>5.9700000000145907E-2</v>
      </c>
      <c r="N298" s="72">
        <v>16044.122772000001</v>
      </c>
      <c r="O298" s="80">
        <v>96.576539999999994</v>
      </c>
      <c r="P298" s="118" t="s">
        <v>3256</v>
      </c>
      <c r="Q298" s="72">
        <v>56.199853294</v>
      </c>
      <c r="R298" s="73">
        <v>2.9171132312727275E-5</v>
      </c>
      <c r="S298" s="73">
        <f t="shared" si="4"/>
        <v>1.5749685579973618E-3</v>
      </c>
      <c r="T298" s="73">
        <f>Q298/'סכום נכסי הקרן'!$C$41</f>
        <v>3.7760329255004643E-4</v>
      </c>
    </row>
    <row r="299" spans="1:20">
      <c r="A299" s="69" t="s">
        <v>978</v>
      </c>
      <c r="B299" s="54" t="s">
        <v>979</v>
      </c>
      <c r="C299" s="70" t="s">
        <v>29</v>
      </c>
      <c r="D299" s="70" t="s">
        <v>800</v>
      </c>
      <c r="E299" s="118" t="s">
        <v>3256</v>
      </c>
      <c r="F299" s="70" t="s">
        <v>805</v>
      </c>
      <c r="G299" s="54" t="s">
        <v>968</v>
      </c>
      <c r="H299" s="54" t="s">
        <v>802</v>
      </c>
      <c r="I299" s="118" t="s">
        <v>3256</v>
      </c>
      <c r="J299" s="72">
        <v>4.4600000000153823</v>
      </c>
      <c r="K299" s="70" t="s">
        <v>136</v>
      </c>
      <c r="L299" s="71">
        <v>7.8750000000000001E-2</v>
      </c>
      <c r="M299" s="71">
        <v>7.1400000000271205E-2</v>
      </c>
      <c r="N299" s="72">
        <v>23134.216799999998</v>
      </c>
      <c r="O299" s="80">
        <v>106.47931</v>
      </c>
      <c r="P299" s="118" t="s">
        <v>3256</v>
      </c>
      <c r="Q299" s="72">
        <v>98.818362088000001</v>
      </c>
      <c r="R299" s="73">
        <v>2.3134216799999999E-5</v>
      </c>
      <c r="S299" s="73">
        <f t="shared" si="4"/>
        <v>2.7693277494376394E-3</v>
      </c>
      <c r="T299" s="73">
        <f>Q299/'סכום נכסי הקרן'!$C$41</f>
        <v>6.6395438247194162E-4</v>
      </c>
    </row>
    <row r="300" spans="1:20">
      <c r="A300" s="69" t="s">
        <v>980</v>
      </c>
      <c r="B300" s="54" t="s">
        <v>981</v>
      </c>
      <c r="C300" s="70" t="s">
        <v>29</v>
      </c>
      <c r="D300" s="70" t="s">
        <v>800</v>
      </c>
      <c r="E300" s="118" t="s">
        <v>3256</v>
      </c>
      <c r="F300" s="70" t="s">
        <v>3139</v>
      </c>
      <c r="G300" s="54" t="s">
        <v>968</v>
      </c>
      <c r="H300" s="54" t="s">
        <v>802</v>
      </c>
      <c r="I300" s="118" t="s">
        <v>3256</v>
      </c>
      <c r="J300" s="72">
        <v>5.7799999999703315</v>
      </c>
      <c r="K300" s="70" t="s">
        <v>136</v>
      </c>
      <c r="L300" s="71">
        <v>6.1349999999999995E-2</v>
      </c>
      <c r="M300" s="71">
        <v>4.9699999999851661E-2</v>
      </c>
      <c r="N300" s="72">
        <v>7763.16</v>
      </c>
      <c r="O300" s="80">
        <v>108.23022</v>
      </c>
      <c r="P300" s="118" t="s">
        <v>3256</v>
      </c>
      <c r="Q300" s="72">
        <v>33.705803249999995</v>
      </c>
      <c r="R300" s="73">
        <v>7.7631599999999994E-6</v>
      </c>
      <c r="S300" s="73">
        <f t="shared" si="4"/>
        <v>9.4458574585750375E-4</v>
      </c>
      <c r="T300" s="73">
        <f>Q300/'סכום נכסי הקרן'!$C$41</f>
        <v>2.2646717988146167E-4</v>
      </c>
    </row>
    <row r="301" spans="1:20">
      <c r="A301" s="69" t="s">
        <v>982</v>
      </c>
      <c r="B301" s="54" t="s">
        <v>983</v>
      </c>
      <c r="C301" s="70" t="s">
        <v>29</v>
      </c>
      <c r="D301" s="70" t="s">
        <v>800</v>
      </c>
      <c r="E301" s="118" t="s">
        <v>3256</v>
      </c>
      <c r="F301" s="70" t="s">
        <v>3139</v>
      </c>
      <c r="G301" s="54" t="s">
        <v>968</v>
      </c>
      <c r="H301" s="54" t="s">
        <v>802</v>
      </c>
      <c r="I301" s="118" t="s">
        <v>3256</v>
      </c>
      <c r="J301" s="72">
        <v>4.1000000000029608</v>
      </c>
      <c r="K301" s="70" t="s">
        <v>136</v>
      </c>
      <c r="L301" s="71">
        <v>7.1249999999999994E-2</v>
      </c>
      <c r="M301" s="71">
        <v>5.1200000000094753E-2</v>
      </c>
      <c r="N301" s="72">
        <v>23289.48</v>
      </c>
      <c r="O301" s="80">
        <v>108.44175</v>
      </c>
      <c r="P301" s="118" t="s">
        <v>3256</v>
      </c>
      <c r="Q301" s="72">
        <v>101.315046567</v>
      </c>
      <c r="R301" s="73">
        <v>3.1052639999999998E-5</v>
      </c>
      <c r="S301" s="73">
        <f t="shared" si="4"/>
        <v>2.839295895672726E-3</v>
      </c>
      <c r="T301" s="73">
        <f>Q301/'סכום נכסי הקרן'!$C$41</f>
        <v>6.8072944903300764E-4</v>
      </c>
    </row>
    <row r="302" spans="1:20">
      <c r="A302" s="69" t="s">
        <v>984</v>
      </c>
      <c r="B302" s="54" t="s">
        <v>985</v>
      </c>
      <c r="C302" s="70" t="s">
        <v>29</v>
      </c>
      <c r="D302" s="70" t="s">
        <v>800</v>
      </c>
      <c r="E302" s="118" t="s">
        <v>3256</v>
      </c>
      <c r="F302" s="70" t="s">
        <v>3137</v>
      </c>
      <c r="G302" s="54" t="s">
        <v>821</v>
      </c>
      <c r="H302" s="54" t="s">
        <v>802</v>
      </c>
      <c r="I302" s="118" t="s">
        <v>3256</v>
      </c>
      <c r="J302" s="72">
        <v>3.969999999977158</v>
      </c>
      <c r="K302" s="70" t="s">
        <v>134</v>
      </c>
      <c r="L302" s="71">
        <v>4.6249999999999999E-2</v>
      </c>
      <c r="M302" s="71">
        <v>5.7699999999682582E-2</v>
      </c>
      <c r="N302" s="72">
        <v>19410.228948</v>
      </c>
      <c r="O302" s="80">
        <v>95.765129999999999</v>
      </c>
      <c r="P302" s="118" t="s">
        <v>3256</v>
      </c>
      <c r="Q302" s="72">
        <v>67.419510282000005</v>
      </c>
      <c r="R302" s="73">
        <v>3.5291325360000001E-5</v>
      </c>
      <c r="S302" s="73">
        <f t="shared" si="4"/>
        <v>1.8893929906586822E-3</v>
      </c>
      <c r="T302" s="73">
        <f>Q302/'סכום נכסי הקרן'!$C$41</f>
        <v>4.5298746477889535E-4</v>
      </c>
    </row>
    <row r="303" spans="1:20">
      <c r="A303" s="69" t="s">
        <v>986</v>
      </c>
      <c r="B303" s="54" t="s">
        <v>987</v>
      </c>
      <c r="C303" s="70" t="s">
        <v>29</v>
      </c>
      <c r="D303" s="70" t="s">
        <v>800</v>
      </c>
      <c r="E303" s="118" t="s">
        <v>3256</v>
      </c>
      <c r="F303" s="70" t="s">
        <v>805</v>
      </c>
      <c r="G303" s="54" t="s">
        <v>821</v>
      </c>
      <c r="H303" s="54" t="s">
        <v>802</v>
      </c>
      <c r="I303" s="118" t="s">
        <v>3256</v>
      </c>
      <c r="J303" s="72">
        <v>3.5300000000204808</v>
      </c>
      <c r="K303" s="70" t="s">
        <v>137</v>
      </c>
      <c r="L303" s="71">
        <v>8.8749999999999996E-2</v>
      </c>
      <c r="M303" s="71">
        <v>8.8900000000325774E-2</v>
      </c>
      <c r="N303" s="72">
        <v>15759.2148</v>
      </c>
      <c r="O303" s="80">
        <v>99.901110000000003</v>
      </c>
      <c r="P303" s="118" t="s">
        <v>3256</v>
      </c>
      <c r="Q303" s="72">
        <v>72.749742167000008</v>
      </c>
      <c r="R303" s="73">
        <v>1.260737184E-5</v>
      </c>
      <c r="S303" s="73">
        <f t="shared" si="4"/>
        <v>2.0387696728680336E-3</v>
      </c>
      <c r="T303" s="73">
        <f>Q303/'סכום נכסי הקרן'!$C$41</f>
        <v>4.8880095879821374E-4</v>
      </c>
    </row>
    <row r="304" spans="1:20">
      <c r="A304" s="69" t="s">
        <v>988</v>
      </c>
      <c r="B304" s="54" t="s">
        <v>989</v>
      </c>
      <c r="C304" s="70" t="s">
        <v>29</v>
      </c>
      <c r="D304" s="70" t="s">
        <v>800</v>
      </c>
      <c r="E304" s="118" t="s">
        <v>3256</v>
      </c>
      <c r="F304" s="70" t="s">
        <v>3141</v>
      </c>
      <c r="G304" s="54" t="s">
        <v>990</v>
      </c>
      <c r="H304" s="54" t="s">
        <v>835</v>
      </c>
      <c r="I304" s="118" t="s">
        <v>3256</v>
      </c>
      <c r="J304" s="72">
        <v>3.5699999999876946</v>
      </c>
      <c r="K304" s="70" t="s">
        <v>134</v>
      </c>
      <c r="L304" s="71">
        <v>6.3750000000000001E-2</v>
      </c>
      <c r="M304" s="71">
        <v>5.8599999999758755E-2</v>
      </c>
      <c r="N304" s="72">
        <v>21736.848000000002</v>
      </c>
      <c r="O304" s="80">
        <v>104.10454</v>
      </c>
      <c r="P304" s="118" t="s">
        <v>3256</v>
      </c>
      <c r="Q304" s="72">
        <v>82.075549792999993</v>
      </c>
      <c r="R304" s="73">
        <v>4.3473696000000006E-5</v>
      </c>
      <c r="S304" s="73">
        <f t="shared" si="4"/>
        <v>2.3001200666501131E-3</v>
      </c>
      <c r="T304" s="73">
        <f>Q304/'סכום נכסי הקרן'!$C$41</f>
        <v>5.5146047584079443E-4</v>
      </c>
    </row>
    <row r="305" spans="1:20">
      <c r="A305" s="69" t="s">
        <v>991</v>
      </c>
      <c r="B305" s="54" t="s">
        <v>992</v>
      </c>
      <c r="C305" s="70" t="s">
        <v>29</v>
      </c>
      <c r="D305" s="70" t="s">
        <v>800</v>
      </c>
      <c r="E305" s="118" t="s">
        <v>3256</v>
      </c>
      <c r="F305" s="70" t="s">
        <v>3135</v>
      </c>
      <c r="G305" s="54" t="s">
        <v>821</v>
      </c>
      <c r="H305" s="54" t="s">
        <v>802</v>
      </c>
      <c r="I305" s="118" t="s">
        <v>3256</v>
      </c>
      <c r="J305" s="72">
        <v>6.4899999999948044</v>
      </c>
      <c r="K305" s="70" t="s">
        <v>134</v>
      </c>
      <c r="L305" s="71">
        <v>8.5000000000000006E-2</v>
      </c>
      <c r="M305" s="71">
        <v>9.1799999999860257E-2</v>
      </c>
      <c r="N305" s="72">
        <v>31052.639999999999</v>
      </c>
      <c r="O305" s="80">
        <v>99.108279999999993</v>
      </c>
      <c r="P305" s="118" t="s">
        <v>3256</v>
      </c>
      <c r="Q305" s="72">
        <v>111.623597042</v>
      </c>
      <c r="R305" s="73">
        <v>4.1403519999999999E-5</v>
      </c>
      <c r="S305" s="73">
        <f t="shared" si="4"/>
        <v>3.1281870924472046E-3</v>
      </c>
      <c r="T305" s="73">
        <f>Q305/'סכום נכסי הקרן'!$C$41</f>
        <v>7.4999195369498907E-4</v>
      </c>
    </row>
    <row r="306" spans="1:20">
      <c r="A306" s="69" t="s">
        <v>993</v>
      </c>
      <c r="B306" s="54" t="s">
        <v>994</v>
      </c>
      <c r="C306" s="70" t="s">
        <v>29</v>
      </c>
      <c r="D306" s="70" t="s">
        <v>800</v>
      </c>
      <c r="E306" s="118" t="s">
        <v>3256</v>
      </c>
      <c r="F306" s="70" t="s">
        <v>805</v>
      </c>
      <c r="G306" s="54" t="s">
        <v>821</v>
      </c>
      <c r="H306" s="54" t="s">
        <v>802</v>
      </c>
      <c r="I306" s="118" t="s">
        <v>3256</v>
      </c>
      <c r="J306" s="72">
        <v>3.5999999999780536</v>
      </c>
      <c r="K306" s="70" t="s">
        <v>137</v>
      </c>
      <c r="L306" s="71">
        <v>8.5000000000000006E-2</v>
      </c>
      <c r="M306" s="71">
        <v>7.9599999999429391E-2</v>
      </c>
      <c r="N306" s="72">
        <v>7763.16</v>
      </c>
      <c r="O306" s="80">
        <v>101.61441000000001</v>
      </c>
      <c r="P306" s="118" t="s">
        <v>3256</v>
      </c>
      <c r="Q306" s="72">
        <v>36.451918673000002</v>
      </c>
      <c r="R306" s="73">
        <v>1.035088E-5</v>
      </c>
      <c r="S306" s="73">
        <f t="shared" si="4"/>
        <v>1.0215440508059329E-3</v>
      </c>
      <c r="T306" s="73">
        <f>Q306/'סכום נכסי הקרן'!$C$41</f>
        <v>2.4491815732481334E-4</v>
      </c>
    </row>
    <row r="307" spans="1:20">
      <c r="A307" s="69" t="s">
        <v>995</v>
      </c>
      <c r="B307" s="54" t="s">
        <v>996</v>
      </c>
      <c r="C307" s="70" t="s">
        <v>29</v>
      </c>
      <c r="D307" s="70" t="s">
        <v>800</v>
      </c>
      <c r="E307" s="118" t="s">
        <v>3256</v>
      </c>
      <c r="F307" s="70" t="s">
        <v>805</v>
      </c>
      <c r="G307" s="54" t="s">
        <v>821</v>
      </c>
      <c r="H307" s="54" t="s">
        <v>802</v>
      </c>
      <c r="I307" s="118" t="s">
        <v>3256</v>
      </c>
      <c r="J307" s="72">
        <v>3.939999999986739</v>
      </c>
      <c r="K307" s="70" t="s">
        <v>137</v>
      </c>
      <c r="L307" s="71">
        <v>8.5000000000000006E-2</v>
      </c>
      <c r="M307" s="71">
        <v>8.1999999999613229E-2</v>
      </c>
      <c r="N307" s="72">
        <v>7763.16</v>
      </c>
      <c r="O307" s="80">
        <v>100.90441</v>
      </c>
      <c r="P307" s="118" t="s">
        <v>3256</v>
      </c>
      <c r="Q307" s="72">
        <v>36.197221892000002</v>
      </c>
      <c r="R307" s="73">
        <v>1.035088E-5</v>
      </c>
      <c r="S307" s="73">
        <f t="shared" si="4"/>
        <v>1.0144063200399887E-3</v>
      </c>
      <c r="T307" s="73">
        <f>Q307/'סכום נכסי הקרן'!$C$41</f>
        <v>2.4320686561370549E-4</v>
      </c>
    </row>
    <row r="308" spans="1:20">
      <c r="A308" s="69" t="s">
        <v>997</v>
      </c>
      <c r="B308" s="54" t="s">
        <v>998</v>
      </c>
      <c r="C308" s="70" t="s">
        <v>29</v>
      </c>
      <c r="D308" s="70" t="s">
        <v>800</v>
      </c>
      <c r="E308" s="118" t="s">
        <v>3256</v>
      </c>
      <c r="F308" s="70" t="s">
        <v>3131</v>
      </c>
      <c r="G308" s="54" t="s">
        <v>999</v>
      </c>
      <c r="H308" s="54" t="s">
        <v>835</v>
      </c>
      <c r="I308" s="118" t="s">
        <v>3256</v>
      </c>
      <c r="J308" s="72">
        <v>3.5000000000340652</v>
      </c>
      <c r="K308" s="70" t="s">
        <v>136</v>
      </c>
      <c r="L308" s="71">
        <v>2.6249999999999999E-2</v>
      </c>
      <c r="M308" s="71">
        <v>0.10040000000096291</v>
      </c>
      <c r="N308" s="72">
        <v>14012.5038</v>
      </c>
      <c r="O308" s="80">
        <v>78.332139999999995</v>
      </c>
      <c r="P308" s="118" t="s">
        <v>3256</v>
      </c>
      <c r="Q308" s="72">
        <v>44.032501019000001</v>
      </c>
      <c r="R308" s="73">
        <v>5.8560626373901926E-5</v>
      </c>
      <c r="S308" s="73">
        <f t="shared" si="4"/>
        <v>1.2339855101065843E-3</v>
      </c>
      <c r="T308" s="73">
        <f>Q308/'סכום נכסי הקרן'!$C$41</f>
        <v>2.9585161507463909E-4</v>
      </c>
    </row>
    <row r="309" spans="1:20">
      <c r="A309" s="69" t="s">
        <v>1000</v>
      </c>
      <c r="B309" s="54" t="s">
        <v>1001</v>
      </c>
      <c r="C309" s="70" t="s">
        <v>29</v>
      </c>
      <c r="D309" s="70" t="s">
        <v>800</v>
      </c>
      <c r="E309" s="118" t="s">
        <v>3256</v>
      </c>
      <c r="F309" s="70" t="s">
        <v>948</v>
      </c>
      <c r="G309" s="54" t="s">
        <v>999</v>
      </c>
      <c r="H309" s="54" t="s">
        <v>835</v>
      </c>
      <c r="I309" s="118" t="s">
        <v>3256</v>
      </c>
      <c r="J309" s="72">
        <v>3.5800000000221321</v>
      </c>
      <c r="K309" s="70" t="s">
        <v>134</v>
      </c>
      <c r="L309" s="71">
        <v>7.3749999999999996E-2</v>
      </c>
      <c r="M309" s="71">
        <v>6.6200000000275525E-2</v>
      </c>
      <c r="N309" s="72">
        <v>23289.48</v>
      </c>
      <c r="O309" s="80">
        <v>104.84385</v>
      </c>
      <c r="P309" s="118" t="s">
        <v>3256</v>
      </c>
      <c r="Q309" s="72">
        <v>88.562587437999994</v>
      </c>
      <c r="R309" s="73">
        <v>2.1172254545454545E-5</v>
      </c>
      <c r="S309" s="73">
        <f t="shared" si="4"/>
        <v>2.4819155647979887E-3</v>
      </c>
      <c r="T309" s="73">
        <f>Q309/'סכום נכסי הקרן'!$C$41</f>
        <v>5.9504647527096766E-4</v>
      </c>
    </row>
    <row r="310" spans="1:20">
      <c r="A310" s="69" t="s">
        <v>1002</v>
      </c>
      <c r="B310" s="54" t="s">
        <v>1003</v>
      </c>
      <c r="C310" s="70" t="s">
        <v>29</v>
      </c>
      <c r="D310" s="70" t="s">
        <v>800</v>
      </c>
      <c r="E310" s="118" t="s">
        <v>3256</v>
      </c>
      <c r="F310" s="70" t="s">
        <v>3136</v>
      </c>
      <c r="G310" s="54" t="s">
        <v>1004</v>
      </c>
      <c r="H310" s="54" t="s">
        <v>802</v>
      </c>
      <c r="I310" s="118" t="s">
        <v>3256</v>
      </c>
      <c r="J310" s="72">
        <v>1.9299999999930271</v>
      </c>
      <c r="K310" s="70" t="s">
        <v>137</v>
      </c>
      <c r="L310" s="71">
        <v>0.06</v>
      </c>
      <c r="M310" s="71">
        <v>7.2499999999674991E-2</v>
      </c>
      <c r="N310" s="72">
        <v>18398.689200000001</v>
      </c>
      <c r="O310" s="80">
        <v>99.523330000000001</v>
      </c>
      <c r="P310" s="118" t="s">
        <v>3256</v>
      </c>
      <c r="Q310" s="72">
        <v>84.613248063</v>
      </c>
      <c r="R310" s="73">
        <v>1.4718951360000001E-5</v>
      </c>
      <c r="S310" s="73">
        <f t="shared" si="4"/>
        <v>2.3712376007836234E-3</v>
      </c>
      <c r="T310" s="73">
        <f>Q310/'סכום נכסי הקרן'!$C$41</f>
        <v>5.6851111149348334E-4</v>
      </c>
    </row>
    <row r="311" spans="1:20">
      <c r="A311" s="69" t="s">
        <v>1005</v>
      </c>
      <c r="B311" s="54" t="s">
        <v>1006</v>
      </c>
      <c r="C311" s="70" t="s">
        <v>29</v>
      </c>
      <c r="D311" s="70" t="s">
        <v>800</v>
      </c>
      <c r="E311" s="118" t="s">
        <v>3256</v>
      </c>
      <c r="F311" s="70" t="s">
        <v>3136</v>
      </c>
      <c r="G311" s="54" t="s">
        <v>1004</v>
      </c>
      <c r="H311" s="54" t="s">
        <v>802</v>
      </c>
      <c r="I311" s="118" t="s">
        <v>3256</v>
      </c>
      <c r="J311" s="72">
        <v>1.9099999999673456</v>
      </c>
      <c r="K311" s="70" t="s">
        <v>136</v>
      </c>
      <c r="L311" s="71">
        <v>0.05</v>
      </c>
      <c r="M311" s="71">
        <v>5.0099999999180557E-2</v>
      </c>
      <c r="N311" s="72">
        <v>7763.16</v>
      </c>
      <c r="O311" s="80">
        <v>104.23363000000001</v>
      </c>
      <c r="P311" s="118" t="s">
        <v>3256</v>
      </c>
      <c r="Q311" s="72">
        <v>32.461159066</v>
      </c>
      <c r="R311" s="73">
        <v>7.7631599999999994E-6</v>
      </c>
      <c r="S311" s="73">
        <f t="shared" si="4"/>
        <v>9.0970530861793613E-4</v>
      </c>
      <c r="T311" s="73">
        <f>Q311/'סכום נכסי הקרן'!$C$41</f>
        <v>2.1810449360409661E-4</v>
      </c>
    </row>
    <row r="312" spans="1:20">
      <c r="A312" s="69" t="s">
        <v>1007</v>
      </c>
      <c r="B312" s="54" t="s">
        <v>1008</v>
      </c>
      <c r="C312" s="70" t="s">
        <v>29</v>
      </c>
      <c r="D312" s="70" t="s">
        <v>800</v>
      </c>
      <c r="E312" s="118" t="s">
        <v>3256</v>
      </c>
      <c r="F312" s="70" t="s">
        <v>3141</v>
      </c>
      <c r="G312" s="54" t="s">
        <v>999</v>
      </c>
      <c r="H312" s="54" t="s">
        <v>835</v>
      </c>
      <c r="I312" s="118" t="s">
        <v>3256</v>
      </c>
      <c r="J312" s="72">
        <v>6.020000000039146</v>
      </c>
      <c r="K312" s="70" t="s">
        <v>134</v>
      </c>
      <c r="L312" s="71">
        <v>5.1249999999999997E-2</v>
      </c>
      <c r="M312" s="71">
        <v>7.8000000000414044E-2</v>
      </c>
      <c r="N312" s="72">
        <v>17078.952000000001</v>
      </c>
      <c r="O312" s="80">
        <v>85.774169999999998</v>
      </c>
      <c r="P312" s="118" t="s">
        <v>3256</v>
      </c>
      <c r="Q312" s="72">
        <v>53.133115396000001</v>
      </c>
      <c r="R312" s="73">
        <v>8.5394760000000012E-6</v>
      </c>
      <c r="S312" s="73">
        <f t="shared" si="4"/>
        <v>1.4890249926342723E-3</v>
      </c>
      <c r="T312" s="73">
        <f>Q312/'סכום נכסי הקרן'!$C$41</f>
        <v>3.5699807278879769E-4</v>
      </c>
    </row>
    <row r="313" spans="1:20">
      <c r="A313" s="120" t="s">
        <v>3256</v>
      </c>
      <c r="B313" s="121" t="s">
        <v>3256</v>
      </c>
      <c r="C313" s="121" t="s">
        <v>3256</v>
      </c>
      <c r="D313" s="121" t="s">
        <v>3256</v>
      </c>
      <c r="E313" s="121" t="s">
        <v>3256</v>
      </c>
      <c r="F313" s="121" t="s">
        <v>3256</v>
      </c>
      <c r="G313" s="121" t="s">
        <v>3256</v>
      </c>
      <c r="H313" s="121" t="s">
        <v>3256</v>
      </c>
      <c r="I313" s="121" t="s">
        <v>3256</v>
      </c>
      <c r="J313" s="121" t="s">
        <v>3256</v>
      </c>
      <c r="K313" s="121" t="s">
        <v>3256</v>
      </c>
      <c r="L313" s="121" t="s">
        <v>3256</v>
      </c>
      <c r="M313" s="121" t="s">
        <v>3256</v>
      </c>
      <c r="N313" s="121" t="s">
        <v>3256</v>
      </c>
      <c r="O313" s="121" t="s">
        <v>3256</v>
      </c>
      <c r="P313" s="121" t="s">
        <v>3256</v>
      </c>
      <c r="Q313" s="121" t="s">
        <v>3256</v>
      </c>
      <c r="R313" s="121" t="s">
        <v>3256</v>
      </c>
      <c r="S313" s="121" t="s">
        <v>3256</v>
      </c>
      <c r="T313" s="121" t="s">
        <v>3256</v>
      </c>
    </row>
    <row r="314" spans="1:20">
      <c r="A314" s="120" t="s">
        <v>3256</v>
      </c>
      <c r="B314" s="121" t="s">
        <v>3256</v>
      </c>
      <c r="C314" s="121" t="s">
        <v>3256</v>
      </c>
      <c r="D314" s="121" t="s">
        <v>3256</v>
      </c>
      <c r="E314" s="121" t="s">
        <v>3256</v>
      </c>
      <c r="F314" s="121" t="s">
        <v>3256</v>
      </c>
      <c r="G314" s="121" t="s">
        <v>3256</v>
      </c>
      <c r="H314" s="121" t="s">
        <v>3256</v>
      </c>
      <c r="I314" s="121" t="s">
        <v>3256</v>
      </c>
      <c r="J314" s="121" t="s">
        <v>3256</v>
      </c>
      <c r="K314" s="121" t="s">
        <v>3256</v>
      </c>
      <c r="L314" s="121" t="s">
        <v>3256</v>
      </c>
      <c r="M314" s="121" t="s">
        <v>3256</v>
      </c>
      <c r="N314" s="121" t="s">
        <v>3256</v>
      </c>
      <c r="O314" s="121" t="s">
        <v>3256</v>
      </c>
      <c r="P314" s="121" t="s">
        <v>3256</v>
      </c>
      <c r="Q314" s="121" t="s">
        <v>3256</v>
      </c>
      <c r="R314" s="121" t="s">
        <v>3256</v>
      </c>
      <c r="S314" s="121" t="s">
        <v>3256</v>
      </c>
      <c r="T314" s="121" t="s">
        <v>3256</v>
      </c>
    </row>
    <row r="315" spans="1:20">
      <c r="A315" s="120" t="s">
        <v>3256</v>
      </c>
      <c r="B315" s="121" t="s">
        <v>3256</v>
      </c>
      <c r="C315" s="121" t="s">
        <v>3256</v>
      </c>
      <c r="D315" s="121" t="s">
        <v>3256</v>
      </c>
      <c r="E315" s="121" t="s">
        <v>3256</v>
      </c>
      <c r="F315" s="121" t="s">
        <v>3256</v>
      </c>
      <c r="G315" s="121" t="s">
        <v>3256</v>
      </c>
      <c r="H315" s="121" t="s">
        <v>3256</v>
      </c>
      <c r="I315" s="121" t="s">
        <v>3256</v>
      </c>
      <c r="J315" s="121" t="s">
        <v>3256</v>
      </c>
      <c r="K315" s="121" t="s">
        <v>3256</v>
      </c>
      <c r="L315" s="121" t="s">
        <v>3256</v>
      </c>
      <c r="M315" s="121" t="s">
        <v>3256</v>
      </c>
      <c r="N315" s="121" t="s">
        <v>3256</v>
      </c>
      <c r="O315" s="121" t="s">
        <v>3256</v>
      </c>
      <c r="P315" s="121" t="s">
        <v>3256</v>
      </c>
      <c r="Q315" s="121" t="s">
        <v>3256</v>
      </c>
      <c r="R315" s="121" t="s">
        <v>3256</v>
      </c>
      <c r="S315" s="121" t="s">
        <v>3256</v>
      </c>
      <c r="T315" s="121" t="s">
        <v>3256</v>
      </c>
    </row>
    <row r="316" spans="1:20">
      <c r="A316" s="75" t="s">
        <v>212</v>
      </c>
      <c r="B316" s="124" t="s">
        <v>3256</v>
      </c>
      <c r="C316" s="124" t="s">
        <v>3256</v>
      </c>
      <c r="D316" s="124" t="s">
        <v>3256</v>
      </c>
      <c r="E316" s="124" t="s">
        <v>3256</v>
      </c>
      <c r="F316" s="124" t="s">
        <v>3256</v>
      </c>
      <c r="G316" s="124" t="s">
        <v>3256</v>
      </c>
      <c r="H316" s="124" t="s">
        <v>3256</v>
      </c>
      <c r="I316" s="124" t="s">
        <v>3256</v>
      </c>
      <c r="J316" s="124" t="s">
        <v>3256</v>
      </c>
      <c r="K316" s="121" t="s">
        <v>3256</v>
      </c>
      <c r="L316" s="121" t="s">
        <v>3256</v>
      </c>
      <c r="M316" s="121" t="s">
        <v>3256</v>
      </c>
      <c r="N316" s="121" t="s">
        <v>3256</v>
      </c>
      <c r="O316" s="121" t="s">
        <v>3256</v>
      </c>
      <c r="P316" s="121" t="s">
        <v>3256</v>
      </c>
      <c r="Q316" s="121" t="s">
        <v>3256</v>
      </c>
      <c r="R316" s="121" t="s">
        <v>3256</v>
      </c>
      <c r="S316" s="121" t="s">
        <v>3256</v>
      </c>
      <c r="T316" s="121" t="s">
        <v>3256</v>
      </c>
    </row>
    <row r="317" spans="1:20">
      <c r="A317" s="75" t="s">
        <v>115</v>
      </c>
      <c r="B317" s="124" t="s">
        <v>3256</v>
      </c>
      <c r="C317" s="124" t="s">
        <v>3256</v>
      </c>
      <c r="D317" s="124" t="s">
        <v>3256</v>
      </c>
      <c r="E317" s="124" t="s">
        <v>3256</v>
      </c>
      <c r="F317" s="124" t="s">
        <v>3256</v>
      </c>
      <c r="G317" s="124" t="s">
        <v>3256</v>
      </c>
      <c r="H317" s="124" t="s">
        <v>3256</v>
      </c>
      <c r="I317" s="124" t="s">
        <v>3256</v>
      </c>
      <c r="J317" s="124" t="s">
        <v>3256</v>
      </c>
      <c r="K317" s="121" t="s">
        <v>3256</v>
      </c>
      <c r="L317" s="121" t="s">
        <v>3256</v>
      </c>
      <c r="M317" s="121" t="s">
        <v>3256</v>
      </c>
      <c r="N317" s="121" t="s">
        <v>3256</v>
      </c>
      <c r="O317" s="121" t="s">
        <v>3256</v>
      </c>
      <c r="P317" s="121" t="s">
        <v>3256</v>
      </c>
      <c r="Q317" s="121" t="s">
        <v>3256</v>
      </c>
      <c r="R317" s="121" t="s">
        <v>3256</v>
      </c>
      <c r="S317" s="121" t="s">
        <v>3256</v>
      </c>
      <c r="T317" s="121" t="s">
        <v>3256</v>
      </c>
    </row>
    <row r="318" spans="1:20">
      <c r="A318" s="75" t="s">
        <v>195</v>
      </c>
      <c r="B318" s="124" t="s">
        <v>3256</v>
      </c>
      <c r="C318" s="124" t="s">
        <v>3256</v>
      </c>
      <c r="D318" s="124" t="s">
        <v>3256</v>
      </c>
      <c r="E318" s="124" t="s">
        <v>3256</v>
      </c>
      <c r="F318" s="124" t="s">
        <v>3256</v>
      </c>
      <c r="G318" s="124" t="s">
        <v>3256</v>
      </c>
      <c r="H318" s="124" t="s">
        <v>3256</v>
      </c>
      <c r="I318" s="124" t="s">
        <v>3256</v>
      </c>
      <c r="J318" s="124" t="s">
        <v>3256</v>
      </c>
      <c r="K318" s="121" t="s">
        <v>3256</v>
      </c>
      <c r="L318" s="121" t="s">
        <v>3256</v>
      </c>
      <c r="M318" s="121" t="s">
        <v>3256</v>
      </c>
      <c r="N318" s="121" t="s">
        <v>3256</v>
      </c>
      <c r="O318" s="121" t="s">
        <v>3256</v>
      </c>
      <c r="P318" s="121" t="s">
        <v>3256</v>
      </c>
      <c r="Q318" s="121" t="s">
        <v>3256</v>
      </c>
      <c r="R318" s="121" t="s">
        <v>3256</v>
      </c>
      <c r="S318" s="121" t="s">
        <v>3256</v>
      </c>
      <c r="T318" s="121" t="s">
        <v>3256</v>
      </c>
    </row>
    <row r="319" spans="1:20">
      <c r="A319" s="75" t="s">
        <v>203</v>
      </c>
      <c r="B319" s="124" t="s">
        <v>3256</v>
      </c>
      <c r="C319" s="124" t="s">
        <v>3256</v>
      </c>
      <c r="D319" s="124" t="s">
        <v>3256</v>
      </c>
      <c r="E319" s="124" t="s">
        <v>3256</v>
      </c>
      <c r="F319" s="124" t="s">
        <v>3256</v>
      </c>
      <c r="G319" s="124" t="s">
        <v>3256</v>
      </c>
      <c r="H319" s="124" t="s">
        <v>3256</v>
      </c>
      <c r="I319" s="124" t="s">
        <v>3256</v>
      </c>
      <c r="J319" s="124" t="s">
        <v>3256</v>
      </c>
      <c r="K319" s="121" t="s">
        <v>3256</v>
      </c>
      <c r="L319" s="121" t="s">
        <v>3256</v>
      </c>
      <c r="M319" s="121" t="s">
        <v>3256</v>
      </c>
      <c r="N319" s="121" t="s">
        <v>3256</v>
      </c>
      <c r="O319" s="121" t="s">
        <v>3256</v>
      </c>
      <c r="P319" s="121" t="s">
        <v>3256</v>
      </c>
      <c r="Q319" s="121" t="s">
        <v>3256</v>
      </c>
      <c r="R319" s="121" t="s">
        <v>3256</v>
      </c>
      <c r="S319" s="121" t="s">
        <v>3256</v>
      </c>
      <c r="T319" s="121" t="s">
        <v>3256</v>
      </c>
    </row>
    <row r="320" spans="1:20">
      <c r="A320" s="75" t="s">
        <v>208</v>
      </c>
      <c r="B320" s="125" t="s">
        <v>3256</v>
      </c>
      <c r="C320" s="125" t="s">
        <v>3256</v>
      </c>
      <c r="D320" s="125" t="s">
        <v>3256</v>
      </c>
      <c r="E320" s="125" t="s">
        <v>3256</v>
      </c>
      <c r="F320" s="125" t="s">
        <v>3256</v>
      </c>
      <c r="G320" s="125" t="s">
        <v>3256</v>
      </c>
      <c r="H320" s="125" t="s">
        <v>3256</v>
      </c>
      <c r="I320" s="125" t="s">
        <v>3256</v>
      </c>
      <c r="J320" s="125" t="s">
        <v>3256</v>
      </c>
      <c r="K320" s="121" t="s">
        <v>3256</v>
      </c>
      <c r="L320" s="121" t="s">
        <v>3256</v>
      </c>
      <c r="M320" s="121" t="s">
        <v>3256</v>
      </c>
      <c r="N320" s="121" t="s">
        <v>3256</v>
      </c>
      <c r="O320" s="121" t="s">
        <v>3256</v>
      </c>
      <c r="P320" s="121" t="s">
        <v>3256</v>
      </c>
      <c r="Q320" s="121" t="s">
        <v>3256</v>
      </c>
      <c r="R320" s="121" t="s">
        <v>3256</v>
      </c>
      <c r="S320" s="121" t="s">
        <v>3256</v>
      </c>
      <c r="T320" s="121" t="s">
        <v>3256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4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7109375" style="2" bestFit="1" customWidth="1"/>
    <col min="2" max="2" width="45.570312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44.7109375" style="2" bestFit="1" customWidth="1"/>
    <col min="7" max="7" width="12.28515625" style="1" bestFit="1" customWidth="1"/>
    <col min="8" max="8" width="14.28515625" style="1" customWidth="1"/>
    <col min="9" max="9" width="13.140625" style="1" bestFit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220</v>
      </c>
    </row>
    <row r="2" spans="1:14">
      <c r="A2" s="36" t="s">
        <v>147</v>
      </c>
      <c r="B2" s="36" t="s">
        <v>221</v>
      </c>
    </row>
    <row r="3" spans="1:14">
      <c r="A3" s="36" t="s">
        <v>149</v>
      </c>
      <c r="B3" s="36" t="s">
        <v>222</v>
      </c>
    </row>
    <row r="4" spans="1:14">
      <c r="A4" s="36" t="s">
        <v>150</v>
      </c>
      <c r="B4" s="36">
        <v>9455</v>
      </c>
    </row>
    <row r="5" spans="1:14" ht="18.75">
      <c r="A5" s="146" t="s">
        <v>95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</row>
    <row r="6" spans="1:14" s="3" customFormat="1">
      <c r="A6" s="37" t="s">
        <v>118</v>
      </c>
      <c r="B6" s="38" t="s">
        <v>48</v>
      </c>
      <c r="C6" s="38" t="s">
        <v>122</v>
      </c>
      <c r="D6" s="38" t="s">
        <v>179</v>
      </c>
      <c r="E6" s="38" t="s">
        <v>120</v>
      </c>
      <c r="F6" s="38" t="s">
        <v>70</v>
      </c>
      <c r="G6" s="38" t="s">
        <v>106</v>
      </c>
      <c r="H6" s="39" t="s">
        <v>197</v>
      </c>
      <c r="I6" s="39" t="s">
        <v>196</v>
      </c>
      <c r="J6" s="38" t="s">
        <v>211</v>
      </c>
      <c r="K6" s="39" t="s">
        <v>66</v>
      </c>
      <c r="L6" s="39" t="s">
        <v>63</v>
      </c>
      <c r="M6" s="39" t="s">
        <v>151</v>
      </c>
      <c r="N6" s="41" t="s">
        <v>153</v>
      </c>
    </row>
    <row r="7" spans="1:14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14" t="s">
        <v>3256</v>
      </c>
      <c r="G7" s="114" t="s">
        <v>3256</v>
      </c>
      <c r="H7" s="12" t="s">
        <v>204</v>
      </c>
      <c r="I7" s="114" t="s">
        <v>3256</v>
      </c>
      <c r="J7" s="12" t="s">
        <v>200</v>
      </c>
      <c r="K7" s="12" t="s">
        <v>200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31</v>
      </c>
      <c r="B9" s="116" t="s">
        <v>3256</v>
      </c>
      <c r="C9" s="116" t="s">
        <v>3256</v>
      </c>
      <c r="D9" s="116" t="s">
        <v>3256</v>
      </c>
      <c r="E9" s="116" t="s">
        <v>3256</v>
      </c>
      <c r="F9" s="116" t="s">
        <v>3256</v>
      </c>
      <c r="G9" s="116" t="s">
        <v>3256</v>
      </c>
      <c r="H9" s="116" t="s">
        <v>3256</v>
      </c>
      <c r="I9" s="116" t="s">
        <v>3256</v>
      </c>
      <c r="J9" s="61">
        <v>7.3007817059999995</v>
      </c>
      <c r="K9" s="61">
        <v>12123.044036577001</v>
      </c>
      <c r="L9" s="116" t="s">
        <v>3256</v>
      </c>
      <c r="M9" s="62">
        <f>IFERROR(K9/$K$9,0)</f>
        <v>1</v>
      </c>
      <c r="N9" s="62">
        <f>K9/'סכום נכסי הקרן'!$C$41</f>
        <v>8.1453973197994189E-2</v>
      </c>
    </row>
    <row r="10" spans="1:14">
      <c r="A10" s="63" t="s">
        <v>189</v>
      </c>
      <c r="B10" s="117" t="s">
        <v>3256</v>
      </c>
      <c r="C10" s="117" t="s">
        <v>3256</v>
      </c>
      <c r="D10" s="117" t="s">
        <v>3256</v>
      </c>
      <c r="E10" s="117" t="s">
        <v>3256</v>
      </c>
      <c r="F10" s="117" t="s">
        <v>3256</v>
      </c>
      <c r="G10" s="117" t="s">
        <v>3256</v>
      </c>
      <c r="H10" s="117" t="s">
        <v>3256</v>
      </c>
      <c r="I10" s="117" t="s">
        <v>3256</v>
      </c>
      <c r="J10" s="66">
        <v>6.0676076009999997</v>
      </c>
      <c r="K10" s="66">
        <v>8940.0837987650011</v>
      </c>
      <c r="L10" s="117" t="s">
        <v>3256</v>
      </c>
      <c r="M10" s="67">
        <f t="shared" ref="M10:M73" si="0">IFERROR(K10/$K$9,0)</f>
        <v>0.7374454610402682</v>
      </c>
      <c r="N10" s="67">
        <f>K10/'סכום נכסי הקרן'!$C$41</f>
        <v>6.0067862818556472E-2</v>
      </c>
    </row>
    <row r="11" spans="1:14">
      <c r="A11" s="68" t="s">
        <v>1009</v>
      </c>
      <c r="B11" s="117" t="s">
        <v>3256</v>
      </c>
      <c r="C11" s="117" t="s">
        <v>3256</v>
      </c>
      <c r="D11" s="117" t="s">
        <v>3256</v>
      </c>
      <c r="E11" s="117" t="s">
        <v>3256</v>
      </c>
      <c r="F11" s="117" t="s">
        <v>3256</v>
      </c>
      <c r="G11" s="117" t="s">
        <v>3256</v>
      </c>
      <c r="H11" s="117" t="s">
        <v>3256</v>
      </c>
      <c r="I11" s="117" t="s">
        <v>3256</v>
      </c>
      <c r="J11" s="66">
        <v>0.83853401899999991</v>
      </c>
      <c r="K11" s="66">
        <v>5548.1104383410002</v>
      </c>
      <c r="L11" s="117" t="s">
        <v>3256</v>
      </c>
      <c r="M11" s="67">
        <f t="shared" si="0"/>
        <v>0.45764994514591695</v>
      </c>
      <c r="N11" s="67">
        <f>K11/'סכום נכסי הקרן'!$C$41</f>
        <v>3.7277406365979031E-2</v>
      </c>
    </row>
    <row r="12" spans="1:14">
      <c r="A12" s="69" t="s">
        <v>1010</v>
      </c>
      <c r="B12" s="54" t="s">
        <v>1011</v>
      </c>
      <c r="C12" s="70" t="s">
        <v>123</v>
      </c>
      <c r="D12" s="70" t="s">
        <v>29</v>
      </c>
      <c r="E12" s="54" t="s">
        <v>618</v>
      </c>
      <c r="F12" s="70" t="s">
        <v>313</v>
      </c>
      <c r="G12" s="70" t="s">
        <v>135</v>
      </c>
      <c r="H12" s="72">
        <v>4226.8180359999997</v>
      </c>
      <c r="I12" s="80">
        <v>2400</v>
      </c>
      <c r="J12" s="118" t="s">
        <v>3256</v>
      </c>
      <c r="K12" s="72">
        <v>101.443632857</v>
      </c>
      <c r="L12" s="73">
        <v>1.8832918387561351E-5</v>
      </c>
      <c r="M12" s="73">
        <f t="shared" si="0"/>
        <v>8.3678350545399061E-3</v>
      </c>
      <c r="N12" s="73">
        <f>K12/'סכום נכסי הקרן'!$C$41</f>
        <v>6.8159341225772978E-4</v>
      </c>
    </row>
    <row r="13" spans="1:14">
      <c r="A13" s="69" t="s">
        <v>1012</v>
      </c>
      <c r="B13" s="54" t="s">
        <v>1013</v>
      </c>
      <c r="C13" s="70" t="s">
        <v>123</v>
      </c>
      <c r="D13" s="70" t="s">
        <v>29</v>
      </c>
      <c r="E13" s="54" t="s">
        <v>1014</v>
      </c>
      <c r="F13" s="70" t="s">
        <v>650</v>
      </c>
      <c r="G13" s="70" t="s">
        <v>135</v>
      </c>
      <c r="H13" s="72">
        <v>532.43814199999997</v>
      </c>
      <c r="I13" s="80">
        <v>27680</v>
      </c>
      <c r="J13" s="118" t="s">
        <v>3256</v>
      </c>
      <c r="K13" s="72">
        <v>147.378877824</v>
      </c>
      <c r="L13" s="73">
        <v>9.4915666056129069E-6</v>
      </c>
      <c r="M13" s="73">
        <f t="shared" si="0"/>
        <v>1.2156920108459255E-2</v>
      </c>
      <c r="N13" s="73">
        <f>K13/'סכום נכסי הקרן'!$C$41</f>
        <v>9.9022944468459668E-4</v>
      </c>
    </row>
    <row r="14" spans="1:14">
      <c r="A14" s="69" t="s">
        <v>1015</v>
      </c>
      <c r="B14" s="54" t="s">
        <v>1016</v>
      </c>
      <c r="C14" s="70" t="s">
        <v>123</v>
      </c>
      <c r="D14" s="70" t="s">
        <v>29</v>
      </c>
      <c r="E14" s="54" t="s">
        <v>813</v>
      </c>
      <c r="F14" s="70" t="s">
        <v>449</v>
      </c>
      <c r="G14" s="70" t="s">
        <v>135</v>
      </c>
      <c r="H14" s="72">
        <v>19351.20161</v>
      </c>
      <c r="I14" s="80">
        <v>1818</v>
      </c>
      <c r="J14" s="118" t="s">
        <v>3256</v>
      </c>
      <c r="K14" s="72">
        <v>351.80484527800002</v>
      </c>
      <c r="L14" s="73">
        <v>1.5007561914544152E-5</v>
      </c>
      <c r="M14" s="73">
        <f t="shared" si="0"/>
        <v>2.9019513928725593E-2</v>
      </c>
      <c r="N14" s="73">
        <f>K14/'סכום נכסי הקרן'!$C$41</f>
        <v>2.3637547097692334E-3</v>
      </c>
    </row>
    <row r="15" spans="1:14">
      <c r="A15" s="69" t="s">
        <v>1017</v>
      </c>
      <c r="B15" s="54" t="s">
        <v>1018</v>
      </c>
      <c r="C15" s="70" t="s">
        <v>123</v>
      </c>
      <c r="D15" s="70" t="s">
        <v>29</v>
      </c>
      <c r="E15" s="54" t="s">
        <v>797</v>
      </c>
      <c r="F15" s="70" t="s">
        <v>656</v>
      </c>
      <c r="G15" s="70" t="s">
        <v>135</v>
      </c>
      <c r="H15" s="72">
        <v>462.25689799999998</v>
      </c>
      <c r="I15" s="80">
        <v>77500</v>
      </c>
      <c r="J15" s="72">
        <v>0.83853401899999991</v>
      </c>
      <c r="K15" s="72">
        <v>359.08762963299995</v>
      </c>
      <c r="L15" s="73">
        <v>1.0398579605590966E-5</v>
      </c>
      <c r="M15" s="73">
        <f t="shared" si="0"/>
        <v>2.962025284652765E-2</v>
      </c>
      <c r="N15" s="73">
        <f>K15/'סכום נכסי הקרן'!$C$41</f>
        <v>2.4126872814788742E-3</v>
      </c>
    </row>
    <row r="16" spans="1:14">
      <c r="A16" s="69" t="s">
        <v>1019</v>
      </c>
      <c r="B16" s="54" t="s">
        <v>1020</v>
      </c>
      <c r="C16" s="70" t="s">
        <v>123</v>
      </c>
      <c r="D16" s="70" t="s">
        <v>29</v>
      </c>
      <c r="E16" s="54" t="s">
        <v>1021</v>
      </c>
      <c r="F16" s="70" t="s">
        <v>536</v>
      </c>
      <c r="G16" s="70" t="s">
        <v>135</v>
      </c>
      <c r="H16" s="72">
        <v>112.583021</v>
      </c>
      <c r="I16" s="80">
        <v>152920</v>
      </c>
      <c r="J16" s="118" t="s">
        <v>3256</v>
      </c>
      <c r="K16" s="72">
        <v>172.16195609600001</v>
      </c>
      <c r="L16" s="73">
        <v>2.9323023321049319E-5</v>
      </c>
      <c r="M16" s="73">
        <f t="shared" si="0"/>
        <v>1.4201215105427495E-2</v>
      </c>
      <c r="N16" s="73">
        <f>K16/'סכום נכסי הקרן'!$C$41</f>
        <v>1.1567453945764412E-3</v>
      </c>
    </row>
    <row r="17" spans="1:14">
      <c r="A17" s="69" t="s">
        <v>1022</v>
      </c>
      <c r="B17" s="54" t="s">
        <v>1023</v>
      </c>
      <c r="C17" s="70" t="s">
        <v>123</v>
      </c>
      <c r="D17" s="70" t="s">
        <v>29</v>
      </c>
      <c r="E17" s="54" t="s">
        <v>342</v>
      </c>
      <c r="F17" s="70" t="s">
        <v>330</v>
      </c>
      <c r="G17" s="70" t="s">
        <v>135</v>
      </c>
      <c r="H17" s="72">
        <v>4173.0982620000004</v>
      </c>
      <c r="I17" s="80">
        <v>2000</v>
      </c>
      <c r="J17" s="118" t="s">
        <v>3256</v>
      </c>
      <c r="K17" s="72">
        <v>83.461965249999992</v>
      </c>
      <c r="L17" s="73">
        <v>8.872743695856211E-6</v>
      </c>
      <c r="M17" s="73">
        <f t="shared" si="0"/>
        <v>6.8845716470370818E-3</v>
      </c>
      <c r="N17" s="73">
        <f>K17/'סכום נכסי הקרן'!$C$41</f>
        <v>5.6077571441742909E-4</v>
      </c>
    </row>
    <row r="18" spans="1:14">
      <c r="A18" s="69" t="s">
        <v>1024</v>
      </c>
      <c r="B18" s="54" t="s">
        <v>1025</v>
      </c>
      <c r="C18" s="70" t="s">
        <v>123</v>
      </c>
      <c r="D18" s="70" t="s">
        <v>29</v>
      </c>
      <c r="E18" s="54" t="s">
        <v>752</v>
      </c>
      <c r="F18" s="70" t="s">
        <v>650</v>
      </c>
      <c r="G18" s="70" t="s">
        <v>135</v>
      </c>
      <c r="H18" s="72">
        <v>1766.3658350000001</v>
      </c>
      <c r="I18" s="80">
        <v>7120</v>
      </c>
      <c r="J18" s="118" t="s">
        <v>3256</v>
      </c>
      <c r="K18" s="72">
        <v>125.765247457</v>
      </c>
      <c r="L18" s="73">
        <v>1.4987302588699328E-5</v>
      </c>
      <c r="M18" s="73">
        <f t="shared" si="0"/>
        <v>1.037406505144647E-2</v>
      </c>
      <c r="N18" s="73">
        <f>K18/'סכום נכסי הקרן'!$C$41</f>
        <v>8.4500881665476894E-4</v>
      </c>
    </row>
    <row r="19" spans="1:14">
      <c r="A19" s="69" t="s">
        <v>1026</v>
      </c>
      <c r="B19" s="54" t="s">
        <v>1027</v>
      </c>
      <c r="C19" s="70" t="s">
        <v>123</v>
      </c>
      <c r="D19" s="70" t="s">
        <v>29</v>
      </c>
      <c r="E19" s="54" t="s">
        <v>1028</v>
      </c>
      <c r="F19" s="70" t="s">
        <v>129</v>
      </c>
      <c r="G19" s="70" t="s">
        <v>135</v>
      </c>
      <c r="H19" s="72">
        <v>1772.7881719999998</v>
      </c>
      <c r="I19" s="80">
        <v>4850</v>
      </c>
      <c r="J19" s="118" t="s">
        <v>3256</v>
      </c>
      <c r="K19" s="72">
        <v>85.980226330999997</v>
      </c>
      <c r="L19" s="73">
        <v>1.0010695795094596E-5</v>
      </c>
      <c r="M19" s="73">
        <f t="shared" si="0"/>
        <v>7.0922967920915778E-3</v>
      </c>
      <c r="N19" s="73">
        <f>K19/'סכום נכסי הקרן'!$C$41</f>
        <v>5.7769575281524756E-4</v>
      </c>
    </row>
    <row r="20" spans="1:14">
      <c r="A20" s="69" t="s">
        <v>1029</v>
      </c>
      <c r="B20" s="54" t="s">
        <v>1030</v>
      </c>
      <c r="C20" s="70" t="s">
        <v>123</v>
      </c>
      <c r="D20" s="70" t="s">
        <v>29</v>
      </c>
      <c r="E20" s="54" t="s">
        <v>755</v>
      </c>
      <c r="F20" s="70" t="s">
        <v>650</v>
      </c>
      <c r="G20" s="70" t="s">
        <v>135</v>
      </c>
      <c r="H20" s="72">
        <v>9809.2149869999994</v>
      </c>
      <c r="I20" s="80">
        <v>1336</v>
      </c>
      <c r="J20" s="118" t="s">
        <v>3256</v>
      </c>
      <c r="K20" s="72">
        <v>131.05111223200001</v>
      </c>
      <c r="L20" s="73">
        <v>1.7903632904976994E-5</v>
      </c>
      <c r="M20" s="73">
        <f t="shared" si="0"/>
        <v>1.0810082998675877E-2</v>
      </c>
      <c r="N20" s="73">
        <f>K20/'סכום נכסי הקרן'!$C$41</f>
        <v>8.8052421084223748E-4</v>
      </c>
    </row>
    <row r="21" spans="1:14">
      <c r="A21" s="69" t="s">
        <v>1031</v>
      </c>
      <c r="B21" s="54" t="s">
        <v>1032</v>
      </c>
      <c r="C21" s="70" t="s">
        <v>123</v>
      </c>
      <c r="D21" s="70" t="s">
        <v>29</v>
      </c>
      <c r="E21" s="54" t="s">
        <v>350</v>
      </c>
      <c r="F21" s="70" t="s">
        <v>330</v>
      </c>
      <c r="G21" s="70" t="s">
        <v>135</v>
      </c>
      <c r="H21" s="72">
        <v>1279.8462440000001</v>
      </c>
      <c r="I21" s="80">
        <v>6200</v>
      </c>
      <c r="J21" s="118" t="s">
        <v>3256</v>
      </c>
      <c r="K21" s="72">
        <v>79.350467151999993</v>
      </c>
      <c r="L21" s="73">
        <v>1.0341568451711922E-5</v>
      </c>
      <c r="M21" s="73">
        <f t="shared" si="0"/>
        <v>6.5454243103124929E-3</v>
      </c>
      <c r="N21" s="73">
        <f>K21/'סכום נכסי הקרן'!$C$41</f>
        <v>5.3315081634169338E-4</v>
      </c>
    </row>
    <row r="22" spans="1:14">
      <c r="A22" s="69" t="s">
        <v>1033</v>
      </c>
      <c r="B22" s="54" t="s">
        <v>1034</v>
      </c>
      <c r="C22" s="70" t="s">
        <v>123</v>
      </c>
      <c r="D22" s="70" t="s">
        <v>29</v>
      </c>
      <c r="E22" s="54" t="s">
        <v>598</v>
      </c>
      <c r="F22" s="70" t="s">
        <v>599</v>
      </c>
      <c r="G22" s="70" t="s">
        <v>135</v>
      </c>
      <c r="H22" s="72">
        <v>261.95056499999998</v>
      </c>
      <c r="I22" s="80">
        <v>5701</v>
      </c>
      <c r="J22" s="118" t="s">
        <v>3256</v>
      </c>
      <c r="K22" s="72">
        <v>14.933801681999999</v>
      </c>
      <c r="L22" s="73">
        <v>2.5874013551039648E-6</v>
      </c>
      <c r="M22" s="73">
        <f t="shared" si="0"/>
        <v>1.2318524651846953E-3</v>
      </c>
      <c r="N22" s="73">
        <f>K22/'סכום נכסי הקרן'!$C$41</f>
        <v>1.0033927768303724E-4</v>
      </c>
    </row>
    <row r="23" spans="1:14">
      <c r="A23" s="69" t="s">
        <v>1035</v>
      </c>
      <c r="B23" s="54" t="s">
        <v>1036</v>
      </c>
      <c r="C23" s="70" t="s">
        <v>123</v>
      </c>
      <c r="D23" s="70" t="s">
        <v>29</v>
      </c>
      <c r="E23" s="54" t="s">
        <v>453</v>
      </c>
      <c r="F23" s="70" t="s">
        <v>158</v>
      </c>
      <c r="G23" s="70" t="s">
        <v>135</v>
      </c>
      <c r="H23" s="72">
        <v>37859.235326000002</v>
      </c>
      <c r="I23" s="80">
        <v>495</v>
      </c>
      <c r="J23" s="118" t="s">
        <v>3256</v>
      </c>
      <c r="K23" s="72">
        <v>187.40321486299999</v>
      </c>
      <c r="L23" s="73">
        <v>1.3683274894979612E-5</v>
      </c>
      <c r="M23" s="73">
        <f t="shared" si="0"/>
        <v>1.5458428947183316E-2</v>
      </c>
      <c r="N23" s="73">
        <f>K23/'סכום נכסי הקרן'!$C$41</f>
        <v>1.2591504571469673E-3</v>
      </c>
    </row>
    <row r="24" spans="1:14">
      <c r="A24" s="69" t="s">
        <v>1037</v>
      </c>
      <c r="B24" s="54" t="s">
        <v>1038</v>
      </c>
      <c r="C24" s="70" t="s">
        <v>123</v>
      </c>
      <c r="D24" s="70" t="s">
        <v>29</v>
      </c>
      <c r="E24" s="54" t="s">
        <v>358</v>
      </c>
      <c r="F24" s="70" t="s">
        <v>330</v>
      </c>
      <c r="G24" s="70" t="s">
        <v>135</v>
      </c>
      <c r="H24" s="72">
        <v>599.41096100000004</v>
      </c>
      <c r="I24" s="80">
        <v>37170</v>
      </c>
      <c r="J24" s="118" t="s">
        <v>3256</v>
      </c>
      <c r="K24" s="72">
        <v>222.80105412399999</v>
      </c>
      <c r="L24" s="73">
        <v>2.4536131146129106E-5</v>
      </c>
      <c r="M24" s="73">
        <f t="shared" si="0"/>
        <v>1.8378309395872566E-2</v>
      </c>
      <c r="N24" s="73">
        <f>K24/'סכום נכסי הקרן'!$C$41</f>
        <v>1.4969863209558488E-3</v>
      </c>
    </row>
    <row r="25" spans="1:14">
      <c r="A25" s="69" t="s">
        <v>1039</v>
      </c>
      <c r="B25" s="54" t="s">
        <v>1040</v>
      </c>
      <c r="C25" s="70" t="s">
        <v>123</v>
      </c>
      <c r="D25" s="70" t="s">
        <v>29</v>
      </c>
      <c r="E25" s="54" t="s">
        <v>1041</v>
      </c>
      <c r="F25" s="70" t="s">
        <v>301</v>
      </c>
      <c r="G25" s="70" t="s">
        <v>135</v>
      </c>
      <c r="H25" s="72">
        <v>475.60619500000001</v>
      </c>
      <c r="I25" s="80">
        <v>14990</v>
      </c>
      <c r="J25" s="118" t="s">
        <v>3256</v>
      </c>
      <c r="K25" s="72">
        <v>71.293368591000004</v>
      </c>
      <c r="L25" s="73">
        <v>4.7404166787933108E-6</v>
      </c>
      <c r="M25" s="73">
        <f t="shared" si="0"/>
        <v>5.8808141235730449E-3</v>
      </c>
      <c r="N25" s="73">
        <f>K25/'סכום נכסי הקרן'!$C$41</f>
        <v>4.7901567600390445E-4</v>
      </c>
    </row>
    <row r="26" spans="1:14">
      <c r="A26" s="69" t="s">
        <v>1042</v>
      </c>
      <c r="B26" s="54" t="s">
        <v>1043</v>
      </c>
      <c r="C26" s="70" t="s">
        <v>123</v>
      </c>
      <c r="D26" s="70" t="s">
        <v>29</v>
      </c>
      <c r="E26" s="54" t="s">
        <v>1044</v>
      </c>
      <c r="F26" s="70" t="s">
        <v>301</v>
      </c>
      <c r="G26" s="70" t="s">
        <v>135</v>
      </c>
      <c r="H26" s="72">
        <v>12815.045973</v>
      </c>
      <c r="I26" s="80">
        <v>1835</v>
      </c>
      <c r="J26" s="118" t="s">
        <v>3256</v>
      </c>
      <c r="K26" s="72">
        <v>235.15609360600001</v>
      </c>
      <c r="L26" s="73">
        <v>1.0359683897404808E-5</v>
      </c>
      <c r="M26" s="73">
        <f t="shared" si="0"/>
        <v>1.9397446127927903E-2</v>
      </c>
      <c r="N26" s="73">
        <f>K26/'סכום נכסי הקרן'!$C$41</f>
        <v>1.5799990570137755E-3</v>
      </c>
    </row>
    <row r="27" spans="1:14">
      <c r="A27" s="69" t="s">
        <v>1045</v>
      </c>
      <c r="B27" s="54" t="s">
        <v>1046</v>
      </c>
      <c r="C27" s="70" t="s">
        <v>123</v>
      </c>
      <c r="D27" s="70" t="s">
        <v>29</v>
      </c>
      <c r="E27" s="54" t="s">
        <v>1047</v>
      </c>
      <c r="F27" s="70" t="s">
        <v>129</v>
      </c>
      <c r="G27" s="70" t="s">
        <v>135</v>
      </c>
      <c r="H27" s="72">
        <v>49.211033999999998</v>
      </c>
      <c r="I27" s="80">
        <v>46450</v>
      </c>
      <c r="J27" s="118" t="s">
        <v>3256</v>
      </c>
      <c r="K27" s="72">
        <v>22.858525182000001</v>
      </c>
      <c r="L27" s="73">
        <v>2.6589476137810884E-6</v>
      </c>
      <c r="M27" s="73">
        <f t="shared" si="0"/>
        <v>1.8855433596572345E-3</v>
      </c>
      <c r="N27" s="73">
        <f>K27/'סכום נכסי הקרן'!$C$41</f>
        <v>1.535849982811763E-4</v>
      </c>
    </row>
    <row r="28" spans="1:14">
      <c r="A28" s="69" t="s">
        <v>1048</v>
      </c>
      <c r="B28" s="54" t="s">
        <v>1049</v>
      </c>
      <c r="C28" s="70" t="s">
        <v>123</v>
      </c>
      <c r="D28" s="70" t="s">
        <v>29</v>
      </c>
      <c r="E28" s="54" t="s">
        <v>372</v>
      </c>
      <c r="F28" s="70" t="s">
        <v>373</v>
      </c>
      <c r="G28" s="70" t="s">
        <v>135</v>
      </c>
      <c r="H28" s="72">
        <v>2767.836726</v>
      </c>
      <c r="I28" s="80">
        <v>3807</v>
      </c>
      <c r="J28" s="118" t="s">
        <v>3256</v>
      </c>
      <c r="K28" s="72">
        <v>105.37154415400001</v>
      </c>
      <c r="L28" s="73">
        <v>1.0935989709701332E-5</v>
      </c>
      <c r="M28" s="73">
        <f t="shared" si="0"/>
        <v>8.6918387688833445E-3</v>
      </c>
      <c r="N28" s="73">
        <f>K28/'סכום נכסי הקרן'!$C$41</f>
        <v>7.0798480212191071E-4</v>
      </c>
    </row>
    <row r="29" spans="1:14">
      <c r="A29" s="69" t="s">
        <v>1050</v>
      </c>
      <c r="B29" s="54" t="s">
        <v>1051</v>
      </c>
      <c r="C29" s="70" t="s">
        <v>123</v>
      </c>
      <c r="D29" s="70" t="s">
        <v>29</v>
      </c>
      <c r="E29" s="54" t="s">
        <v>663</v>
      </c>
      <c r="F29" s="70" t="s">
        <v>373</v>
      </c>
      <c r="G29" s="70" t="s">
        <v>135</v>
      </c>
      <c r="H29" s="72">
        <v>2288.6461479999998</v>
      </c>
      <c r="I29" s="80">
        <v>2893</v>
      </c>
      <c r="J29" s="118" t="s">
        <v>3256</v>
      </c>
      <c r="K29" s="72">
        <v>66.210533053000006</v>
      </c>
      <c r="L29" s="73">
        <v>1.0965227524026999E-5</v>
      </c>
      <c r="M29" s="73">
        <f t="shared" si="0"/>
        <v>5.4615435573139156E-3</v>
      </c>
      <c r="N29" s="73">
        <f>K29/'סכום נכסי הקרן'!$C$41</f>
        <v>4.4486442253712552E-4</v>
      </c>
    </row>
    <row r="30" spans="1:14">
      <c r="A30" s="69" t="s">
        <v>1052</v>
      </c>
      <c r="B30" s="54" t="s">
        <v>1053</v>
      </c>
      <c r="C30" s="70" t="s">
        <v>123</v>
      </c>
      <c r="D30" s="70" t="s">
        <v>29</v>
      </c>
      <c r="E30" s="54" t="s">
        <v>1054</v>
      </c>
      <c r="F30" s="70" t="s">
        <v>536</v>
      </c>
      <c r="G30" s="70" t="s">
        <v>135</v>
      </c>
      <c r="H30" s="72">
        <v>52.133994999999999</v>
      </c>
      <c r="I30" s="80">
        <v>91410</v>
      </c>
      <c r="J30" s="118" t="s">
        <v>3256</v>
      </c>
      <c r="K30" s="72">
        <v>47.655684819999998</v>
      </c>
      <c r="L30" s="73">
        <v>6.8098148650798604E-6</v>
      </c>
      <c r="M30" s="73">
        <f t="shared" si="0"/>
        <v>3.930999893773858E-3</v>
      </c>
      <c r="N30" s="73">
        <f>K30/'סכום נכסי הקרן'!$C$41</f>
        <v>3.2019555998877384E-4</v>
      </c>
    </row>
    <row r="31" spans="1:14">
      <c r="A31" s="69" t="s">
        <v>1055</v>
      </c>
      <c r="B31" s="54" t="s">
        <v>1056</v>
      </c>
      <c r="C31" s="70" t="s">
        <v>123</v>
      </c>
      <c r="D31" s="70" t="s">
        <v>29</v>
      </c>
      <c r="E31" s="54" t="s">
        <v>1057</v>
      </c>
      <c r="F31" s="70" t="s">
        <v>1058</v>
      </c>
      <c r="G31" s="70" t="s">
        <v>135</v>
      </c>
      <c r="H31" s="72">
        <v>978.41320299999995</v>
      </c>
      <c r="I31" s="80">
        <v>11090</v>
      </c>
      <c r="J31" s="118" t="s">
        <v>3256</v>
      </c>
      <c r="K31" s="72">
        <v>108.50602416299999</v>
      </c>
      <c r="L31" s="73">
        <v>8.8566718090310073E-6</v>
      </c>
      <c r="M31" s="73">
        <f t="shared" si="0"/>
        <v>8.9503942933492134E-3</v>
      </c>
      <c r="N31" s="73">
        <f>K31/'סכום נכסי הקרן'!$C$41</f>
        <v>7.2904517688194691E-4</v>
      </c>
    </row>
    <row r="32" spans="1:14">
      <c r="A32" s="69" t="s">
        <v>1059</v>
      </c>
      <c r="B32" s="54" t="s">
        <v>1060</v>
      </c>
      <c r="C32" s="70" t="s">
        <v>123</v>
      </c>
      <c r="D32" s="70" t="s">
        <v>29</v>
      </c>
      <c r="E32" s="54" t="s">
        <v>820</v>
      </c>
      <c r="F32" s="70" t="s">
        <v>1061</v>
      </c>
      <c r="G32" s="70" t="s">
        <v>135</v>
      </c>
      <c r="H32" s="72">
        <v>2977.8687070000001</v>
      </c>
      <c r="I32" s="80">
        <v>3815</v>
      </c>
      <c r="J32" s="118" t="s">
        <v>3256</v>
      </c>
      <c r="K32" s="72">
        <v>113.60569118699999</v>
      </c>
      <c r="L32" s="73">
        <v>2.6567419404476603E-6</v>
      </c>
      <c r="M32" s="73">
        <f t="shared" si="0"/>
        <v>9.3710532473721096E-3</v>
      </c>
      <c r="N32" s="73">
        <f>K32/'סכום נכסי הקרן'!$C$41</f>
        <v>7.6330952004842413E-4</v>
      </c>
    </row>
    <row r="33" spans="1:14">
      <c r="A33" s="69" t="s">
        <v>1062</v>
      </c>
      <c r="B33" s="54" t="s">
        <v>1063</v>
      </c>
      <c r="C33" s="70" t="s">
        <v>123</v>
      </c>
      <c r="D33" s="70" t="s">
        <v>29</v>
      </c>
      <c r="E33" s="54" t="s">
        <v>381</v>
      </c>
      <c r="F33" s="70" t="s">
        <v>301</v>
      </c>
      <c r="G33" s="70" t="s">
        <v>135</v>
      </c>
      <c r="H33" s="72">
        <v>17874.373417999999</v>
      </c>
      <c r="I33" s="80">
        <v>2950</v>
      </c>
      <c r="J33" s="118" t="s">
        <v>3256</v>
      </c>
      <c r="K33" s="72">
        <v>527.294015833</v>
      </c>
      <c r="L33" s="73">
        <v>1.1737401556751697E-5</v>
      </c>
      <c r="M33" s="73">
        <f t="shared" si="0"/>
        <v>4.3495182748002618E-2</v>
      </c>
      <c r="N33" s="73">
        <f>K33/'סכום נכסי הקרן'!$C$41</f>
        <v>3.5428554497976645E-3</v>
      </c>
    </row>
    <row r="34" spans="1:14">
      <c r="A34" s="69" t="s">
        <v>1064</v>
      </c>
      <c r="B34" s="54" t="s">
        <v>1065</v>
      </c>
      <c r="C34" s="70" t="s">
        <v>123</v>
      </c>
      <c r="D34" s="70" t="s">
        <v>29</v>
      </c>
      <c r="E34" s="54" t="s">
        <v>390</v>
      </c>
      <c r="F34" s="70" t="s">
        <v>330</v>
      </c>
      <c r="G34" s="70" t="s">
        <v>135</v>
      </c>
      <c r="H34" s="72">
        <v>19702.119976999998</v>
      </c>
      <c r="I34" s="80">
        <v>1070</v>
      </c>
      <c r="J34" s="118" t="s">
        <v>3256</v>
      </c>
      <c r="K34" s="72">
        <v>210.81268374999999</v>
      </c>
      <c r="L34" s="73">
        <v>2.6082136517686074E-5</v>
      </c>
      <c r="M34" s="73">
        <f t="shared" si="0"/>
        <v>1.7389418294113855E-2</v>
      </c>
      <c r="N34" s="73">
        <f>K34/'סכום נכסי הקרן'!$C$41</f>
        <v>1.4164372116574598E-3</v>
      </c>
    </row>
    <row r="35" spans="1:14">
      <c r="A35" s="69" t="s">
        <v>1066</v>
      </c>
      <c r="B35" s="54" t="s">
        <v>1067</v>
      </c>
      <c r="C35" s="70" t="s">
        <v>123</v>
      </c>
      <c r="D35" s="70" t="s">
        <v>29</v>
      </c>
      <c r="E35" s="54" t="s">
        <v>817</v>
      </c>
      <c r="F35" s="70" t="s">
        <v>301</v>
      </c>
      <c r="G35" s="70" t="s">
        <v>135</v>
      </c>
      <c r="H35" s="72">
        <v>2942.1094150000004</v>
      </c>
      <c r="I35" s="80">
        <v>14260</v>
      </c>
      <c r="J35" s="118" t="s">
        <v>3256</v>
      </c>
      <c r="K35" s="72">
        <v>419.54480261399999</v>
      </c>
      <c r="L35" s="73">
        <v>1.1408231821198199E-5</v>
      </c>
      <c r="M35" s="73">
        <f t="shared" si="0"/>
        <v>3.4607215922681782E-2</v>
      </c>
      <c r="N35" s="73">
        <f>K35/'סכום נכסי הקרן'!$C$41</f>
        <v>2.8188952382233192E-3</v>
      </c>
    </row>
    <row r="36" spans="1:14">
      <c r="A36" s="69" t="s">
        <v>1068</v>
      </c>
      <c r="B36" s="54" t="s">
        <v>1069</v>
      </c>
      <c r="C36" s="70" t="s">
        <v>123</v>
      </c>
      <c r="D36" s="70" t="s">
        <v>29</v>
      </c>
      <c r="E36" s="54" t="s">
        <v>401</v>
      </c>
      <c r="F36" s="70" t="s">
        <v>330</v>
      </c>
      <c r="G36" s="70" t="s">
        <v>135</v>
      </c>
      <c r="H36" s="72">
        <v>832.62273200000016</v>
      </c>
      <c r="I36" s="80">
        <v>28100</v>
      </c>
      <c r="J36" s="118" t="s">
        <v>3256</v>
      </c>
      <c r="K36" s="72">
        <v>233.96698759</v>
      </c>
      <c r="L36" s="73">
        <v>1.7527594461018768E-5</v>
      </c>
      <c r="M36" s="73">
        <f t="shared" si="0"/>
        <v>1.9299359705704879E-2</v>
      </c>
      <c r="N36" s="73">
        <f>K36/'סכום נכסי הקרן'!$C$41</f>
        <v>1.5720095282069342E-3</v>
      </c>
    </row>
    <row r="37" spans="1:14">
      <c r="A37" s="69" t="s">
        <v>1070</v>
      </c>
      <c r="B37" s="54" t="s">
        <v>1071</v>
      </c>
      <c r="C37" s="70" t="s">
        <v>123</v>
      </c>
      <c r="D37" s="70" t="s">
        <v>29</v>
      </c>
      <c r="E37" s="54" t="s">
        <v>1072</v>
      </c>
      <c r="F37" s="70" t="s">
        <v>1058</v>
      </c>
      <c r="G37" s="70" t="s">
        <v>135</v>
      </c>
      <c r="H37" s="72">
        <v>137.97926000000001</v>
      </c>
      <c r="I37" s="80">
        <v>50140</v>
      </c>
      <c r="J37" s="118" t="s">
        <v>3256</v>
      </c>
      <c r="K37" s="72">
        <v>69.182800728000004</v>
      </c>
      <c r="L37" s="73">
        <v>4.7684871190196653E-6</v>
      </c>
      <c r="M37" s="73">
        <f t="shared" si="0"/>
        <v>5.7067185864594196E-3</v>
      </c>
      <c r="N37" s="73">
        <f>K37/'סכום נכסי הקרן'!$C$41</f>
        <v>4.6483490278996086E-4</v>
      </c>
    </row>
    <row r="38" spans="1:14">
      <c r="A38" s="69" t="s">
        <v>1073</v>
      </c>
      <c r="B38" s="54" t="s">
        <v>1074</v>
      </c>
      <c r="C38" s="70" t="s">
        <v>123</v>
      </c>
      <c r="D38" s="70" t="s">
        <v>29</v>
      </c>
      <c r="E38" s="54" t="s">
        <v>1075</v>
      </c>
      <c r="F38" s="70" t="s">
        <v>129</v>
      </c>
      <c r="G38" s="70" t="s">
        <v>135</v>
      </c>
      <c r="H38" s="72">
        <v>7938.5937439999998</v>
      </c>
      <c r="I38" s="80">
        <v>1040</v>
      </c>
      <c r="J38" s="118" t="s">
        <v>3256</v>
      </c>
      <c r="K38" s="72">
        <v>82.561374943999994</v>
      </c>
      <c r="L38" s="73">
        <v>6.7630724039046808E-6</v>
      </c>
      <c r="M38" s="73">
        <f t="shared" si="0"/>
        <v>6.8102841740820394E-3</v>
      </c>
      <c r="N38" s="73">
        <f>K38/'סכום נכסי הקרן'!$C$41</f>
        <v>5.5472470458640239E-4</v>
      </c>
    </row>
    <row r="39" spans="1:14">
      <c r="A39" s="69" t="s">
        <v>1076</v>
      </c>
      <c r="B39" s="54" t="s">
        <v>1077</v>
      </c>
      <c r="C39" s="70" t="s">
        <v>123</v>
      </c>
      <c r="D39" s="70" t="s">
        <v>29</v>
      </c>
      <c r="E39" s="54" t="s">
        <v>1078</v>
      </c>
      <c r="F39" s="70" t="s">
        <v>159</v>
      </c>
      <c r="G39" s="70" t="s">
        <v>135</v>
      </c>
      <c r="H39" s="72">
        <v>115.57314000000001</v>
      </c>
      <c r="I39" s="80">
        <v>72500</v>
      </c>
      <c r="J39" s="118" t="s">
        <v>3256</v>
      </c>
      <c r="K39" s="72">
        <v>83.790526239000002</v>
      </c>
      <c r="L39" s="73">
        <v>1.8249223939558546E-6</v>
      </c>
      <c r="M39" s="73">
        <f t="shared" si="0"/>
        <v>6.9116738325944952E-3</v>
      </c>
      <c r="N39" s="73">
        <f>K39/'סכום נכסי הקרן'!$C$41</f>
        <v>5.6298329511342976E-4</v>
      </c>
    </row>
    <row r="40" spans="1:14">
      <c r="A40" s="69" t="s">
        <v>1079</v>
      </c>
      <c r="B40" s="54" t="s">
        <v>1080</v>
      </c>
      <c r="C40" s="70" t="s">
        <v>123</v>
      </c>
      <c r="D40" s="70" t="s">
        <v>29</v>
      </c>
      <c r="E40" s="54" t="s">
        <v>329</v>
      </c>
      <c r="F40" s="70" t="s">
        <v>330</v>
      </c>
      <c r="G40" s="70" t="s">
        <v>135</v>
      </c>
      <c r="H40" s="72">
        <v>808.16141000000005</v>
      </c>
      <c r="I40" s="80">
        <v>23780</v>
      </c>
      <c r="J40" s="118" t="s">
        <v>3256</v>
      </c>
      <c r="K40" s="72">
        <v>192.18078339000002</v>
      </c>
      <c r="L40" s="73">
        <v>6.6639978343034331E-6</v>
      </c>
      <c r="M40" s="73">
        <f t="shared" si="0"/>
        <v>1.5852518790673564E-2</v>
      </c>
      <c r="N40" s="73">
        <f>K40/'סכום נכסי הקרן'!$C$41</f>
        <v>1.2912506406962238E-3</v>
      </c>
    </row>
    <row r="41" spans="1:14">
      <c r="A41" s="69" t="s">
        <v>1081</v>
      </c>
      <c r="B41" s="54" t="s">
        <v>1082</v>
      </c>
      <c r="C41" s="70" t="s">
        <v>123</v>
      </c>
      <c r="D41" s="70" t="s">
        <v>29</v>
      </c>
      <c r="E41" s="54" t="s">
        <v>418</v>
      </c>
      <c r="F41" s="70" t="s">
        <v>301</v>
      </c>
      <c r="G41" s="70" t="s">
        <v>135</v>
      </c>
      <c r="H41" s="72">
        <v>15279.398116999999</v>
      </c>
      <c r="I41" s="80">
        <v>3290</v>
      </c>
      <c r="J41" s="118" t="s">
        <v>3256</v>
      </c>
      <c r="K41" s="72">
        <v>502.69219805600005</v>
      </c>
      <c r="L41" s="73">
        <v>1.1425837642121875E-5</v>
      </c>
      <c r="M41" s="73">
        <f t="shared" si="0"/>
        <v>4.146583948217164E-2</v>
      </c>
      <c r="N41" s="73">
        <f>K41/'סכום נכסי הקרן'!$C$41</f>
        <v>3.3775573778131378E-3</v>
      </c>
    </row>
    <row r="42" spans="1:14">
      <c r="A42" s="69" t="s">
        <v>1083</v>
      </c>
      <c r="B42" s="54" t="s">
        <v>1084</v>
      </c>
      <c r="C42" s="70" t="s">
        <v>123</v>
      </c>
      <c r="D42" s="70" t="s">
        <v>29</v>
      </c>
      <c r="E42" s="54" t="s">
        <v>1085</v>
      </c>
      <c r="F42" s="70" t="s">
        <v>1058</v>
      </c>
      <c r="G42" s="70" t="s">
        <v>135</v>
      </c>
      <c r="H42" s="72">
        <v>168.603466</v>
      </c>
      <c r="I42" s="80">
        <v>25190</v>
      </c>
      <c r="J42" s="118" t="s">
        <v>3256</v>
      </c>
      <c r="K42" s="72">
        <v>42.471213106</v>
      </c>
      <c r="L42" s="73">
        <v>3.8090871881907711E-6</v>
      </c>
      <c r="M42" s="73">
        <f t="shared" si="0"/>
        <v>3.5033456100512484E-3</v>
      </c>
      <c r="N42" s="73">
        <f>K42/'סכום נכסי הקרן'!$C$41</f>
        <v>2.8536141942442497E-4</v>
      </c>
    </row>
    <row r="43" spans="1:14">
      <c r="A43" s="69" t="s">
        <v>1086</v>
      </c>
      <c r="B43" s="54" t="s">
        <v>1087</v>
      </c>
      <c r="C43" s="70" t="s">
        <v>123</v>
      </c>
      <c r="D43" s="70" t="s">
        <v>29</v>
      </c>
      <c r="E43" s="54" t="s">
        <v>1088</v>
      </c>
      <c r="F43" s="70" t="s">
        <v>1089</v>
      </c>
      <c r="G43" s="70" t="s">
        <v>135</v>
      </c>
      <c r="H43" s="72">
        <v>1507.168525</v>
      </c>
      <c r="I43" s="80">
        <v>6850</v>
      </c>
      <c r="J43" s="118" t="s">
        <v>3256</v>
      </c>
      <c r="K43" s="72">
        <v>103.241043933</v>
      </c>
      <c r="L43" s="73">
        <v>1.2932969965235826E-5</v>
      </c>
      <c r="M43" s="73">
        <f t="shared" si="0"/>
        <v>8.5160990607232503E-3</v>
      </c>
      <c r="N43" s="73">
        <f>K43/'סכום נכסי הקרן'!$C$41</f>
        <v>6.9367010464361513E-4</v>
      </c>
    </row>
    <row r="44" spans="1:14">
      <c r="A44" s="69" t="s">
        <v>1090</v>
      </c>
      <c r="B44" s="54" t="s">
        <v>1091</v>
      </c>
      <c r="C44" s="70" t="s">
        <v>123</v>
      </c>
      <c r="D44" s="70" t="s">
        <v>29</v>
      </c>
      <c r="E44" s="54" t="s">
        <v>1092</v>
      </c>
      <c r="F44" s="70" t="s">
        <v>599</v>
      </c>
      <c r="G44" s="70" t="s">
        <v>135</v>
      </c>
      <c r="H44" s="72">
        <v>9374.3685829999995</v>
      </c>
      <c r="I44" s="80">
        <v>1027</v>
      </c>
      <c r="J44" s="118" t="s">
        <v>3256</v>
      </c>
      <c r="K44" s="72">
        <v>96.274765344000002</v>
      </c>
      <c r="L44" s="73">
        <v>1.7139850178623804E-5</v>
      </c>
      <c r="M44" s="73">
        <f t="shared" si="0"/>
        <v>7.9414679228686225E-3</v>
      </c>
      <c r="N44" s="73">
        <f>K44/'סכום נכסי הקרן'!$C$41</f>
        <v>6.4686411534207132E-4</v>
      </c>
    </row>
    <row r="45" spans="1:14">
      <c r="A45" s="69" t="s">
        <v>1093</v>
      </c>
      <c r="B45" s="54" t="s">
        <v>1094</v>
      </c>
      <c r="C45" s="70" t="s">
        <v>123</v>
      </c>
      <c r="D45" s="70" t="s">
        <v>29</v>
      </c>
      <c r="E45" s="54" t="s">
        <v>740</v>
      </c>
      <c r="F45" s="70" t="s">
        <v>741</v>
      </c>
      <c r="G45" s="70" t="s">
        <v>135</v>
      </c>
      <c r="H45" s="72">
        <v>6376.9871999999996</v>
      </c>
      <c r="I45" s="80">
        <v>2365</v>
      </c>
      <c r="J45" s="118" t="s">
        <v>3256</v>
      </c>
      <c r="K45" s="72">
        <v>150.81574727899999</v>
      </c>
      <c r="L45" s="73">
        <v>1.7848249811580516E-5</v>
      </c>
      <c r="M45" s="73">
        <f t="shared" si="0"/>
        <v>1.2440418992454929E-2</v>
      </c>
      <c r="N45" s="73">
        <f>K45/'סכום נכסי הקרן'!$C$41</f>
        <v>1.0133215551832416E-3</v>
      </c>
    </row>
    <row r="46" spans="1:14">
      <c r="A46" s="119" t="s">
        <v>3256</v>
      </c>
      <c r="B46" s="118" t="s">
        <v>3256</v>
      </c>
      <c r="C46" s="118" t="s">
        <v>3256</v>
      </c>
      <c r="D46" s="118" t="s">
        <v>3256</v>
      </c>
      <c r="E46" s="118" t="s">
        <v>3256</v>
      </c>
      <c r="F46" s="118" t="s">
        <v>3256</v>
      </c>
      <c r="G46" s="118" t="s">
        <v>3256</v>
      </c>
      <c r="H46" s="118" t="s">
        <v>3256</v>
      </c>
      <c r="I46" s="118" t="s">
        <v>3256</v>
      </c>
      <c r="J46" s="118" t="s">
        <v>3256</v>
      </c>
      <c r="K46" s="118" t="s">
        <v>3256</v>
      </c>
      <c r="L46" s="118" t="s">
        <v>3256</v>
      </c>
      <c r="M46" s="118" t="s">
        <v>3256</v>
      </c>
      <c r="N46" s="118" t="s">
        <v>3256</v>
      </c>
    </row>
    <row r="47" spans="1:14">
      <c r="A47" s="68" t="s">
        <v>1095</v>
      </c>
      <c r="B47" s="117" t="s">
        <v>3256</v>
      </c>
      <c r="C47" s="117" t="s">
        <v>3256</v>
      </c>
      <c r="D47" s="117" t="s">
        <v>3256</v>
      </c>
      <c r="E47" s="117" t="s">
        <v>3256</v>
      </c>
      <c r="F47" s="117" t="s">
        <v>3256</v>
      </c>
      <c r="G47" s="117" t="s">
        <v>3256</v>
      </c>
      <c r="H47" s="117" t="s">
        <v>3256</v>
      </c>
      <c r="I47" s="117" t="s">
        <v>3256</v>
      </c>
      <c r="J47" s="66">
        <v>4.4028352080000008</v>
      </c>
      <c r="K47" s="66">
        <v>2841.7249622380009</v>
      </c>
      <c r="L47" s="117" t="s">
        <v>3256</v>
      </c>
      <c r="M47" s="67">
        <f t="shared" si="0"/>
        <v>0.23440688276509597</v>
      </c>
      <c r="N47" s="67">
        <f>K47/'סכום נכסי הקרן'!$C$41</f>
        <v>1.9093371946173492E-2</v>
      </c>
    </row>
    <row r="48" spans="1:14">
      <c r="A48" s="69" t="s">
        <v>1096</v>
      </c>
      <c r="B48" s="54" t="s">
        <v>1097</v>
      </c>
      <c r="C48" s="70" t="s">
        <v>123</v>
      </c>
      <c r="D48" s="70" t="s">
        <v>29</v>
      </c>
      <c r="E48" s="54" t="s">
        <v>1098</v>
      </c>
      <c r="F48" s="70" t="s">
        <v>599</v>
      </c>
      <c r="G48" s="70" t="s">
        <v>135</v>
      </c>
      <c r="H48" s="72">
        <v>1698.227206</v>
      </c>
      <c r="I48" s="80">
        <v>1040</v>
      </c>
      <c r="J48" s="118" t="s">
        <v>3256</v>
      </c>
      <c r="K48" s="72">
        <v>17.661562939</v>
      </c>
      <c r="L48" s="73">
        <v>6.2049294601582277E-6</v>
      </c>
      <c r="M48" s="73">
        <f t="shared" si="0"/>
        <v>1.4568587630064259E-3</v>
      </c>
      <c r="N48" s="73">
        <f>K48/'סכום נכסי הקרן'!$C$41</f>
        <v>1.1866693463518839E-4</v>
      </c>
    </row>
    <row r="49" spans="1:14">
      <c r="A49" s="69" t="s">
        <v>1099</v>
      </c>
      <c r="B49" s="54" t="s">
        <v>1100</v>
      </c>
      <c r="C49" s="70" t="s">
        <v>123</v>
      </c>
      <c r="D49" s="70" t="s">
        <v>29</v>
      </c>
      <c r="E49" s="54" t="s">
        <v>744</v>
      </c>
      <c r="F49" s="70" t="s">
        <v>599</v>
      </c>
      <c r="G49" s="70" t="s">
        <v>135</v>
      </c>
      <c r="H49" s="72">
        <v>3453.0850740000001</v>
      </c>
      <c r="I49" s="80">
        <v>1488</v>
      </c>
      <c r="J49" s="118" t="s">
        <v>3256</v>
      </c>
      <c r="K49" s="72">
        <v>51.381905898000007</v>
      </c>
      <c r="L49" s="73">
        <v>1.6366736230612542E-5</v>
      </c>
      <c r="M49" s="73">
        <f t="shared" si="0"/>
        <v>4.2383666794390306E-3</v>
      </c>
      <c r="N49" s="73">
        <f>K49/'סכום נכסי הקרן'!$C$41</f>
        <v>3.4523180591029839E-4</v>
      </c>
    </row>
    <row r="50" spans="1:14">
      <c r="A50" s="69" t="s">
        <v>1101</v>
      </c>
      <c r="B50" s="54" t="s">
        <v>1102</v>
      </c>
      <c r="C50" s="70" t="s">
        <v>123</v>
      </c>
      <c r="D50" s="70" t="s">
        <v>29</v>
      </c>
      <c r="E50" s="54" t="s">
        <v>1103</v>
      </c>
      <c r="F50" s="70" t="s">
        <v>373</v>
      </c>
      <c r="G50" s="70" t="s">
        <v>135</v>
      </c>
      <c r="H50" s="72">
        <v>137.99821499999999</v>
      </c>
      <c r="I50" s="80">
        <v>9747</v>
      </c>
      <c r="J50" s="118" t="s">
        <v>3256</v>
      </c>
      <c r="K50" s="72">
        <v>13.450686034000002</v>
      </c>
      <c r="L50" s="73">
        <v>9.3971529254566641E-6</v>
      </c>
      <c r="M50" s="73">
        <f t="shared" si="0"/>
        <v>1.1095139136191629E-3</v>
      </c>
      <c r="N50" s="73">
        <f>K50/'סכום נכסי הקרן'!$C$41</f>
        <v>9.0374316582736926E-5</v>
      </c>
    </row>
    <row r="51" spans="1:14">
      <c r="A51" s="69" t="s">
        <v>1104</v>
      </c>
      <c r="B51" s="54" t="s">
        <v>1105</v>
      </c>
      <c r="C51" s="70" t="s">
        <v>123</v>
      </c>
      <c r="D51" s="70" t="s">
        <v>29</v>
      </c>
      <c r="E51" s="54" t="s">
        <v>1106</v>
      </c>
      <c r="F51" s="70" t="s">
        <v>741</v>
      </c>
      <c r="G51" s="70" t="s">
        <v>135</v>
      </c>
      <c r="H51" s="72">
        <v>3612.291295</v>
      </c>
      <c r="I51" s="80">
        <v>1064</v>
      </c>
      <c r="J51" s="118" t="s">
        <v>3256</v>
      </c>
      <c r="K51" s="72">
        <v>38.434779382000002</v>
      </c>
      <c r="L51" s="73">
        <v>2.8875225790333412E-5</v>
      </c>
      <c r="M51" s="73">
        <f t="shared" si="0"/>
        <v>3.1703901483848972E-3</v>
      </c>
      <c r="N51" s="73">
        <f>K51/'סכום נכסי הקרן'!$C$41</f>
        <v>2.5824087417372822E-4</v>
      </c>
    </row>
    <row r="52" spans="1:14">
      <c r="A52" s="69" t="s">
        <v>1107</v>
      </c>
      <c r="B52" s="54" t="s">
        <v>1108</v>
      </c>
      <c r="C52" s="70" t="s">
        <v>123</v>
      </c>
      <c r="D52" s="70" t="s">
        <v>29</v>
      </c>
      <c r="E52" s="54" t="s">
        <v>1109</v>
      </c>
      <c r="F52" s="70" t="s">
        <v>615</v>
      </c>
      <c r="G52" s="70" t="s">
        <v>135</v>
      </c>
      <c r="H52" s="72">
        <v>83.213950000000011</v>
      </c>
      <c r="I52" s="80">
        <v>6944</v>
      </c>
      <c r="J52" s="118" t="s">
        <v>3256</v>
      </c>
      <c r="K52" s="72">
        <v>5.7783766549999998</v>
      </c>
      <c r="L52" s="73">
        <v>4.8161522176804423E-6</v>
      </c>
      <c r="M52" s="73">
        <f t="shared" si="0"/>
        <v>4.7664403738580758E-4</v>
      </c>
      <c r="N52" s="73">
        <f>K52/'סכום נכסי הקרן'!$C$41</f>
        <v>3.8824550646207308E-5</v>
      </c>
    </row>
    <row r="53" spans="1:14">
      <c r="A53" s="69" t="s">
        <v>1110</v>
      </c>
      <c r="B53" s="54" t="s">
        <v>1111</v>
      </c>
      <c r="C53" s="70" t="s">
        <v>123</v>
      </c>
      <c r="D53" s="70" t="s">
        <v>29</v>
      </c>
      <c r="E53" s="54" t="s">
        <v>1112</v>
      </c>
      <c r="F53" s="70" t="s">
        <v>330</v>
      </c>
      <c r="G53" s="70" t="s">
        <v>135</v>
      </c>
      <c r="H53" s="72">
        <v>1130.1247499999999</v>
      </c>
      <c r="I53" s="80">
        <v>3024</v>
      </c>
      <c r="J53" s="118" t="s">
        <v>3256</v>
      </c>
      <c r="K53" s="72">
        <v>34.174972451999999</v>
      </c>
      <c r="L53" s="73">
        <v>6.2881660675132486E-6</v>
      </c>
      <c r="M53" s="73">
        <f t="shared" si="0"/>
        <v>2.8190091819256862E-3</v>
      </c>
      <c r="N53" s="73">
        <f>K53/'סכום נכסי הקרן'!$C$41</f>
        <v>2.2961949834947434E-4</v>
      </c>
    </row>
    <row r="54" spans="1:14">
      <c r="A54" s="69" t="s">
        <v>1113</v>
      </c>
      <c r="B54" s="54" t="s">
        <v>1114</v>
      </c>
      <c r="C54" s="70" t="s">
        <v>123</v>
      </c>
      <c r="D54" s="70" t="s">
        <v>29</v>
      </c>
      <c r="E54" s="54" t="s">
        <v>1115</v>
      </c>
      <c r="F54" s="70" t="s">
        <v>132</v>
      </c>
      <c r="G54" s="70" t="s">
        <v>135</v>
      </c>
      <c r="H54" s="72">
        <v>542.71650699999998</v>
      </c>
      <c r="I54" s="80">
        <v>509.6</v>
      </c>
      <c r="J54" s="118" t="s">
        <v>3256</v>
      </c>
      <c r="K54" s="72">
        <v>2.765683321</v>
      </c>
      <c r="L54" s="73">
        <v>2.7470736203967481E-6</v>
      </c>
      <c r="M54" s="73">
        <f t="shared" si="0"/>
        <v>2.281343953429129E-4</v>
      </c>
      <c r="N54" s="73">
        <f>K54/'סכום נכסי הקרן'!$C$41</f>
        <v>1.8582452923802236E-5</v>
      </c>
    </row>
    <row r="55" spans="1:14">
      <c r="A55" s="69" t="s">
        <v>1116</v>
      </c>
      <c r="B55" s="54" t="s">
        <v>1117</v>
      </c>
      <c r="C55" s="70" t="s">
        <v>123</v>
      </c>
      <c r="D55" s="70" t="s">
        <v>29</v>
      </c>
      <c r="E55" s="54" t="s">
        <v>1118</v>
      </c>
      <c r="F55" s="70" t="s">
        <v>586</v>
      </c>
      <c r="G55" s="70" t="s">
        <v>135</v>
      </c>
      <c r="H55" s="72">
        <v>273.87718899999999</v>
      </c>
      <c r="I55" s="80">
        <v>4150</v>
      </c>
      <c r="J55" s="118" t="s">
        <v>3256</v>
      </c>
      <c r="K55" s="72">
        <v>11.365903331</v>
      </c>
      <c r="L55" s="73">
        <v>4.8240013014439404E-6</v>
      </c>
      <c r="M55" s="73">
        <f t="shared" si="0"/>
        <v>9.3754533075252413E-4</v>
      </c>
      <c r="N55" s="73">
        <f>K55/'סכום נכסי הקרן'!$C$41</f>
        <v>7.6366792243020692E-5</v>
      </c>
    </row>
    <row r="56" spans="1:14">
      <c r="A56" s="69" t="s">
        <v>1119</v>
      </c>
      <c r="B56" s="54" t="s">
        <v>1120</v>
      </c>
      <c r="C56" s="70" t="s">
        <v>123</v>
      </c>
      <c r="D56" s="70" t="s">
        <v>29</v>
      </c>
      <c r="E56" s="54" t="s">
        <v>1121</v>
      </c>
      <c r="F56" s="70" t="s">
        <v>1122</v>
      </c>
      <c r="G56" s="70" t="s">
        <v>135</v>
      </c>
      <c r="H56" s="72">
        <v>514.53785000000005</v>
      </c>
      <c r="I56" s="80">
        <v>7405</v>
      </c>
      <c r="J56" s="118" t="s">
        <v>3256</v>
      </c>
      <c r="K56" s="72">
        <v>38.101527814000001</v>
      </c>
      <c r="L56" s="73">
        <v>2.2156756585907463E-5</v>
      </c>
      <c r="M56" s="73">
        <f t="shared" si="0"/>
        <v>3.1429010485355085E-3</v>
      </c>
      <c r="N56" s="73">
        <f>K56/'סכום נכסי הקרן'!$C$41</f>
        <v>2.5600177777135915E-4</v>
      </c>
    </row>
    <row r="57" spans="1:14">
      <c r="A57" s="69" t="s">
        <v>1123</v>
      </c>
      <c r="B57" s="54" t="s">
        <v>1124</v>
      </c>
      <c r="C57" s="70" t="s">
        <v>123</v>
      </c>
      <c r="D57" s="70" t="s">
        <v>29</v>
      </c>
      <c r="E57" s="54" t="s">
        <v>1125</v>
      </c>
      <c r="F57" s="70" t="s">
        <v>599</v>
      </c>
      <c r="G57" s="70" t="s">
        <v>135</v>
      </c>
      <c r="H57" s="72">
        <v>332.48616299999992</v>
      </c>
      <c r="I57" s="80">
        <v>19150</v>
      </c>
      <c r="J57" s="118" t="s">
        <v>3256</v>
      </c>
      <c r="K57" s="72">
        <v>63.671100200000005</v>
      </c>
      <c r="L57" s="73">
        <v>2.6296928564920441E-5</v>
      </c>
      <c r="M57" s="73">
        <f t="shared" si="0"/>
        <v>5.252072005009217E-3</v>
      </c>
      <c r="N57" s="73">
        <f>K57/'סכום נכסי הקרן'!$C$41</f>
        <v>4.2780213232995637E-4</v>
      </c>
    </row>
    <row r="58" spans="1:14">
      <c r="A58" s="69" t="s">
        <v>1126</v>
      </c>
      <c r="B58" s="54" t="s">
        <v>1127</v>
      </c>
      <c r="C58" s="70" t="s">
        <v>123</v>
      </c>
      <c r="D58" s="70" t="s">
        <v>29</v>
      </c>
      <c r="E58" s="54" t="s">
        <v>1128</v>
      </c>
      <c r="F58" s="70" t="s">
        <v>536</v>
      </c>
      <c r="G58" s="70" t="s">
        <v>135</v>
      </c>
      <c r="H58" s="72">
        <v>258.08400999999998</v>
      </c>
      <c r="I58" s="80">
        <v>11060</v>
      </c>
      <c r="J58" s="118" t="s">
        <v>3256</v>
      </c>
      <c r="K58" s="72">
        <v>28.544091503000001</v>
      </c>
      <c r="L58" s="73">
        <v>7.1036785985492237E-6</v>
      </c>
      <c r="M58" s="73">
        <f t="shared" si="0"/>
        <v>2.3545317015164088E-3</v>
      </c>
      <c r="N58" s="73">
        <f>K58/'סכום נכסי הקרן'!$C$41</f>
        <v>1.9178596210914521E-4</v>
      </c>
    </row>
    <row r="59" spans="1:14">
      <c r="A59" s="69" t="s">
        <v>1129</v>
      </c>
      <c r="B59" s="54" t="s">
        <v>1130</v>
      </c>
      <c r="C59" s="70" t="s">
        <v>123</v>
      </c>
      <c r="D59" s="70" t="s">
        <v>29</v>
      </c>
      <c r="E59" s="54" t="s">
        <v>776</v>
      </c>
      <c r="F59" s="70" t="s">
        <v>599</v>
      </c>
      <c r="G59" s="70" t="s">
        <v>135</v>
      </c>
      <c r="H59" s="72">
        <v>167.097846</v>
      </c>
      <c r="I59" s="80">
        <v>3946</v>
      </c>
      <c r="J59" s="118" t="s">
        <v>3256</v>
      </c>
      <c r="K59" s="72">
        <v>6.593680998</v>
      </c>
      <c r="L59" s="73">
        <v>2.7348735687330953E-6</v>
      </c>
      <c r="M59" s="73">
        <f t="shared" si="0"/>
        <v>5.4389648161846959E-4</v>
      </c>
      <c r="N59" s="73">
        <f>K59/'סכום נכסי הקרן'!$C$41</f>
        <v>4.4302529436234156E-5</v>
      </c>
    </row>
    <row r="60" spans="1:14">
      <c r="A60" s="69" t="s">
        <v>1131</v>
      </c>
      <c r="B60" s="54" t="s">
        <v>1132</v>
      </c>
      <c r="C60" s="70" t="s">
        <v>123</v>
      </c>
      <c r="D60" s="70" t="s">
        <v>29</v>
      </c>
      <c r="E60" s="54" t="s">
        <v>1133</v>
      </c>
      <c r="F60" s="70" t="s">
        <v>1134</v>
      </c>
      <c r="G60" s="70" t="s">
        <v>135</v>
      </c>
      <c r="H60" s="72">
        <v>595.90010400000006</v>
      </c>
      <c r="I60" s="80">
        <v>5575</v>
      </c>
      <c r="J60" s="118" t="s">
        <v>3256</v>
      </c>
      <c r="K60" s="72">
        <v>33.221430775999998</v>
      </c>
      <c r="L60" s="73">
        <v>2.4095534268138003E-5</v>
      </c>
      <c r="M60" s="73">
        <f t="shared" si="0"/>
        <v>2.7403538810686552E-3</v>
      </c>
      <c r="N60" s="73">
        <f>K60/'סכום נכסי הקרן'!$C$41</f>
        <v>2.2321271158158557E-4</v>
      </c>
    </row>
    <row r="61" spans="1:14">
      <c r="A61" s="69" t="s">
        <v>1135</v>
      </c>
      <c r="B61" s="54" t="s">
        <v>1136</v>
      </c>
      <c r="C61" s="70" t="s">
        <v>123</v>
      </c>
      <c r="D61" s="70" t="s">
        <v>29</v>
      </c>
      <c r="E61" s="54" t="s">
        <v>1137</v>
      </c>
      <c r="F61" s="70" t="s">
        <v>313</v>
      </c>
      <c r="G61" s="70" t="s">
        <v>135</v>
      </c>
      <c r="H61" s="72">
        <v>267.29334999999998</v>
      </c>
      <c r="I61" s="80">
        <v>8280</v>
      </c>
      <c r="J61" s="118" t="s">
        <v>3256</v>
      </c>
      <c r="K61" s="72">
        <v>22.131889367999996</v>
      </c>
      <c r="L61" s="73">
        <v>2.1394057202552972E-5</v>
      </c>
      <c r="M61" s="73">
        <f t="shared" si="0"/>
        <v>1.8256049636728895E-3</v>
      </c>
      <c r="N61" s="73">
        <f>K61/'סכום נכסי הקרן'!$C$41</f>
        <v>1.4870277778113668E-4</v>
      </c>
    </row>
    <row r="62" spans="1:14">
      <c r="A62" s="69" t="s">
        <v>1138</v>
      </c>
      <c r="B62" s="54" t="s">
        <v>1139</v>
      </c>
      <c r="C62" s="70" t="s">
        <v>123</v>
      </c>
      <c r="D62" s="70" t="s">
        <v>29</v>
      </c>
      <c r="E62" s="54" t="s">
        <v>1140</v>
      </c>
      <c r="F62" s="70" t="s">
        <v>313</v>
      </c>
      <c r="G62" s="70" t="s">
        <v>135</v>
      </c>
      <c r="H62" s="72">
        <v>24967.614774000001</v>
      </c>
      <c r="I62" s="80">
        <v>124</v>
      </c>
      <c r="J62" s="118" t="s">
        <v>3256</v>
      </c>
      <c r="K62" s="72">
        <v>30.959842319</v>
      </c>
      <c r="L62" s="73">
        <v>7.9359629154435845E-6</v>
      </c>
      <c r="M62" s="73">
        <f t="shared" si="0"/>
        <v>2.553801027661833E-3</v>
      </c>
      <c r="N62" s="73">
        <f>K62/'סכום נכסי הקרן'!$C$41</f>
        <v>2.0801724046017695E-4</v>
      </c>
    </row>
    <row r="63" spans="1:14">
      <c r="A63" s="69" t="s">
        <v>1141</v>
      </c>
      <c r="B63" s="54" t="s">
        <v>1142</v>
      </c>
      <c r="C63" s="70" t="s">
        <v>123</v>
      </c>
      <c r="D63" s="70" t="s">
        <v>29</v>
      </c>
      <c r="E63" s="54" t="s">
        <v>605</v>
      </c>
      <c r="F63" s="70" t="s">
        <v>586</v>
      </c>
      <c r="G63" s="70" t="s">
        <v>135</v>
      </c>
      <c r="H63" s="72">
        <v>4799.8730580000001</v>
      </c>
      <c r="I63" s="80">
        <v>1210</v>
      </c>
      <c r="J63" s="118" t="s">
        <v>3256</v>
      </c>
      <c r="K63" s="72">
        <v>58.078464002000004</v>
      </c>
      <c r="L63" s="73">
        <v>2.5784839048389648E-5</v>
      </c>
      <c r="M63" s="73">
        <f t="shared" si="0"/>
        <v>4.7907492397758159E-3</v>
      </c>
      <c r="N63" s="73">
        <f>K63/'סכום נכסי הקרן'!$C$41</f>
        <v>3.9022556017501029E-4</v>
      </c>
    </row>
    <row r="64" spans="1:14">
      <c r="A64" s="69" t="s">
        <v>1143</v>
      </c>
      <c r="B64" s="54" t="s">
        <v>1144</v>
      </c>
      <c r="C64" s="70" t="s">
        <v>123</v>
      </c>
      <c r="D64" s="70" t="s">
        <v>29</v>
      </c>
      <c r="E64" s="54" t="s">
        <v>1145</v>
      </c>
      <c r="F64" s="70" t="s">
        <v>650</v>
      </c>
      <c r="G64" s="70" t="s">
        <v>135</v>
      </c>
      <c r="H64" s="72">
        <v>2435.9989759999999</v>
      </c>
      <c r="I64" s="80">
        <v>865.1</v>
      </c>
      <c r="J64" s="118" t="s">
        <v>3256</v>
      </c>
      <c r="K64" s="72">
        <v>21.073827141999999</v>
      </c>
      <c r="L64" s="73">
        <v>1.3706727879873781E-5</v>
      </c>
      <c r="M64" s="73">
        <f t="shared" si="0"/>
        <v>1.7383280204556852E-3</v>
      </c>
      <c r="N64" s="73">
        <f>K64/'סכום נכסי הקרן'!$C$41</f>
        <v>1.4159372398751967E-4</v>
      </c>
    </row>
    <row r="65" spans="1:14">
      <c r="A65" s="69" t="s">
        <v>1146</v>
      </c>
      <c r="B65" s="54" t="s">
        <v>1147</v>
      </c>
      <c r="C65" s="70" t="s">
        <v>123</v>
      </c>
      <c r="D65" s="70" t="s">
        <v>29</v>
      </c>
      <c r="E65" s="54" t="s">
        <v>1148</v>
      </c>
      <c r="F65" s="70" t="s">
        <v>156</v>
      </c>
      <c r="G65" s="70" t="s">
        <v>135</v>
      </c>
      <c r="H65" s="72">
        <v>244.59450100000001</v>
      </c>
      <c r="I65" s="80">
        <v>16440</v>
      </c>
      <c r="J65" s="118" t="s">
        <v>3256</v>
      </c>
      <c r="K65" s="72">
        <v>40.211335894000001</v>
      </c>
      <c r="L65" s="73">
        <v>9.5089537793031845E-6</v>
      </c>
      <c r="M65" s="73">
        <f t="shared" si="0"/>
        <v>3.3169339130235363E-3</v>
      </c>
      <c r="N65" s="73">
        <f>K65/'סכום נכסי הקרן'!$C$41</f>
        <v>2.701774460509371E-4</v>
      </c>
    </row>
    <row r="66" spans="1:14">
      <c r="A66" s="69" t="s">
        <v>1149</v>
      </c>
      <c r="B66" s="54" t="s">
        <v>1150</v>
      </c>
      <c r="C66" s="70" t="s">
        <v>123</v>
      </c>
      <c r="D66" s="70" t="s">
        <v>29</v>
      </c>
      <c r="E66" s="54" t="s">
        <v>719</v>
      </c>
      <c r="F66" s="70" t="s">
        <v>599</v>
      </c>
      <c r="G66" s="70" t="s">
        <v>135</v>
      </c>
      <c r="H66" s="72">
        <v>258.69506699999999</v>
      </c>
      <c r="I66" s="80">
        <v>26000</v>
      </c>
      <c r="J66" s="118" t="s">
        <v>3256</v>
      </c>
      <c r="K66" s="72">
        <v>67.260717424000006</v>
      </c>
      <c r="L66" s="73">
        <v>1.3828140412129205E-5</v>
      </c>
      <c r="M66" s="73">
        <f t="shared" si="0"/>
        <v>5.5481706757036075E-3</v>
      </c>
      <c r="N66" s="73">
        <f>K66/'סכום נכסי הקרן'!$C$41</f>
        <v>4.5192054551665894E-4</v>
      </c>
    </row>
    <row r="67" spans="1:14">
      <c r="A67" s="69" t="s">
        <v>1151</v>
      </c>
      <c r="B67" s="54" t="s">
        <v>1152</v>
      </c>
      <c r="C67" s="70" t="s">
        <v>123</v>
      </c>
      <c r="D67" s="70" t="s">
        <v>29</v>
      </c>
      <c r="E67" s="54" t="s">
        <v>1153</v>
      </c>
      <c r="F67" s="70" t="s">
        <v>131</v>
      </c>
      <c r="G67" s="70" t="s">
        <v>135</v>
      </c>
      <c r="H67" s="72">
        <v>150.44991099999999</v>
      </c>
      <c r="I67" s="80">
        <v>30260</v>
      </c>
      <c r="J67" s="118" t="s">
        <v>3256</v>
      </c>
      <c r="K67" s="72">
        <v>45.526143028999996</v>
      </c>
      <c r="L67" s="73">
        <v>2.5751714471256824E-5</v>
      </c>
      <c r="M67" s="73">
        <f t="shared" si="0"/>
        <v>3.7553392441404113E-3</v>
      </c>
      <c r="N67" s="73">
        <f>K67/'סכום נכסי הקרן'!$C$41</f>
        <v>3.0588730214158879E-4</v>
      </c>
    </row>
    <row r="68" spans="1:14">
      <c r="A68" s="69" t="s">
        <v>1154</v>
      </c>
      <c r="B68" s="54" t="s">
        <v>1155</v>
      </c>
      <c r="C68" s="70" t="s">
        <v>123</v>
      </c>
      <c r="D68" s="70" t="s">
        <v>29</v>
      </c>
      <c r="E68" s="54" t="s">
        <v>1156</v>
      </c>
      <c r="F68" s="70" t="s">
        <v>599</v>
      </c>
      <c r="G68" s="70" t="s">
        <v>135</v>
      </c>
      <c r="H68" s="72">
        <v>201.601462</v>
      </c>
      <c r="I68" s="80">
        <v>10140</v>
      </c>
      <c r="J68" s="72">
        <v>0.25770714700000003</v>
      </c>
      <c r="K68" s="72">
        <v>20.700095354000002</v>
      </c>
      <c r="L68" s="73">
        <v>6.4426787428520257E-6</v>
      </c>
      <c r="M68" s="73">
        <f t="shared" si="0"/>
        <v>1.7074998071065963E-3</v>
      </c>
      <c r="N68" s="73">
        <f>K68/'סכום נכסי הקרן'!$C$41</f>
        <v>1.3908264352364093E-4</v>
      </c>
    </row>
    <row r="69" spans="1:14">
      <c r="A69" s="69" t="s">
        <v>1157</v>
      </c>
      <c r="B69" s="54" t="s">
        <v>1158</v>
      </c>
      <c r="C69" s="70" t="s">
        <v>123</v>
      </c>
      <c r="D69" s="70" t="s">
        <v>29</v>
      </c>
      <c r="E69" s="54" t="s">
        <v>608</v>
      </c>
      <c r="F69" s="70" t="s">
        <v>330</v>
      </c>
      <c r="G69" s="70" t="s">
        <v>135</v>
      </c>
      <c r="H69" s="72">
        <v>293.17052000000001</v>
      </c>
      <c r="I69" s="80">
        <v>3447</v>
      </c>
      <c r="J69" s="118" t="s">
        <v>3256</v>
      </c>
      <c r="K69" s="72">
        <v>10.105587826000001</v>
      </c>
      <c r="L69" s="73">
        <v>7.9536771631578802E-6</v>
      </c>
      <c r="M69" s="73">
        <f t="shared" si="0"/>
        <v>8.3358501342649263E-4</v>
      </c>
      <c r="N69" s="73">
        <f>K69/'סכום נכסי הקרן'!$C$41</f>
        <v>6.7898811341891152E-5</v>
      </c>
    </row>
    <row r="70" spans="1:14">
      <c r="A70" s="69" t="s">
        <v>1159</v>
      </c>
      <c r="B70" s="54" t="s">
        <v>1160</v>
      </c>
      <c r="C70" s="70" t="s">
        <v>123</v>
      </c>
      <c r="D70" s="70" t="s">
        <v>29</v>
      </c>
      <c r="E70" s="54" t="s">
        <v>1161</v>
      </c>
      <c r="F70" s="70" t="s">
        <v>1162</v>
      </c>
      <c r="G70" s="70" t="s">
        <v>135</v>
      </c>
      <c r="H70" s="72">
        <v>2277.861195</v>
      </c>
      <c r="I70" s="80">
        <v>4651</v>
      </c>
      <c r="J70" s="118" t="s">
        <v>3256</v>
      </c>
      <c r="K70" s="72">
        <v>105.94332419</v>
      </c>
      <c r="L70" s="73">
        <v>3.184940987612789E-5</v>
      </c>
      <c r="M70" s="73">
        <f t="shared" si="0"/>
        <v>8.7390034937061562E-3</v>
      </c>
      <c r="N70" s="73">
        <f>K70/'סכום נכסי הקרן'!$C$41</f>
        <v>7.1182655635351885E-4</v>
      </c>
    </row>
    <row r="71" spans="1:14">
      <c r="A71" s="69" t="s">
        <v>1163</v>
      </c>
      <c r="B71" s="54" t="s">
        <v>1164</v>
      </c>
      <c r="C71" s="70" t="s">
        <v>123</v>
      </c>
      <c r="D71" s="70" t="s">
        <v>29</v>
      </c>
      <c r="E71" s="54" t="s">
        <v>1165</v>
      </c>
      <c r="F71" s="70" t="s">
        <v>157</v>
      </c>
      <c r="G71" s="70" t="s">
        <v>135</v>
      </c>
      <c r="H71" s="72">
        <v>1077.8128429999999</v>
      </c>
      <c r="I71" s="80">
        <v>1990</v>
      </c>
      <c r="J71" s="118" t="s">
        <v>3256</v>
      </c>
      <c r="K71" s="72">
        <v>21.448475578</v>
      </c>
      <c r="L71" s="73">
        <v>7.4247273194952703E-6</v>
      </c>
      <c r="M71" s="73">
        <f t="shared" si="0"/>
        <v>1.7692318458373E-3</v>
      </c>
      <c r="N71" s="73">
        <f>K71/'סכום נכסי הקרן'!$C$41</f>
        <v>1.4411096335186922E-4</v>
      </c>
    </row>
    <row r="72" spans="1:14">
      <c r="A72" s="69" t="s">
        <v>1166</v>
      </c>
      <c r="B72" s="54" t="s">
        <v>1167</v>
      </c>
      <c r="C72" s="70" t="s">
        <v>123</v>
      </c>
      <c r="D72" s="70" t="s">
        <v>29</v>
      </c>
      <c r="E72" s="54" t="s">
        <v>1168</v>
      </c>
      <c r="F72" s="70" t="s">
        <v>1162</v>
      </c>
      <c r="G72" s="70" t="s">
        <v>135</v>
      </c>
      <c r="H72" s="72">
        <v>544.90074000000004</v>
      </c>
      <c r="I72" s="80">
        <v>19210</v>
      </c>
      <c r="J72" s="118" t="s">
        <v>3256</v>
      </c>
      <c r="K72" s="72">
        <v>104.67543209099998</v>
      </c>
      <c r="L72" s="73">
        <v>2.3760886703283704E-5</v>
      </c>
      <c r="M72" s="73">
        <f t="shared" si="0"/>
        <v>8.6344182018294122E-3</v>
      </c>
      <c r="N72" s="73">
        <f>K72/'סכום נכסי הקרן'!$C$41</f>
        <v>7.0330766879208619E-4</v>
      </c>
    </row>
    <row r="73" spans="1:14">
      <c r="A73" s="69" t="s">
        <v>1169</v>
      </c>
      <c r="B73" s="54" t="s">
        <v>1170</v>
      </c>
      <c r="C73" s="70" t="s">
        <v>123</v>
      </c>
      <c r="D73" s="70" t="s">
        <v>29</v>
      </c>
      <c r="E73" s="54" t="s">
        <v>1171</v>
      </c>
      <c r="F73" s="70" t="s">
        <v>1122</v>
      </c>
      <c r="G73" s="70" t="s">
        <v>135</v>
      </c>
      <c r="H73" s="72">
        <v>278.02739300000002</v>
      </c>
      <c r="I73" s="80">
        <v>15690</v>
      </c>
      <c r="J73" s="118" t="s">
        <v>3256</v>
      </c>
      <c r="K73" s="72">
        <v>43.622497940000002</v>
      </c>
      <c r="L73" s="73">
        <v>1.9190369937313033E-5</v>
      </c>
      <c r="M73" s="73">
        <f t="shared" si="0"/>
        <v>3.5983122562604354E-3</v>
      </c>
      <c r="N73" s="73">
        <f>K73/'סכום נכסי הקרן'!$C$41</f>
        <v>2.9309683007945148E-4</v>
      </c>
    </row>
    <row r="74" spans="1:14">
      <c r="A74" s="69" t="s">
        <v>1172</v>
      </c>
      <c r="B74" s="54" t="s">
        <v>1173</v>
      </c>
      <c r="C74" s="70" t="s">
        <v>123</v>
      </c>
      <c r="D74" s="70" t="s">
        <v>29</v>
      </c>
      <c r="E74" s="54" t="s">
        <v>1174</v>
      </c>
      <c r="F74" s="70" t="s">
        <v>132</v>
      </c>
      <c r="G74" s="70" t="s">
        <v>135</v>
      </c>
      <c r="H74" s="72">
        <v>1073.933802</v>
      </c>
      <c r="I74" s="80">
        <v>1320</v>
      </c>
      <c r="J74" s="118" t="s">
        <v>3256</v>
      </c>
      <c r="K74" s="72">
        <v>14.175926188999998</v>
      </c>
      <c r="L74" s="73">
        <v>5.3605539776219917E-6</v>
      </c>
      <c r="M74" s="73">
        <f t="shared" ref="M74:M137" si="1">IFERROR(K74/$K$9,0)</f>
        <v>1.1693371851351155E-3</v>
      </c>
      <c r="N74" s="73">
        <f>K74/'סכום נכסי הקרן'!$C$41</f>
        <v>9.5247159737413663E-5</v>
      </c>
    </row>
    <row r="75" spans="1:14">
      <c r="A75" s="69" t="s">
        <v>1175</v>
      </c>
      <c r="B75" s="54" t="s">
        <v>1176</v>
      </c>
      <c r="C75" s="70" t="s">
        <v>123</v>
      </c>
      <c r="D75" s="70" t="s">
        <v>29</v>
      </c>
      <c r="E75" s="54" t="s">
        <v>1177</v>
      </c>
      <c r="F75" s="70" t="s">
        <v>599</v>
      </c>
      <c r="G75" s="70" t="s">
        <v>135</v>
      </c>
      <c r="H75" s="72">
        <v>4072.1764859999994</v>
      </c>
      <c r="I75" s="80">
        <v>1082</v>
      </c>
      <c r="J75" s="118" t="s">
        <v>3256</v>
      </c>
      <c r="K75" s="72">
        <v>44.060949581999999</v>
      </c>
      <c r="L75" s="73">
        <v>1.2624334770646005E-5</v>
      </c>
      <c r="M75" s="73">
        <f t="shared" si="1"/>
        <v>3.6344790507286499E-3</v>
      </c>
      <c r="N75" s="73">
        <f>K75/'סכום נכסי הקרן'!$C$41</f>
        <v>2.9604275918672281E-4</v>
      </c>
    </row>
    <row r="76" spans="1:14">
      <c r="A76" s="69" t="s">
        <v>1178</v>
      </c>
      <c r="B76" s="54" t="s">
        <v>1179</v>
      </c>
      <c r="C76" s="70" t="s">
        <v>123</v>
      </c>
      <c r="D76" s="70" t="s">
        <v>29</v>
      </c>
      <c r="E76" s="54" t="s">
        <v>1180</v>
      </c>
      <c r="F76" s="70" t="s">
        <v>129</v>
      </c>
      <c r="G76" s="70" t="s">
        <v>135</v>
      </c>
      <c r="H76" s="72">
        <v>82505.636843999993</v>
      </c>
      <c r="I76" s="80">
        <v>150.69999999999999</v>
      </c>
      <c r="J76" s="118" t="s">
        <v>3256</v>
      </c>
      <c r="K76" s="72">
        <v>124.335994724</v>
      </c>
      <c r="L76" s="73">
        <v>3.1849838048018046E-5</v>
      </c>
      <c r="M76" s="73">
        <f t="shared" si="1"/>
        <v>1.0256169518881569E-2</v>
      </c>
      <c r="N76" s="73">
        <f>K76/'סכום נכסי הקרן'!$C$41</f>
        <v>8.3540575710506419E-4</v>
      </c>
    </row>
    <row r="77" spans="1:14">
      <c r="A77" s="69" t="s">
        <v>1181</v>
      </c>
      <c r="B77" s="54" t="s">
        <v>1182</v>
      </c>
      <c r="C77" s="70" t="s">
        <v>123</v>
      </c>
      <c r="D77" s="70" t="s">
        <v>29</v>
      </c>
      <c r="E77" s="54" t="s">
        <v>376</v>
      </c>
      <c r="F77" s="70" t="s">
        <v>330</v>
      </c>
      <c r="G77" s="70" t="s">
        <v>135</v>
      </c>
      <c r="H77" s="72">
        <v>59.196328999999999</v>
      </c>
      <c r="I77" s="80">
        <v>76070</v>
      </c>
      <c r="J77" s="118" t="s">
        <v>3256</v>
      </c>
      <c r="K77" s="72">
        <v>45.030647158000008</v>
      </c>
      <c r="L77" s="73">
        <v>1.1295500410250539E-5</v>
      </c>
      <c r="M77" s="73">
        <f t="shared" si="1"/>
        <v>3.7144670119267031E-3</v>
      </c>
      <c r="N77" s="73">
        <f>K77/'סכום נכסי הקרן'!$C$41</f>
        <v>3.0255809643431119E-4</v>
      </c>
    </row>
    <row r="78" spans="1:14">
      <c r="A78" s="69" t="s">
        <v>1183</v>
      </c>
      <c r="B78" s="54" t="s">
        <v>1184</v>
      </c>
      <c r="C78" s="70" t="s">
        <v>123</v>
      </c>
      <c r="D78" s="70" t="s">
        <v>29</v>
      </c>
      <c r="E78" s="54" t="s">
        <v>684</v>
      </c>
      <c r="F78" s="70" t="s">
        <v>373</v>
      </c>
      <c r="G78" s="70" t="s">
        <v>135</v>
      </c>
      <c r="H78" s="72">
        <v>749.01409000000001</v>
      </c>
      <c r="I78" s="80">
        <v>5850</v>
      </c>
      <c r="J78" s="118" t="s">
        <v>3256</v>
      </c>
      <c r="K78" s="72">
        <v>43.817324280999998</v>
      </c>
      <c r="L78" s="73">
        <v>9.4774289532336146E-6</v>
      </c>
      <c r="M78" s="73">
        <f t="shared" si="1"/>
        <v>3.6143830005728518E-3</v>
      </c>
      <c r="N78" s="73">
        <f>K78/'סכום נכסי הקרן'!$C$41</f>
        <v>2.9440585605594686E-4</v>
      </c>
    </row>
    <row r="79" spans="1:14">
      <c r="A79" s="69" t="s">
        <v>1185</v>
      </c>
      <c r="B79" s="54" t="s">
        <v>1186</v>
      </c>
      <c r="C79" s="70" t="s">
        <v>123</v>
      </c>
      <c r="D79" s="70" t="s">
        <v>29</v>
      </c>
      <c r="E79" s="54" t="s">
        <v>1187</v>
      </c>
      <c r="F79" s="70" t="s">
        <v>330</v>
      </c>
      <c r="G79" s="70" t="s">
        <v>135</v>
      </c>
      <c r="H79" s="72">
        <v>2008.9864029999999</v>
      </c>
      <c r="I79" s="80">
        <v>884</v>
      </c>
      <c r="J79" s="118" t="s">
        <v>3256</v>
      </c>
      <c r="K79" s="72">
        <v>17.759439798999999</v>
      </c>
      <c r="L79" s="73">
        <v>1.3357941654256961E-5</v>
      </c>
      <c r="M79" s="73">
        <f t="shared" si="1"/>
        <v>1.4649323837657576E-3</v>
      </c>
      <c r="N79" s="73">
        <f>K79/'סכום נכסי הקרן'!$C$41</f>
        <v>1.1932456312412975E-4</v>
      </c>
    </row>
    <row r="80" spans="1:14">
      <c r="A80" s="69" t="s">
        <v>1188</v>
      </c>
      <c r="B80" s="54" t="s">
        <v>1189</v>
      </c>
      <c r="C80" s="70" t="s">
        <v>123</v>
      </c>
      <c r="D80" s="70" t="s">
        <v>29</v>
      </c>
      <c r="E80" s="54" t="s">
        <v>497</v>
      </c>
      <c r="F80" s="70" t="s">
        <v>330</v>
      </c>
      <c r="G80" s="70" t="s">
        <v>135</v>
      </c>
      <c r="H80" s="72">
        <v>780.90101900000013</v>
      </c>
      <c r="I80" s="80">
        <v>8550</v>
      </c>
      <c r="J80" s="118" t="s">
        <v>3256</v>
      </c>
      <c r="K80" s="72">
        <v>66.767037152</v>
      </c>
      <c r="L80" s="73">
        <v>2.133548599518014E-5</v>
      </c>
      <c r="M80" s="73">
        <f t="shared" si="1"/>
        <v>5.5074482077730694E-3</v>
      </c>
      <c r="N80" s="73">
        <f>K80/'סכום נכסי הקרן'!$C$41</f>
        <v>4.4860353870528871E-4</v>
      </c>
    </row>
    <row r="81" spans="1:14">
      <c r="A81" s="69" t="s">
        <v>1190</v>
      </c>
      <c r="B81" s="54" t="s">
        <v>1191</v>
      </c>
      <c r="C81" s="70" t="s">
        <v>123</v>
      </c>
      <c r="D81" s="70" t="s">
        <v>29</v>
      </c>
      <c r="E81" s="54" t="s">
        <v>1192</v>
      </c>
      <c r="F81" s="70" t="s">
        <v>1162</v>
      </c>
      <c r="G81" s="70" t="s">
        <v>135</v>
      </c>
      <c r="H81" s="72">
        <v>1531.239032</v>
      </c>
      <c r="I81" s="80">
        <v>6799</v>
      </c>
      <c r="J81" s="118" t="s">
        <v>3256</v>
      </c>
      <c r="K81" s="72">
        <v>104.10894177</v>
      </c>
      <c r="L81" s="73">
        <v>2.4105620099695734E-5</v>
      </c>
      <c r="M81" s="73">
        <f t="shared" si="1"/>
        <v>8.5876898125493949E-3</v>
      </c>
      <c r="N81" s="73">
        <f>K81/'סכום נכסי הקרן'!$C$41</f>
        <v>6.995014558240861E-4</v>
      </c>
    </row>
    <row r="82" spans="1:14">
      <c r="A82" s="69" t="s">
        <v>1193</v>
      </c>
      <c r="B82" s="54" t="s">
        <v>1194</v>
      </c>
      <c r="C82" s="70" t="s">
        <v>123</v>
      </c>
      <c r="D82" s="70" t="s">
        <v>29</v>
      </c>
      <c r="E82" s="54" t="s">
        <v>1195</v>
      </c>
      <c r="F82" s="70" t="s">
        <v>1196</v>
      </c>
      <c r="G82" s="70" t="s">
        <v>135</v>
      </c>
      <c r="H82" s="72">
        <v>1478.061563</v>
      </c>
      <c r="I82" s="80">
        <v>4109</v>
      </c>
      <c r="J82" s="118" t="s">
        <v>3256</v>
      </c>
      <c r="K82" s="72">
        <v>60.733549642999996</v>
      </c>
      <c r="L82" s="73">
        <v>1.347236013877703E-5</v>
      </c>
      <c r="M82" s="73">
        <f t="shared" si="1"/>
        <v>5.0097607052946415E-3</v>
      </c>
      <c r="N82" s="73">
        <f>K82/'סכום נכסי הקרן'!$C$41</f>
        <v>4.0806491421743421E-4</v>
      </c>
    </row>
    <row r="83" spans="1:14">
      <c r="A83" s="69" t="s">
        <v>1197</v>
      </c>
      <c r="B83" s="54" t="s">
        <v>1198</v>
      </c>
      <c r="C83" s="70" t="s">
        <v>123</v>
      </c>
      <c r="D83" s="70" t="s">
        <v>29</v>
      </c>
      <c r="E83" s="54" t="s">
        <v>560</v>
      </c>
      <c r="F83" s="70" t="s">
        <v>561</v>
      </c>
      <c r="G83" s="70" t="s">
        <v>135</v>
      </c>
      <c r="H83" s="72">
        <v>55.806246000000002</v>
      </c>
      <c r="I83" s="80">
        <v>41750</v>
      </c>
      <c r="J83" s="118" t="s">
        <v>3256</v>
      </c>
      <c r="K83" s="72">
        <v>23.299107699</v>
      </c>
      <c r="L83" s="73">
        <v>1.8873584808667621E-5</v>
      </c>
      <c r="M83" s="73">
        <f t="shared" si="1"/>
        <v>1.921885924748205E-3</v>
      </c>
      <c r="N83" s="73">
        <f>K83/'סכום נכסי הקרן'!$C$41</f>
        <v>1.5654524460404255E-4</v>
      </c>
    </row>
    <row r="84" spans="1:14">
      <c r="A84" s="69" t="s">
        <v>1199</v>
      </c>
      <c r="B84" s="54" t="s">
        <v>1200</v>
      </c>
      <c r="C84" s="70" t="s">
        <v>123</v>
      </c>
      <c r="D84" s="70" t="s">
        <v>29</v>
      </c>
      <c r="E84" s="54" t="s">
        <v>1201</v>
      </c>
      <c r="F84" s="70" t="s">
        <v>373</v>
      </c>
      <c r="G84" s="70" t="s">
        <v>135</v>
      </c>
      <c r="H84" s="72">
        <v>686.21619399999997</v>
      </c>
      <c r="I84" s="80">
        <v>9332</v>
      </c>
      <c r="J84" s="118" t="s">
        <v>3256</v>
      </c>
      <c r="K84" s="72">
        <v>64.037695186999997</v>
      </c>
      <c r="L84" s="73">
        <v>1.1088927219280381E-5</v>
      </c>
      <c r="M84" s="73">
        <f t="shared" si="1"/>
        <v>5.2823115212473765E-3</v>
      </c>
      <c r="N84" s="73">
        <f>K84/'סכום נכסי הקרן'!$C$41</f>
        <v>4.3026526107513974E-4</v>
      </c>
    </row>
    <row r="85" spans="1:14">
      <c r="A85" s="69" t="s">
        <v>1202</v>
      </c>
      <c r="B85" s="54" t="s">
        <v>1203</v>
      </c>
      <c r="C85" s="70" t="s">
        <v>123</v>
      </c>
      <c r="D85" s="70" t="s">
        <v>29</v>
      </c>
      <c r="E85" s="54" t="s">
        <v>570</v>
      </c>
      <c r="F85" s="70" t="s">
        <v>330</v>
      </c>
      <c r="G85" s="70" t="s">
        <v>135</v>
      </c>
      <c r="H85" s="72">
        <v>25303.980318999998</v>
      </c>
      <c r="I85" s="80">
        <v>169</v>
      </c>
      <c r="J85" s="118" t="s">
        <v>3256</v>
      </c>
      <c r="K85" s="72">
        <v>42.763726738999999</v>
      </c>
      <c r="L85" s="73">
        <v>3.6673288616408733E-5</v>
      </c>
      <c r="M85" s="73">
        <f t="shared" si="1"/>
        <v>3.5274743381262632E-3</v>
      </c>
      <c r="N85" s="73">
        <f>K85/'סכום נכסי הקרן'!$C$41</f>
        <v>2.873268001943489E-4</v>
      </c>
    </row>
    <row r="86" spans="1:14">
      <c r="A86" s="69" t="s">
        <v>1204</v>
      </c>
      <c r="B86" s="54" t="s">
        <v>1205</v>
      </c>
      <c r="C86" s="70" t="s">
        <v>123</v>
      </c>
      <c r="D86" s="70" t="s">
        <v>29</v>
      </c>
      <c r="E86" s="54" t="s">
        <v>1206</v>
      </c>
      <c r="F86" s="70" t="s">
        <v>536</v>
      </c>
      <c r="G86" s="70" t="s">
        <v>135</v>
      </c>
      <c r="H86" s="72">
        <v>416.54228499999999</v>
      </c>
      <c r="I86" s="80">
        <v>7554</v>
      </c>
      <c r="J86" s="118" t="s">
        <v>3256</v>
      </c>
      <c r="K86" s="72">
        <v>31.465604200999998</v>
      </c>
      <c r="L86" s="73">
        <v>1.6661691399999999E-5</v>
      </c>
      <c r="M86" s="73">
        <f t="shared" si="1"/>
        <v>2.5955200778008938E-3</v>
      </c>
      <c r="N86" s="73">
        <f>K86/'סכום נכסי הקרן'!$C$41</f>
        <v>2.1141542285204977E-4</v>
      </c>
    </row>
    <row r="87" spans="1:14">
      <c r="A87" s="69" t="s">
        <v>1207</v>
      </c>
      <c r="B87" s="54" t="s">
        <v>1208</v>
      </c>
      <c r="C87" s="70" t="s">
        <v>123</v>
      </c>
      <c r="D87" s="70" t="s">
        <v>29</v>
      </c>
      <c r="E87" s="54" t="s">
        <v>646</v>
      </c>
      <c r="F87" s="70" t="s">
        <v>313</v>
      </c>
      <c r="G87" s="70" t="s">
        <v>135</v>
      </c>
      <c r="H87" s="72">
        <v>4978.0412740000002</v>
      </c>
      <c r="I87" s="80">
        <v>316</v>
      </c>
      <c r="J87" s="118" t="s">
        <v>3256</v>
      </c>
      <c r="K87" s="72">
        <v>15.730610427</v>
      </c>
      <c r="L87" s="73">
        <v>7.0056190495540242E-6</v>
      </c>
      <c r="M87" s="73">
        <f t="shared" si="1"/>
        <v>1.2975792531593915E-3</v>
      </c>
      <c r="N87" s="73">
        <f>K87/'סכום נכסי הקרן'!$C$41</f>
        <v>1.0569298570911839E-4</v>
      </c>
    </row>
    <row r="88" spans="1:14">
      <c r="A88" s="69" t="s">
        <v>1209</v>
      </c>
      <c r="B88" s="54" t="s">
        <v>1210</v>
      </c>
      <c r="C88" s="70" t="s">
        <v>123</v>
      </c>
      <c r="D88" s="70" t="s">
        <v>29</v>
      </c>
      <c r="E88" s="54" t="s">
        <v>1211</v>
      </c>
      <c r="F88" s="70" t="s">
        <v>129</v>
      </c>
      <c r="G88" s="70" t="s">
        <v>135</v>
      </c>
      <c r="H88" s="72">
        <v>812.65687800000001</v>
      </c>
      <c r="I88" s="80">
        <v>3253</v>
      </c>
      <c r="J88" s="118" t="s">
        <v>3256</v>
      </c>
      <c r="K88" s="72">
        <v>26.435728247</v>
      </c>
      <c r="L88" s="73">
        <v>8.6309859533684723E-6</v>
      </c>
      <c r="M88" s="73">
        <f t="shared" si="1"/>
        <v>2.1806180169963527E-3</v>
      </c>
      <c r="N88" s="73">
        <f>K88/'סכום נכסי הקרן'!$C$41</f>
        <v>1.7762000151148416E-4</v>
      </c>
    </row>
    <row r="89" spans="1:14">
      <c r="A89" s="69" t="s">
        <v>1212</v>
      </c>
      <c r="B89" s="54" t="s">
        <v>1213</v>
      </c>
      <c r="C89" s="70" t="s">
        <v>123</v>
      </c>
      <c r="D89" s="70" t="s">
        <v>29</v>
      </c>
      <c r="E89" s="54" t="s">
        <v>1214</v>
      </c>
      <c r="F89" s="70" t="s">
        <v>159</v>
      </c>
      <c r="G89" s="70" t="s">
        <v>135</v>
      </c>
      <c r="H89" s="72">
        <v>171.93373</v>
      </c>
      <c r="I89" s="80">
        <v>7011</v>
      </c>
      <c r="J89" s="118" t="s">
        <v>3256</v>
      </c>
      <c r="K89" s="72">
        <v>12.054273815</v>
      </c>
      <c r="L89" s="73">
        <v>5.1630708833743658E-6</v>
      </c>
      <c r="M89" s="73">
        <f t="shared" si="1"/>
        <v>9.9432731405004306E-4</v>
      </c>
      <c r="N89" s="73">
        <f>K89/'סכום נכסי הקרן'!$C$41</f>
        <v>8.099191038866575E-5</v>
      </c>
    </row>
    <row r="90" spans="1:14">
      <c r="A90" s="69" t="s">
        <v>1215</v>
      </c>
      <c r="B90" s="54" t="s">
        <v>1216</v>
      </c>
      <c r="C90" s="70" t="s">
        <v>123</v>
      </c>
      <c r="D90" s="70" t="s">
        <v>29</v>
      </c>
      <c r="E90" s="54" t="s">
        <v>649</v>
      </c>
      <c r="F90" s="70" t="s">
        <v>650</v>
      </c>
      <c r="G90" s="70" t="s">
        <v>135</v>
      </c>
      <c r="H90" s="72">
        <v>557.88942199999997</v>
      </c>
      <c r="I90" s="80">
        <v>9675</v>
      </c>
      <c r="J90" s="118" t="s">
        <v>3256</v>
      </c>
      <c r="K90" s="72">
        <v>53.975801563999994</v>
      </c>
      <c r="L90" s="73">
        <v>1.5697281513558384E-5</v>
      </c>
      <c r="M90" s="73">
        <f t="shared" si="1"/>
        <v>4.4523307348506768E-3</v>
      </c>
      <c r="N90" s="73">
        <f>K90/'סכום נכסי הקרן'!$C$41</f>
        <v>3.6266002834513277E-4</v>
      </c>
    </row>
    <row r="91" spans="1:14">
      <c r="A91" s="69" t="s">
        <v>1217</v>
      </c>
      <c r="B91" s="54" t="s">
        <v>1218</v>
      </c>
      <c r="C91" s="70" t="s">
        <v>123</v>
      </c>
      <c r="D91" s="70" t="s">
        <v>29</v>
      </c>
      <c r="E91" s="54" t="s">
        <v>1219</v>
      </c>
      <c r="F91" s="70" t="s">
        <v>129</v>
      </c>
      <c r="G91" s="70" t="s">
        <v>135</v>
      </c>
      <c r="H91" s="72">
        <v>1744.539671</v>
      </c>
      <c r="I91" s="80">
        <v>1817</v>
      </c>
      <c r="J91" s="118" t="s">
        <v>3256</v>
      </c>
      <c r="K91" s="72">
        <v>31.698285828999996</v>
      </c>
      <c r="L91" s="73">
        <v>1.8526030440151056E-5</v>
      </c>
      <c r="M91" s="73">
        <f t="shared" si="1"/>
        <v>2.614713411364474E-3</v>
      </c>
      <c r="N91" s="73">
        <f>K91/'סכום נכסי הקרן'!$C$41</f>
        <v>2.1297879612971782E-4</v>
      </c>
    </row>
    <row r="92" spans="1:14">
      <c r="A92" s="69" t="s">
        <v>1220</v>
      </c>
      <c r="B92" s="54" t="s">
        <v>1221</v>
      </c>
      <c r="C92" s="70" t="s">
        <v>123</v>
      </c>
      <c r="D92" s="70" t="s">
        <v>29</v>
      </c>
      <c r="E92" s="54" t="s">
        <v>1222</v>
      </c>
      <c r="F92" s="70" t="s">
        <v>586</v>
      </c>
      <c r="G92" s="70" t="s">
        <v>135</v>
      </c>
      <c r="H92" s="72">
        <v>647.79471599999999</v>
      </c>
      <c r="I92" s="80">
        <v>5400</v>
      </c>
      <c r="J92" s="118" t="s">
        <v>3256</v>
      </c>
      <c r="K92" s="72">
        <v>34.980914654000003</v>
      </c>
      <c r="L92" s="73">
        <v>8.7631219927842849E-6</v>
      </c>
      <c r="M92" s="73">
        <f t="shared" si="1"/>
        <v>2.8854893662398204E-3</v>
      </c>
      <c r="N92" s="73">
        <f>K92/'סכום נכסי הקרן'!$C$41</f>
        <v>2.3503457350079556E-4</v>
      </c>
    </row>
    <row r="93" spans="1:14">
      <c r="A93" s="69" t="s">
        <v>1223</v>
      </c>
      <c r="B93" s="54" t="s">
        <v>1224</v>
      </c>
      <c r="C93" s="70" t="s">
        <v>123</v>
      </c>
      <c r="D93" s="70" t="s">
        <v>29</v>
      </c>
      <c r="E93" s="54" t="s">
        <v>577</v>
      </c>
      <c r="F93" s="70" t="s">
        <v>158</v>
      </c>
      <c r="G93" s="70" t="s">
        <v>135</v>
      </c>
      <c r="H93" s="72">
        <v>3556.684084</v>
      </c>
      <c r="I93" s="80">
        <v>1494</v>
      </c>
      <c r="J93" s="118" t="s">
        <v>3256</v>
      </c>
      <c r="K93" s="72">
        <v>53.136860210000002</v>
      </c>
      <c r="L93" s="73">
        <v>2.1511698764564793E-5</v>
      </c>
      <c r="M93" s="73">
        <f t="shared" si="1"/>
        <v>4.3831285318834366E-3</v>
      </c>
      <c r="N93" s="73">
        <f>K93/'סכום נכסי הקרן'!$C$41</f>
        <v>3.5702323395939704E-4</v>
      </c>
    </row>
    <row r="94" spans="1:14">
      <c r="A94" s="69" t="s">
        <v>1225</v>
      </c>
      <c r="B94" s="54" t="s">
        <v>1226</v>
      </c>
      <c r="C94" s="70" t="s">
        <v>123</v>
      </c>
      <c r="D94" s="70" t="s">
        <v>29</v>
      </c>
      <c r="E94" s="54" t="s">
        <v>1227</v>
      </c>
      <c r="F94" s="70" t="s">
        <v>130</v>
      </c>
      <c r="G94" s="70" t="s">
        <v>135</v>
      </c>
      <c r="H94" s="72">
        <v>259.68130200000002</v>
      </c>
      <c r="I94" s="80">
        <v>10760</v>
      </c>
      <c r="J94" s="118" t="s">
        <v>3256</v>
      </c>
      <c r="K94" s="72">
        <v>27.941708138999999</v>
      </c>
      <c r="L94" s="73">
        <v>2.1300107312040499E-5</v>
      </c>
      <c r="M94" s="73">
        <f t="shared" si="1"/>
        <v>2.3048425836527334E-3</v>
      </c>
      <c r="N94" s="73">
        <f>K94/'סכום נכסי הקרן'!$C$41</f>
        <v>1.8773858603444543E-4</v>
      </c>
    </row>
    <row r="95" spans="1:14">
      <c r="A95" s="69" t="s">
        <v>1228</v>
      </c>
      <c r="B95" s="54" t="s">
        <v>1229</v>
      </c>
      <c r="C95" s="70" t="s">
        <v>123</v>
      </c>
      <c r="D95" s="70" t="s">
        <v>29</v>
      </c>
      <c r="E95" s="54" t="s">
        <v>1230</v>
      </c>
      <c r="F95" s="70" t="s">
        <v>536</v>
      </c>
      <c r="G95" s="70" t="s">
        <v>135</v>
      </c>
      <c r="H95" s="72">
        <v>183.19850400000004</v>
      </c>
      <c r="I95" s="80">
        <v>46400</v>
      </c>
      <c r="J95" s="118" t="s">
        <v>3256</v>
      </c>
      <c r="K95" s="72">
        <v>85.004105945999996</v>
      </c>
      <c r="L95" s="73">
        <v>2.8618675838048221E-5</v>
      </c>
      <c r="M95" s="73">
        <f t="shared" si="1"/>
        <v>7.0117790292215506E-3</v>
      </c>
      <c r="N95" s="73">
        <f>K95/'סכום נכסי הקרן'!$C$41</f>
        <v>5.7113726111646991E-4</v>
      </c>
    </row>
    <row r="96" spans="1:14">
      <c r="A96" s="69" t="s">
        <v>1231</v>
      </c>
      <c r="B96" s="54" t="s">
        <v>1232</v>
      </c>
      <c r="C96" s="70" t="s">
        <v>123</v>
      </c>
      <c r="D96" s="70" t="s">
        <v>29</v>
      </c>
      <c r="E96" s="54" t="s">
        <v>1233</v>
      </c>
      <c r="F96" s="70" t="s">
        <v>1122</v>
      </c>
      <c r="G96" s="70" t="s">
        <v>135</v>
      </c>
      <c r="H96" s="72">
        <v>118.64828799999999</v>
      </c>
      <c r="I96" s="80">
        <v>24060</v>
      </c>
      <c r="J96" s="118" t="s">
        <v>3256</v>
      </c>
      <c r="K96" s="72">
        <v>28.546778010999997</v>
      </c>
      <c r="L96" s="73">
        <v>8.6138117294874159E-6</v>
      </c>
      <c r="M96" s="73">
        <f t="shared" si="1"/>
        <v>2.3547533049348155E-3</v>
      </c>
      <c r="N96" s="73">
        <f>K96/'סכום נכסי הקרן'!$C$41</f>
        <v>1.9180401258804867E-4</v>
      </c>
    </row>
    <row r="97" spans="1:14">
      <c r="A97" s="69" t="s">
        <v>1234</v>
      </c>
      <c r="B97" s="54" t="s">
        <v>1235</v>
      </c>
      <c r="C97" s="70" t="s">
        <v>123</v>
      </c>
      <c r="D97" s="70" t="s">
        <v>29</v>
      </c>
      <c r="E97" s="54" t="s">
        <v>580</v>
      </c>
      <c r="F97" s="70" t="s">
        <v>313</v>
      </c>
      <c r="G97" s="70" t="s">
        <v>135</v>
      </c>
      <c r="H97" s="72">
        <v>244.065909</v>
      </c>
      <c r="I97" s="80">
        <v>29920</v>
      </c>
      <c r="J97" s="72">
        <v>1.7198414210000001</v>
      </c>
      <c r="K97" s="72">
        <v>74.744361312999999</v>
      </c>
      <c r="L97" s="73">
        <v>2.2930475909067636E-5</v>
      </c>
      <c r="M97" s="73">
        <f t="shared" si="1"/>
        <v>6.1654780010272419E-3</v>
      </c>
      <c r="N97" s="73">
        <f>K97/'סכום נכסי הקרן'!$C$41</f>
        <v>5.0220267984849574E-4</v>
      </c>
    </row>
    <row r="98" spans="1:14">
      <c r="A98" s="69" t="s">
        <v>1236</v>
      </c>
      <c r="B98" s="54" t="s">
        <v>1237</v>
      </c>
      <c r="C98" s="70" t="s">
        <v>123</v>
      </c>
      <c r="D98" s="70" t="s">
        <v>29</v>
      </c>
      <c r="E98" s="54" t="s">
        <v>1238</v>
      </c>
      <c r="F98" s="70" t="s">
        <v>301</v>
      </c>
      <c r="G98" s="70" t="s">
        <v>135</v>
      </c>
      <c r="H98" s="72">
        <v>16.27478</v>
      </c>
      <c r="I98" s="80">
        <v>16000</v>
      </c>
      <c r="J98" s="118" t="s">
        <v>3256</v>
      </c>
      <c r="K98" s="72">
        <v>2.60396472</v>
      </c>
      <c r="L98" s="73">
        <v>4.5905692777745184E-7</v>
      </c>
      <c r="M98" s="73">
        <f t="shared" si="1"/>
        <v>2.1479462683988087E-4</v>
      </c>
      <c r="N98" s="73">
        <f>K98/'סכום נכסי הקרן'!$C$41</f>
        <v>1.7495875777688818E-5</v>
      </c>
    </row>
    <row r="99" spans="1:14">
      <c r="A99" s="69" t="s">
        <v>1239</v>
      </c>
      <c r="B99" s="54" t="s">
        <v>1240</v>
      </c>
      <c r="C99" s="70" t="s">
        <v>123</v>
      </c>
      <c r="D99" s="70" t="s">
        <v>29</v>
      </c>
      <c r="E99" s="54" t="s">
        <v>1241</v>
      </c>
      <c r="F99" s="70" t="s">
        <v>449</v>
      </c>
      <c r="G99" s="70" t="s">
        <v>135</v>
      </c>
      <c r="H99" s="72">
        <v>142.55163300000001</v>
      </c>
      <c r="I99" s="80">
        <v>14100</v>
      </c>
      <c r="J99" s="118" t="s">
        <v>3256</v>
      </c>
      <c r="K99" s="72">
        <v>20.099780268</v>
      </c>
      <c r="L99" s="73">
        <v>1.4930069632711927E-5</v>
      </c>
      <c r="M99" s="73">
        <f t="shared" si="1"/>
        <v>1.6579812963935475E-3</v>
      </c>
      <c r="N99" s="73">
        <f>K99/'סכום נכסי הקרן'!$C$41</f>
        <v>1.3504916407921567E-4</v>
      </c>
    </row>
    <row r="100" spans="1:14">
      <c r="A100" s="69" t="s">
        <v>1242</v>
      </c>
      <c r="B100" s="54" t="s">
        <v>1243</v>
      </c>
      <c r="C100" s="70" t="s">
        <v>123</v>
      </c>
      <c r="D100" s="70" t="s">
        <v>29</v>
      </c>
      <c r="E100" s="54" t="s">
        <v>737</v>
      </c>
      <c r="F100" s="70" t="s">
        <v>158</v>
      </c>
      <c r="G100" s="70" t="s">
        <v>135</v>
      </c>
      <c r="H100" s="72">
        <v>4020.0118910000001</v>
      </c>
      <c r="I100" s="80">
        <v>1798</v>
      </c>
      <c r="J100" s="118" t="s">
        <v>3256</v>
      </c>
      <c r="K100" s="72">
        <v>72.279813809000004</v>
      </c>
      <c r="L100" s="73">
        <v>2.1583449004439247E-5</v>
      </c>
      <c r="M100" s="73">
        <f t="shared" si="1"/>
        <v>5.9621835564501137E-3</v>
      </c>
      <c r="N100" s="73">
        <f>K100/'סכום נכסי הקרן'!$C$41</f>
        <v>4.8564353960860922E-4</v>
      </c>
    </row>
    <row r="101" spans="1:14">
      <c r="A101" s="69" t="s">
        <v>1244</v>
      </c>
      <c r="B101" s="54" t="s">
        <v>1245</v>
      </c>
      <c r="C101" s="70" t="s">
        <v>123</v>
      </c>
      <c r="D101" s="70" t="s">
        <v>29</v>
      </c>
      <c r="E101" s="54" t="s">
        <v>1246</v>
      </c>
      <c r="F101" s="70" t="s">
        <v>159</v>
      </c>
      <c r="G101" s="70" t="s">
        <v>135</v>
      </c>
      <c r="H101" s="72">
        <v>8.3134069999999998</v>
      </c>
      <c r="I101" s="80">
        <v>11150</v>
      </c>
      <c r="J101" s="118" t="s">
        <v>3256</v>
      </c>
      <c r="K101" s="72">
        <v>0.92694482500000008</v>
      </c>
      <c r="L101" s="73">
        <v>1.7673251460560114E-7</v>
      </c>
      <c r="M101" s="73">
        <f t="shared" si="1"/>
        <v>7.6461392221563467E-5</v>
      </c>
      <c r="N101" s="73">
        <f>K101/'סכום נכסי הקרן'!$C$41</f>
        <v>6.2280841926965516E-6</v>
      </c>
    </row>
    <row r="102" spans="1:14">
      <c r="A102" s="69" t="s">
        <v>1247</v>
      </c>
      <c r="B102" s="54" t="s">
        <v>1248</v>
      </c>
      <c r="C102" s="70" t="s">
        <v>123</v>
      </c>
      <c r="D102" s="70" t="s">
        <v>29</v>
      </c>
      <c r="E102" s="54" t="s">
        <v>1249</v>
      </c>
      <c r="F102" s="70" t="s">
        <v>599</v>
      </c>
      <c r="G102" s="70" t="s">
        <v>135</v>
      </c>
      <c r="H102" s="72">
        <v>254.99627799999999</v>
      </c>
      <c r="I102" s="80">
        <v>8105</v>
      </c>
      <c r="J102" s="118" t="s">
        <v>3256</v>
      </c>
      <c r="K102" s="72">
        <v>20.667448341</v>
      </c>
      <c r="L102" s="73">
        <v>1.2103171119836385E-5</v>
      </c>
      <c r="M102" s="73">
        <f t="shared" si="1"/>
        <v>1.7048068355310167E-3</v>
      </c>
      <c r="N102" s="73">
        <f>K102/'סכום נכסי הקרן'!$C$41</f>
        <v>1.388632902891007E-4</v>
      </c>
    </row>
    <row r="103" spans="1:14">
      <c r="A103" s="69" t="s">
        <v>1250</v>
      </c>
      <c r="B103" s="54" t="s">
        <v>1251</v>
      </c>
      <c r="C103" s="70" t="s">
        <v>123</v>
      </c>
      <c r="D103" s="70" t="s">
        <v>29</v>
      </c>
      <c r="E103" s="54" t="s">
        <v>614</v>
      </c>
      <c r="F103" s="70" t="s">
        <v>615</v>
      </c>
      <c r="G103" s="70" t="s">
        <v>135</v>
      </c>
      <c r="H103" s="72">
        <v>408.39198599999997</v>
      </c>
      <c r="I103" s="80">
        <v>39900</v>
      </c>
      <c r="J103" s="118" t="s">
        <v>3256</v>
      </c>
      <c r="K103" s="72">
        <v>162.948402555</v>
      </c>
      <c r="L103" s="73">
        <v>2.4860895023176055E-5</v>
      </c>
      <c r="M103" s="73">
        <f t="shared" si="1"/>
        <v>1.3441211799887947E-2</v>
      </c>
      <c r="N103" s="73">
        <f>K103/'סכום נכסי הקרן'!$C$41</f>
        <v>1.094840105696636E-3</v>
      </c>
    </row>
    <row r="104" spans="1:14">
      <c r="A104" s="69" t="s">
        <v>1252</v>
      </c>
      <c r="B104" s="54" t="s">
        <v>1253</v>
      </c>
      <c r="C104" s="70" t="s">
        <v>123</v>
      </c>
      <c r="D104" s="70" t="s">
        <v>29</v>
      </c>
      <c r="E104" s="54" t="s">
        <v>1254</v>
      </c>
      <c r="F104" s="70" t="s">
        <v>741</v>
      </c>
      <c r="G104" s="70" t="s">
        <v>135</v>
      </c>
      <c r="H104" s="72">
        <v>2437.1550000000002</v>
      </c>
      <c r="I104" s="80">
        <v>459.3</v>
      </c>
      <c r="J104" s="118" t="s">
        <v>3256</v>
      </c>
      <c r="K104" s="72">
        <v>11.193852915000001</v>
      </c>
      <c r="L104" s="73">
        <v>8.4767660255295478E-6</v>
      </c>
      <c r="M104" s="73">
        <f t="shared" si="1"/>
        <v>9.2335331631449209E-4</v>
      </c>
      <c r="N104" s="73">
        <f>K104/'סכום נכסי הקרן'!$C$41</f>
        <v>7.521079627935969E-5</v>
      </c>
    </row>
    <row r="105" spans="1:14">
      <c r="A105" s="69" t="s">
        <v>1255</v>
      </c>
      <c r="B105" s="54" t="s">
        <v>1256</v>
      </c>
      <c r="C105" s="70" t="s">
        <v>123</v>
      </c>
      <c r="D105" s="70" t="s">
        <v>29</v>
      </c>
      <c r="E105" s="54" t="s">
        <v>771</v>
      </c>
      <c r="F105" s="70" t="s">
        <v>599</v>
      </c>
      <c r="G105" s="70" t="s">
        <v>135</v>
      </c>
      <c r="H105" s="72">
        <v>997.00409499999989</v>
      </c>
      <c r="I105" s="80">
        <v>2605</v>
      </c>
      <c r="J105" s="118" t="s">
        <v>3256</v>
      </c>
      <c r="K105" s="72">
        <v>25.971956669000001</v>
      </c>
      <c r="L105" s="73">
        <v>1.8408999519115329E-5</v>
      </c>
      <c r="M105" s="73">
        <f t="shared" si="1"/>
        <v>2.1423626434613945E-3</v>
      </c>
      <c r="N105" s="73">
        <f>K105/'סכום נכסי הקרן'!$C$41</f>
        <v>1.745039493408884E-4</v>
      </c>
    </row>
    <row r="106" spans="1:14">
      <c r="A106" s="69" t="s">
        <v>1257</v>
      </c>
      <c r="B106" s="54" t="s">
        <v>1258</v>
      </c>
      <c r="C106" s="70" t="s">
        <v>123</v>
      </c>
      <c r="D106" s="70" t="s">
        <v>29</v>
      </c>
      <c r="E106" s="54" t="s">
        <v>431</v>
      </c>
      <c r="F106" s="70" t="s">
        <v>330</v>
      </c>
      <c r="G106" s="70" t="s">
        <v>135</v>
      </c>
      <c r="H106" s="72">
        <v>295.86466000000001</v>
      </c>
      <c r="I106" s="80">
        <v>23770</v>
      </c>
      <c r="J106" s="72">
        <v>2.4252866399999999</v>
      </c>
      <c r="K106" s="72">
        <v>72.752316206000003</v>
      </c>
      <c r="L106" s="73">
        <v>2.4252865544955832E-5</v>
      </c>
      <c r="M106" s="73">
        <f t="shared" si="1"/>
        <v>6.0011591137090325E-3</v>
      </c>
      <c r="N106" s="73">
        <f>K106/'סכום נכסי הקרן'!$C$41</f>
        <v>4.8881825360495401E-4</v>
      </c>
    </row>
    <row r="107" spans="1:14">
      <c r="A107" s="69" t="s">
        <v>1259</v>
      </c>
      <c r="B107" s="54" t="s">
        <v>1260</v>
      </c>
      <c r="C107" s="70" t="s">
        <v>123</v>
      </c>
      <c r="D107" s="70" t="s">
        <v>29</v>
      </c>
      <c r="E107" s="54" t="s">
        <v>434</v>
      </c>
      <c r="F107" s="70" t="s">
        <v>330</v>
      </c>
      <c r="G107" s="70" t="s">
        <v>135</v>
      </c>
      <c r="H107" s="72">
        <v>4247.0542729999997</v>
      </c>
      <c r="I107" s="80">
        <v>1700</v>
      </c>
      <c r="J107" s="118" t="s">
        <v>3256</v>
      </c>
      <c r="K107" s="72">
        <v>72.199922633</v>
      </c>
      <c r="L107" s="73">
        <v>2.1852565475382103E-5</v>
      </c>
      <c r="M107" s="73">
        <f t="shared" si="1"/>
        <v>5.9555935304006361E-3</v>
      </c>
      <c r="N107" s="73">
        <f>K107/'סכום נכסי הקרן'!$C$41</f>
        <v>4.85106755803401E-4</v>
      </c>
    </row>
    <row r="108" spans="1:14">
      <c r="A108" s="69" t="s">
        <v>1261</v>
      </c>
      <c r="B108" s="54" t="s">
        <v>1262</v>
      </c>
      <c r="C108" s="70" t="s">
        <v>123</v>
      </c>
      <c r="D108" s="70" t="s">
        <v>29</v>
      </c>
      <c r="E108" s="54" t="s">
        <v>1263</v>
      </c>
      <c r="F108" s="70" t="s">
        <v>1122</v>
      </c>
      <c r="G108" s="70" t="s">
        <v>135</v>
      </c>
      <c r="H108" s="72">
        <v>544.86986899999999</v>
      </c>
      <c r="I108" s="80">
        <v>7154</v>
      </c>
      <c r="J108" s="118" t="s">
        <v>3256</v>
      </c>
      <c r="K108" s="72">
        <v>38.979990430999997</v>
      </c>
      <c r="L108" s="73">
        <v>1.124766728563566E-5</v>
      </c>
      <c r="M108" s="73">
        <f t="shared" si="1"/>
        <v>3.2153632630048733E-3</v>
      </c>
      <c r="N108" s="73">
        <f>K108/'סכום נכסי הקרן'!$C$41</f>
        <v>2.6190411304661409E-4</v>
      </c>
    </row>
    <row r="109" spans="1:14">
      <c r="A109" s="69" t="s">
        <v>1264</v>
      </c>
      <c r="B109" s="54" t="s">
        <v>1265</v>
      </c>
      <c r="C109" s="70" t="s">
        <v>123</v>
      </c>
      <c r="D109" s="70" t="s">
        <v>29</v>
      </c>
      <c r="E109" s="54" t="s">
        <v>1266</v>
      </c>
      <c r="F109" s="70" t="s">
        <v>1122</v>
      </c>
      <c r="G109" s="70" t="s">
        <v>135</v>
      </c>
      <c r="H109" s="72">
        <v>108.702529</v>
      </c>
      <c r="I109" s="80">
        <v>20210</v>
      </c>
      <c r="J109" s="118" t="s">
        <v>3256</v>
      </c>
      <c r="K109" s="72">
        <v>21.968781091</v>
      </c>
      <c r="L109" s="73">
        <v>7.8909567021591755E-6</v>
      </c>
      <c r="M109" s="73">
        <f t="shared" si="1"/>
        <v>1.8121505642243786E-3</v>
      </c>
      <c r="N109" s="73">
        <f>K109/'סכום נכסי הקרן'!$C$41</f>
        <v>1.4760686348906258E-4</v>
      </c>
    </row>
    <row r="110" spans="1:14">
      <c r="A110" s="69" t="s">
        <v>1267</v>
      </c>
      <c r="B110" s="54" t="s">
        <v>1268</v>
      </c>
      <c r="C110" s="70" t="s">
        <v>123</v>
      </c>
      <c r="D110" s="70" t="s">
        <v>29</v>
      </c>
      <c r="E110" s="54" t="s">
        <v>1269</v>
      </c>
      <c r="F110" s="70" t="s">
        <v>129</v>
      </c>
      <c r="G110" s="70" t="s">
        <v>135</v>
      </c>
      <c r="H110" s="72">
        <v>10812.935892000001</v>
      </c>
      <c r="I110" s="80">
        <v>299.60000000000002</v>
      </c>
      <c r="J110" s="118" t="s">
        <v>3256</v>
      </c>
      <c r="K110" s="72">
        <v>32.395555934000001</v>
      </c>
      <c r="L110" s="73">
        <v>9.6211526832810081E-6</v>
      </c>
      <c r="M110" s="73">
        <f t="shared" si="1"/>
        <v>2.6722295024465686E-3</v>
      </c>
      <c r="N110" s="73">
        <f>K110/'סכום נכסי הקרן'!$C$41</f>
        <v>2.1766371027117214E-4</v>
      </c>
    </row>
    <row r="111" spans="1:14">
      <c r="A111" s="69" t="s">
        <v>1270</v>
      </c>
      <c r="B111" s="54" t="s">
        <v>1271</v>
      </c>
      <c r="C111" s="70" t="s">
        <v>123</v>
      </c>
      <c r="D111" s="70" t="s">
        <v>29</v>
      </c>
      <c r="E111" s="54" t="s">
        <v>784</v>
      </c>
      <c r="F111" s="70" t="s">
        <v>313</v>
      </c>
      <c r="G111" s="70" t="s">
        <v>135</v>
      </c>
      <c r="H111" s="72">
        <v>14664.536839</v>
      </c>
      <c r="I111" s="80">
        <v>295.7</v>
      </c>
      <c r="J111" s="118" t="s">
        <v>3256</v>
      </c>
      <c r="K111" s="72">
        <v>43.363035433999997</v>
      </c>
      <c r="L111" s="73">
        <v>1.599576101562994E-5</v>
      </c>
      <c r="M111" s="73">
        <f t="shared" si="1"/>
        <v>3.5769098341280757E-3</v>
      </c>
      <c r="N111" s="73">
        <f>K111/'סכום נכסי הקרן'!$C$41</f>
        <v>2.9135351776071012E-4</v>
      </c>
    </row>
    <row r="112" spans="1:14">
      <c r="A112" s="69" t="s">
        <v>1272</v>
      </c>
      <c r="B112" s="54" t="s">
        <v>1273</v>
      </c>
      <c r="C112" s="70" t="s">
        <v>123</v>
      </c>
      <c r="D112" s="70" t="s">
        <v>29</v>
      </c>
      <c r="E112" s="54" t="s">
        <v>1274</v>
      </c>
      <c r="F112" s="70" t="s">
        <v>1122</v>
      </c>
      <c r="G112" s="70" t="s">
        <v>135</v>
      </c>
      <c r="H112" s="72">
        <v>8087.3624210000007</v>
      </c>
      <c r="I112" s="80">
        <v>1709</v>
      </c>
      <c r="J112" s="118" t="s">
        <v>3256</v>
      </c>
      <c r="K112" s="72">
        <v>138.21302377399999</v>
      </c>
      <c r="L112" s="73">
        <v>3.0441888269786022E-5</v>
      </c>
      <c r="M112" s="73">
        <f t="shared" si="1"/>
        <v>1.1400851416277219E-2</v>
      </c>
      <c r="N112" s="73">
        <f>K112/'סכום נכסי הקרן'!$C$41</f>
        <v>9.2864464569575864E-4</v>
      </c>
    </row>
    <row r="113" spans="1:14">
      <c r="A113" s="69" t="s">
        <v>1275</v>
      </c>
      <c r="B113" s="54" t="s">
        <v>1276</v>
      </c>
      <c r="C113" s="70" t="s">
        <v>123</v>
      </c>
      <c r="D113" s="70" t="s">
        <v>29</v>
      </c>
      <c r="E113" s="54" t="s">
        <v>1277</v>
      </c>
      <c r="F113" s="70" t="s">
        <v>130</v>
      </c>
      <c r="G113" s="70" t="s">
        <v>135</v>
      </c>
      <c r="H113" s="72">
        <v>156.954678</v>
      </c>
      <c r="I113" s="80">
        <v>26550</v>
      </c>
      <c r="J113" s="118" t="s">
        <v>3256</v>
      </c>
      <c r="K113" s="72">
        <v>41.671466893999998</v>
      </c>
      <c r="L113" s="73">
        <v>1.8280300456522192E-5</v>
      </c>
      <c r="M113" s="73">
        <f t="shared" si="1"/>
        <v>3.4373765176692484E-3</v>
      </c>
      <c r="N113" s="73">
        <f>K113/'סכום נכסי הקרן'!$C$41</f>
        <v>2.7998797474164551E-4</v>
      </c>
    </row>
    <row r="114" spans="1:14">
      <c r="A114" s="119" t="s">
        <v>3256</v>
      </c>
      <c r="B114" s="118" t="s">
        <v>3256</v>
      </c>
      <c r="C114" s="118" t="s">
        <v>3256</v>
      </c>
      <c r="D114" s="118" t="s">
        <v>3256</v>
      </c>
      <c r="E114" s="118" t="s">
        <v>3256</v>
      </c>
      <c r="F114" s="118" t="s">
        <v>3256</v>
      </c>
      <c r="G114" s="118" t="s">
        <v>3256</v>
      </c>
      <c r="H114" s="118" t="s">
        <v>3256</v>
      </c>
      <c r="I114" s="118" t="s">
        <v>3256</v>
      </c>
      <c r="J114" s="118" t="s">
        <v>3256</v>
      </c>
      <c r="K114" s="118" t="s">
        <v>3256</v>
      </c>
      <c r="L114" s="118" t="s">
        <v>3256</v>
      </c>
      <c r="M114" s="118" t="s">
        <v>3256</v>
      </c>
      <c r="N114" s="118" t="s">
        <v>3256</v>
      </c>
    </row>
    <row r="115" spans="1:14">
      <c r="A115" s="68" t="s">
        <v>30</v>
      </c>
      <c r="B115" s="117" t="s">
        <v>3256</v>
      </c>
      <c r="C115" s="117" t="s">
        <v>3256</v>
      </c>
      <c r="D115" s="117" t="s">
        <v>3256</v>
      </c>
      <c r="E115" s="117" t="s">
        <v>3256</v>
      </c>
      <c r="F115" s="117" t="s">
        <v>3256</v>
      </c>
      <c r="G115" s="117" t="s">
        <v>3256</v>
      </c>
      <c r="H115" s="117" t="s">
        <v>3256</v>
      </c>
      <c r="I115" s="117" t="s">
        <v>3256</v>
      </c>
      <c r="J115" s="66">
        <v>0.826238374</v>
      </c>
      <c r="K115" s="66">
        <v>550.24839818599992</v>
      </c>
      <c r="L115" s="117" t="s">
        <v>3256</v>
      </c>
      <c r="M115" s="67">
        <f t="shared" si="1"/>
        <v>4.5388633129255312E-2</v>
      </c>
      <c r="N115" s="67">
        <f>K115/'סכום נכסי הקרן'!$C$41</f>
        <v>3.6970845064039533E-3</v>
      </c>
    </row>
    <row r="116" spans="1:14">
      <c r="A116" s="69" t="s">
        <v>1278</v>
      </c>
      <c r="B116" s="54" t="s">
        <v>1279</v>
      </c>
      <c r="C116" s="70" t="s">
        <v>123</v>
      </c>
      <c r="D116" s="70" t="s">
        <v>29</v>
      </c>
      <c r="E116" s="54" t="s">
        <v>1280</v>
      </c>
      <c r="F116" s="70" t="s">
        <v>1281</v>
      </c>
      <c r="G116" s="70" t="s">
        <v>135</v>
      </c>
      <c r="H116" s="72">
        <v>6550.3119770000003</v>
      </c>
      <c r="I116" s="80">
        <v>160.30000000000001</v>
      </c>
      <c r="J116" s="118" t="s">
        <v>3256</v>
      </c>
      <c r="K116" s="72">
        <v>10.500150098000002</v>
      </c>
      <c r="L116" s="73">
        <v>2.2065836749548887E-5</v>
      </c>
      <c r="M116" s="73">
        <f t="shared" si="1"/>
        <v>8.6613148202048182E-4</v>
      </c>
      <c r="N116" s="73">
        <f>K116/'סכום נכסי הקרן'!$C$41</f>
        <v>7.0549850522435309E-5</v>
      </c>
    </row>
    <row r="117" spans="1:14">
      <c r="A117" s="69" t="s">
        <v>1282</v>
      </c>
      <c r="B117" s="54" t="s">
        <v>1283</v>
      </c>
      <c r="C117" s="70" t="s">
        <v>123</v>
      </c>
      <c r="D117" s="70" t="s">
        <v>29</v>
      </c>
      <c r="E117" s="54" t="s">
        <v>1284</v>
      </c>
      <c r="F117" s="70" t="s">
        <v>586</v>
      </c>
      <c r="G117" s="70" t="s">
        <v>135</v>
      </c>
      <c r="H117" s="72">
        <v>2653.531849</v>
      </c>
      <c r="I117" s="80">
        <v>512</v>
      </c>
      <c r="J117" s="118" t="s">
        <v>3256</v>
      </c>
      <c r="K117" s="72">
        <v>13.586083068000001</v>
      </c>
      <c r="L117" s="73">
        <v>1.6096103100444695E-5</v>
      </c>
      <c r="M117" s="73">
        <f t="shared" si="1"/>
        <v>1.1206824809848746E-3</v>
      </c>
      <c r="N117" s="73">
        <f>K117/'סכום נכסי הקרן'!$C$41</f>
        <v>9.1284040769603597E-5</v>
      </c>
    </row>
    <row r="118" spans="1:14">
      <c r="A118" s="69" t="s">
        <v>1285</v>
      </c>
      <c r="B118" s="54" t="s">
        <v>1286</v>
      </c>
      <c r="C118" s="70" t="s">
        <v>123</v>
      </c>
      <c r="D118" s="70" t="s">
        <v>29</v>
      </c>
      <c r="E118" s="54" t="s">
        <v>1287</v>
      </c>
      <c r="F118" s="70" t="s">
        <v>1288</v>
      </c>
      <c r="G118" s="70" t="s">
        <v>135</v>
      </c>
      <c r="H118" s="72">
        <v>90.431989999999999</v>
      </c>
      <c r="I118" s="80">
        <v>1558</v>
      </c>
      <c r="J118" s="118" t="s">
        <v>3256</v>
      </c>
      <c r="K118" s="72">
        <v>1.408930408</v>
      </c>
      <c r="L118" s="73">
        <v>2.0235415292383346E-5</v>
      </c>
      <c r="M118" s="73">
        <f t="shared" si="1"/>
        <v>1.1621919410249195E-4</v>
      </c>
      <c r="N118" s="73">
        <f>K118/'סכום נכסי הקרן'!$C$41</f>
        <v>9.4665151215168638E-6</v>
      </c>
    </row>
    <row r="119" spans="1:14">
      <c r="A119" s="69" t="s">
        <v>1289</v>
      </c>
      <c r="B119" s="54" t="s">
        <v>1290</v>
      </c>
      <c r="C119" s="70" t="s">
        <v>123</v>
      </c>
      <c r="D119" s="70" t="s">
        <v>29</v>
      </c>
      <c r="E119" s="54" t="s">
        <v>1291</v>
      </c>
      <c r="F119" s="70" t="s">
        <v>131</v>
      </c>
      <c r="G119" s="70" t="s">
        <v>135</v>
      </c>
      <c r="H119" s="72">
        <v>1182.0429220000001</v>
      </c>
      <c r="I119" s="80">
        <v>433</v>
      </c>
      <c r="J119" s="118" t="s">
        <v>3256</v>
      </c>
      <c r="K119" s="72">
        <v>5.1182458509999993</v>
      </c>
      <c r="L119" s="73">
        <v>2.1487189292118987E-5</v>
      </c>
      <c r="M119" s="73">
        <f t="shared" si="1"/>
        <v>4.2219147563578102E-4</v>
      </c>
      <c r="N119" s="73">
        <f>K119/'סכום נכסי הקרן'!$C$41</f>
        <v>3.4389173140858522E-5</v>
      </c>
    </row>
    <row r="120" spans="1:14">
      <c r="A120" s="69" t="s">
        <v>1292</v>
      </c>
      <c r="B120" s="54" t="s">
        <v>1293</v>
      </c>
      <c r="C120" s="70" t="s">
        <v>123</v>
      </c>
      <c r="D120" s="70" t="s">
        <v>29</v>
      </c>
      <c r="E120" s="54" t="s">
        <v>1294</v>
      </c>
      <c r="F120" s="70" t="s">
        <v>131</v>
      </c>
      <c r="G120" s="70" t="s">
        <v>135</v>
      </c>
      <c r="H120" s="72">
        <v>519.78071199999999</v>
      </c>
      <c r="I120" s="80">
        <v>1999</v>
      </c>
      <c r="J120" s="118" t="s">
        <v>3256</v>
      </c>
      <c r="K120" s="72">
        <v>10.390416439000001</v>
      </c>
      <c r="L120" s="73">
        <v>3.0761080451140588E-5</v>
      </c>
      <c r="M120" s="73">
        <f t="shared" si="1"/>
        <v>8.5707982315750002E-4</v>
      </c>
      <c r="N120" s="73">
        <f>K120/'סכום נכסי הקרן'!$C$41</f>
        <v>6.9812556944012598E-5</v>
      </c>
    </row>
    <row r="121" spans="1:14">
      <c r="A121" s="69" t="s">
        <v>1295</v>
      </c>
      <c r="B121" s="54" t="s">
        <v>1296</v>
      </c>
      <c r="C121" s="70" t="s">
        <v>123</v>
      </c>
      <c r="D121" s="70" t="s">
        <v>29</v>
      </c>
      <c r="E121" s="54" t="s">
        <v>1297</v>
      </c>
      <c r="F121" s="70" t="s">
        <v>130</v>
      </c>
      <c r="G121" s="70" t="s">
        <v>135</v>
      </c>
      <c r="H121" s="72">
        <v>649.90800000000002</v>
      </c>
      <c r="I121" s="80">
        <v>468</v>
      </c>
      <c r="J121" s="118" t="s">
        <v>3256</v>
      </c>
      <c r="K121" s="72">
        <v>3.0415694400000004</v>
      </c>
      <c r="L121" s="73">
        <v>1.1436120437072269E-5</v>
      </c>
      <c r="M121" s="73">
        <f t="shared" si="1"/>
        <v>2.5089156080132513E-4</v>
      </c>
      <c r="N121" s="73">
        <f>K121/'סכום נכסי הקרן'!$C$41</f>
        <v>2.0436114469114064E-5</v>
      </c>
    </row>
    <row r="122" spans="1:14">
      <c r="A122" s="69" t="s">
        <v>1298</v>
      </c>
      <c r="B122" s="54" t="s">
        <v>1299</v>
      </c>
      <c r="C122" s="70" t="s">
        <v>123</v>
      </c>
      <c r="D122" s="70" t="s">
        <v>29</v>
      </c>
      <c r="E122" s="54" t="s">
        <v>787</v>
      </c>
      <c r="F122" s="70" t="s">
        <v>650</v>
      </c>
      <c r="G122" s="70" t="s">
        <v>135</v>
      </c>
      <c r="H122" s="72">
        <v>52.471676000000009</v>
      </c>
      <c r="I122" s="80">
        <v>5400</v>
      </c>
      <c r="J122" s="118" t="s">
        <v>3256</v>
      </c>
      <c r="K122" s="72">
        <v>2.8334705229999999</v>
      </c>
      <c r="L122" s="73">
        <v>4.082577629325152E-6</v>
      </c>
      <c r="M122" s="73">
        <f t="shared" si="1"/>
        <v>2.3372599443266922E-4</v>
      </c>
      <c r="N122" s="73">
        <f>K122/'סכום נכסי הקרן'!$C$41</f>
        <v>1.9037910886193178E-5</v>
      </c>
    </row>
    <row r="123" spans="1:14">
      <c r="A123" s="69" t="s">
        <v>1300</v>
      </c>
      <c r="B123" s="54" t="s">
        <v>1301</v>
      </c>
      <c r="C123" s="70" t="s">
        <v>123</v>
      </c>
      <c r="D123" s="70" t="s">
        <v>29</v>
      </c>
      <c r="E123" s="54" t="s">
        <v>1302</v>
      </c>
      <c r="F123" s="70" t="s">
        <v>1303</v>
      </c>
      <c r="G123" s="70" t="s">
        <v>135</v>
      </c>
      <c r="H123" s="72">
        <v>592.24139200000002</v>
      </c>
      <c r="I123" s="80">
        <v>574</v>
      </c>
      <c r="J123" s="118" t="s">
        <v>3256</v>
      </c>
      <c r="K123" s="72">
        <v>3.3994655919999999</v>
      </c>
      <c r="L123" s="73">
        <v>3.0491229313028411E-5</v>
      </c>
      <c r="M123" s="73">
        <f t="shared" si="1"/>
        <v>2.804135315967932E-4</v>
      </c>
      <c r="N123" s="73">
        <f>K123/'סכום נכסי הקרן'!$C$41</f>
        <v>2.2840796287040085E-5</v>
      </c>
    </row>
    <row r="124" spans="1:14">
      <c r="A124" s="69" t="s">
        <v>1304</v>
      </c>
      <c r="B124" s="54" t="s">
        <v>1305</v>
      </c>
      <c r="C124" s="70" t="s">
        <v>123</v>
      </c>
      <c r="D124" s="70" t="s">
        <v>29</v>
      </c>
      <c r="E124" s="54" t="s">
        <v>1306</v>
      </c>
      <c r="F124" s="70" t="s">
        <v>313</v>
      </c>
      <c r="G124" s="70" t="s">
        <v>135</v>
      </c>
      <c r="H124" s="72">
        <v>338.40899100000001</v>
      </c>
      <c r="I124" s="80">
        <v>2602</v>
      </c>
      <c r="J124" s="118" t="s">
        <v>3256</v>
      </c>
      <c r="K124" s="72">
        <v>8.8054019500000003</v>
      </c>
      <c r="L124" s="73">
        <v>1.8914110255601983E-5</v>
      </c>
      <c r="M124" s="73">
        <f t="shared" si="1"/>
        <v>7.26335887540523E-4</v>
      </c>
      <c r="N124" s="73">
        <f>K124/'סכום נכסי הקרן'!$C$41</f>
        <v>5.9162943916467077E-5</v>
      </c>
    </row>
    <row r="125" spans="1:14">
      <c r="A125" s="69" t="s">
        <v>1307</v>
      </c>
      <c r="B125" s="54" t="s">
        <v>1308</v>
      </c>
      <c r="C125" s="70" t="s">
        <v>123</v>
      </c>
      <c r="D125" s="70" t="s">
        <v>29</v>
      </c>
      <c r="E125" s="54" t="s">
        <v>1309</v>
      </c>
      <c r="F125" s="70" t="s">
        <v>157</v>
      </c>
      <c r="G125" s="70" t="s">
        <v>135</v>
      </c>
      <c r="H125" s="72">
        <v>12.656957999999999</v>
      </c>
      <c r="I125" s="80">
        <v>7941</v>
      </c>
      <c r="J125" s="118" t="s">
        <v>3256</v>
      </c>
      <c r="K125" s="72">
        <v>1.0050890590000001</v>
      </c>
      <c r="L125" s="73">
        <v>1.1153541964096173E-6</v>
      </c>
      <c r="M125" s="73">
        <f t="shared" si="1"/>
        <v>8.290731733444992E-5</v>
      </c>
      <c r="N125" s="73">
        <f>K125/'סכום נכסי הקרן'!$C$41</f>
        <v>6.7531304040778825E-6</v>
      </c>
    </row>
    <row r="126" spans="1:14">
      <c r="A126" s="69" t="s">
        <v>1310</v>
      </c>
      <c r="B126" s="54" t="s">
        <v>1311</v>
      </c>
      <c r="C126" s="70" t="s">
        <v>123</v>
      </c>
      <c r="D126" s="70" t="s">
        <v>29</v>
      </c>
      <c r="E126" s="54" t="s">
        <v>1312</v>
      </c>
      <c r="F126" s="70" t="s">
        <v>1288</v>
      </c>
      <c r="G126" s="70" t="s">
        <v>135</v>
      </c>
      <c r="H126" s="72">
        <v>355.46167800000001</v>
      </c>
      <c r="I126" s="80">
        <v>627.29999999999995</v>
      </c>
      <c r="J126" s="118" t="s">
        <v>3256</v>
      </c>
      <c r="K126" s="72">
        <v>2.2298111060000001</v>
      </c>
      <c r="L126" s="73">
        <v>6.8212683941515449E-6</v>
      </c>
      <c r="M126" s="73">
        <f t="shared" si="1"/>
        <v>1.8393161810452335E-4</v>
      </c>
      <c r="N126" s="73">
        <f>K126/'סכום נכסי הקרן'!$C$41</f>
        <v>1.4981961091349547E-5</v>
      </c>
    </row>
    <row r="127" spans="1:14">
      <c r="A127" s="69" t="s">
        <v>1313</v>
      </c>
      <c r="B127" s="54" t="s">
        <v>1314</v>
      </c>
      <c r="C127" s="70" t="s">
        <v>123</v>
      </c>
      <c r="D127" s="70" t="s">
        <v>29</v>
      </c>
      <c r="E127" s="54" t="s">
        <v>1315</v>
      </c>
      <c r="F127" s="70" t="s">
        <v>536</v>
      </c>
      <c r="G127" s="70" t="s">
        <v>135</v>
      </c>
      <c r="H127" s="72">
        <v>372.62989700000003</v>
      </c>
      <c r="I127" s="80">
        <v>2300</v>
      </c>
      <c r="J127" s="118" t="s">
        <v>3256</v>
      </c>
      <c r="K127" s="72">
        <v>8.5704876289999987</v>
      </c>
      <c r="L127" s="73">
        <v>1.3311170440970198E-5</v>
      </c>
      <c r="M127" s="73">
        <f t="shared" si="1"/>
        <v>7.0695838463851E-4</v>
      </c>
      <c r="N127" s="73">
        <f>K127/'סכום נכסי הקרן'!$C$41</f>
        <v>5.7584569314442462E-5</v>
      </c>
    </row>
    <row r="128" spans="1:14">
      <c r="A128" s="69" t="s">
        <v>1316</v>
      </c>
      <c r="B128" s="54" t="s">
        <v>1317</v>
      </c>
      <c r="C128" s="70" t="s">
        <v>123</v>
      </c>
      <c r="D128" s="70" t="s">
        <v>29</v>
      </c>
      <c r="E128" s="54" t="s">
        <v>1318</v>
      </c>
      <c r="F128" s="70" t="s">
        <v>131</v>
      </c>
      <c r="G128" s="70" t="s">
        <v>135</v>
      </c>
      <c r="H128" s="72">
        <v>198.924924</v>
      </c>
      <c r="I128" s="80">
        <v>1762</v>
      </c>
      <c r="J128" s="118" t="s">
        <v>3256</v>
      </c>
      <c r="K128" s="72">
        <v>3.5050571580000001</v>
      </c>
      <c r="L128" s="73">
        <v>3.0470976316954031E-5</v>
      </c>
      <c r="M128" s="73">
        <f t="shared" si="1"/>
        <v>2.8912351942504943E-4</v>
      </c>
      <c r="N128" s="73">
        <f>K128/'סכום נכסי הקרן'!$C$41</f>
        <v>2.3550259402157726E-5</v>
      </c>
    </row>
    <row r="129" spans="1:14">
      <c r="A129" s="69" t="s">
        <v>1319</v>
      </c>
      <c r="B129" s="54" t="s">
        <v>1320</v>
      </c>
      <c r="C129" s="70" t="s">
        <v>123</v>
      </c>
      <c r="D129" s="70" t="s">
        <v>29</v>
      </c>
      <c r="E129" s="54" t="s">
        <v>1321</v>
      </c>
      <c r="F129" s="70" t="s">
        <v>536</v>
      </c>
      <c r="G129" s="70" t="s">
        <v>135</v>
      </c>
      <c r="H129" s="72">
        <v>86.724281000000005</v>
      </c>
      <c r="I129" s="80">
        <v>9550</v>
      </c>
      <c r="J129" s="118" t="s">
        <v>3256</v>
      </c>
      <c r="K129" s="72">
        <v>8.2821688699999996</v>
      </c>
      <c r="L129" s="73">
        <v>1.7135752044945935E-5</v>
      </c>
      <c r="M129" s="73">
        <f t="shared" si="1"/>
        <v>6.8317568137272143E-4</v>
      </c>
      <c r="N129" s="73">
        <f>K129/'סכום נכסי הקרן'!$C$41</f>
        <v>5.5647373640055064E-5</v>
      </c>
    </row>
    <row r="130" spans="1:14">
      <c r="A130" s="69" t="s">
        <v>1322</v>
      </c>
      <c r="B130" s="54" t="s">
        <v>1323</v>
      </c>
      <c r="C130" s="70" t="s">
        <v>123</v>
      </c>
      <c r="D130" s="70" t="s">
        <v>29</v>
      </c>
      <c r="E130" s="54" t="s">
        <v>1324</v>
      </c>
      <c r="F130" s="70" t="s">
        <v>1134</v>
      </c>
      <c r="G130" s="70" t="s">
        <v>135</v>
      </c>
      <c r="H130" s="72">
        <v>267.09539899999999</v>
      </c>
      <c r="I130" s="80">
        <v>113.3</v>
      </c>
      <c r="J130" s="118" t="s">
        <v>3256</v>
      </c>
      <c r="K130" s="72">
        <v>0.30261908599999998</v>
      </c>
      <c r="L130" s="73">
        <v>9.0173075192844903E-6</v>
      </c>
      <c r="M130" s="73">
        <f t="shared" si="1"/>
        <v>2.4962301966977423E-5</v>
      </c>
      <c r="N130" s="73">
        <f>K130/'סכום נכסי הקרן'!$C$41</f>
        <v>2.0332786753784165E-6</v>
      </c>
    </row>
    <row r="131" spans="1:14">
      <c r="A131" s="69" t="s">
        <v>1325</v>
      </c>
      <c r="B131" s="54" t="s">
        <v>1326</v>
      </c>
      <c r="C131" s="70" t="s">
        <v>123</v>
      </c>
      <c r="D131" s="70" t="s">
        <v>29</v>
      </c>
      <c r="E131" s="54" t="s">
        <v>1327</v>
      </c>
      <c r="F131" s="70" t="s">
        <v>650</v>
      </c>
      <c r="G131" s="70" t="s">
        <v>135</v>
      </c>
      <c r="H131" s="72">
        <v>541.59</v>
      </c>
      <c r="I131" s="80">
        <v>1600</v>
      </c>
      <c r="J131" s="118" t="s">
        <v>3256</v>
      </c>
      <c r="K131" s="72">
        <v>8.6654400000000003</v>
      </c>
      <c r="L131" s="73">
        <v>1.187407989802836E-5</v>
      </c>
      <c r="M131" s="73">
        <f t="shared" si="1"/>
        <v>7.1479077151374664E-4</v>
      </c>
      <c r="N131" s="73">
        <f>K131/'סכום נכסי הקרן'!$C$41</f>
        <v>5.8222548345054306E-5</v>
      </c>
    </row>
    <row r="132" spans="1:14">
      <c r="A132" s="69" t="s">
        <v>1328</v>
      </c>
      <c r="B132" s="54" t="s">
        <v>1329</v>
      </c>
      <c r="C132" s="70" t="s">
        <v>123</v>
      </c>
      <c r="D132" s="70" t="s">
        <v>29</v>
      </c>
      <c r="E132" s="54" t="s">
        <v>1330</v>
      </c>
      <c r="F132" s="70" t="s">
        <v>1196</v>
      </c>
      <c r="G132" s="70" t="s">
        <v>135</v>
      </c>
      <c r="H132" s="72">
        <v>548.77067099999999</v>
      </c>
      <c r="I132" s="80">
        <v>160.1</v>
      </c>
      <c r="J132" s="118" t="s">
        <v>3256</v>
      </c>
      <c r="K132" s="72">
        <v>0.87858184500000003</v>
      </c>
      <c r="L132" s="73">
        <v>5.5756659629382904E-6</v>
      </c>
      <c r="M132" s="73">
        <f t="shared" si="1"/>
        <v>7.2472049292998509E-5</v>
      </c>
      <c r="N132" s="73">
        <f>K132/'סכום נכסי הקרן'!$C$41</f>
        <v>5.9031363607156141E-6</v>
      </c>
    </row>
    <row r="133" spans="1:14">
      <c r="A133" s="69" t="s">
        <v>1331</v>
      </c>
      <c r="B133" s="54" t="s">
        <v>1332</v>
      </c>
      <c r="C133" s="70" t="s">
        <v>123</v>
      </c>
      <c r="D133" s="70" t="s">
        <v>29</v>
      </c>
      <c r="E133" s="54" t="s">
        <v>1333</v>
      </c>
      <c r="F133" s="70" t="s">
        <v>586</v>
      </c>
      <c r="G133" s="70" t="s">
        <v>135</v>
      </c>
      <c r="H133" s="72">
        <v>48.637760999999998</v>
      </c>
      <c r="I133" s="80">
        <v>6898</v>
      </c>
      <c r="J133" s="118" t="s">
        <v>3256</v>
      </c>
      <c r="K133" s="72">
        <v>3.3550327360000001</v>
      </c>
      <c r="L133" s="73">
        <v>2.6869413940277103E-6</v>
      </c>
      <c r="M133" s="73">
        <f t="shared" si="1"/>
        <v>2.7674837490298431E-4</v>
      </c>
      <c r="N133" s="73">
        <f>K133/'סכום נכסי הקרן'!$C$41</f>
        <v>2.2542254711936129E-5</v>
      </c>
    </row>
    <row r="134" spans="1:14">
      <c r="A134" s="69" t="s">
        <v>1334</v>
      </c>
      <c r="B134" s="54" t="s">
        <v>1335</v>
      </c>
      <c r="C134" s="70" t="s">
        <v>123</v>
      </c>
      <c r="D134" s="70" t="s">
        <v>29</v>
      </c>
      <c r="E134" s="54" t="s">
        <v>1336</v>
      </c>
      <c r="F134" s="70" t="s">
        <v>741</v>
      </c>
      <c r="G134" s="70" t="s">
        <v>135</v>
      </c>
      <c r="H134" s="72">
        <v>180.65546800000001</v>
      </c>
      <c r="I134" s="80">
        <v>11590</v>
      </c>
      <c r="J134" s="118" t="s">
        <v>3256</v>
      </c>
      <c r="K134" s="72">
        <v>20.937968781999999</v>
      </c>
      <c r="L134" s="73">
        <v>2.033198121028406E-5</v>
      </c>
      <c r="M134" s="73">
        <f t="shared" si="1"/>
        <v>1.7271213994461355E-3</v>
      </c>
      <c r="N134" s="73">
        <f>K134/'סכום נכסי הקרן'!$C$41</f>
        <v>1.4068090018016773E-4</v>
      </c>
    </row>
    <row r="135" spans="1:14">
      <c r="A135" s="69" t="s">
        <v>1337</v>
      </c>
      <c r="B135" s="54" t="s">
        <v>1338</v>
      </c>
      <c r="C135" s="70" t="s">
        <v>123</v>
      </c>
      <c r="D135" s="70" t="s">
        <v>29</v>
      </c>
      <c r="E135" s="54" t="s">
        <v>1339</v>
      </c>
      <c r="F135" s="70" t="s">
        <v>130</v>
      </c>
      <c r="G135" s="70" t="s">
        <v>135</v>
      </c>
      <c r="H135" s="72">
        <v>2242.1826000000001</v>
      </c>
      <c r="I135" s="80">
        <v>230.2</v>
      </c>
      <c r="J135" s="118" t="s">
        <v>3256</v>
      </c>
      <c r="K135" s="72">
        <v>5.161504345</v>
      </c>
      <c r="L135" s="73">
        <v>1.497351566411383E-5</v>
      </c>
      <c r="M135" s="73">
        <f t="shared" si="1"/>
        <v>4.2575976210487931E-4</v>
      </c>
      <c r="N135" s="73">
        <f>K135/'סכום נכסי הקרן'!$C$41</f>
        <v>3.4679824251275223E-5</v>
      </c>
    </row>
    <row r="136" spans="1:14">
      <c r="A136" s="69" t="s">
        <v>1340</v>
      </c>
      <c r="B136" s="54" t="s">
        <v>1341</v>
      </c>
      <c r="C136" s="70" t="s">
        <v>123</v>
      </c>
      <c r="D136" s="70" t="s">
        <v>29</v>
      </c>
      <c r="E136" s="54" t="s">
        <v>1342</v>
      </c>
      <c r="F136" s="70" t="s">
        <v>131</v>
      </c>
      <c r="G136" s="70" t="s">
        <v>135</v>
      </c>
      <c r="H136" s="72">
        <v>2112.201</v>
      </c>
      <c r="I136" s="80">
        <v>397.9</v>
      </c>
      <c r="J136" s="118" t="s">
        <v>3256</v>
      </c>
      <c r="K136" s="72">
        <v>8.4044477789999998</v>
      </c>
      <c r="L136" s="73">
        <v>2.6490734925657103E-5</v>
      </c>
      <c r="M136" s="73">
        <f t="shared" si="1"/>
        <v>6.9326216696421702E-4</v>
      </c>
      <c r="N136" s="73">
        <f>K136/'סכום נכסי הקרן'!$C$41</f>
        <v>5.6468957967086701E-5</v>
      </c>
    </row>
    <row r="137" spans="1:14">
      <c r="A137" s="69" t="s">
        <v>1343</v>
      </c>
      <c r="B137" s="54" t="s">
        <v>1344</v>
      </c>
      <c r="C137" s="70" t="s">
        <v>123</v>
      </c>
      <c r="D137" s="70" t="s">
        <v>29</v>
      </c>
      <c r="E137" s="54" t="s">
        <v>1345</v>
      </c>
      <c r="F137" s="70" t="s">
        <v>157</v>
      </c>
      <c r="G137" s="70" t="s">
        <v>135</v>
      </c>
      <c r="H137" s="72">
        <v>2185.4832719999999</v>
      </c>
      <c r="I137" s="80">
        <v>130.1</v>
      </c>
      <c r="J137" s="118" t="s">
        <v>3256</v>
      </c>
      <c r="K137" s="72">
        <v>2.8433137369999999</v>
      </c>
      <c r="L137" s="73">
        <v>2.0202747021493279E-5</v>
      </c>
      <c r="M137" s="73">
        <f t="shared" si="1"/>
        <v>2.3453793687635757E-4</v>
      </c>
      <c r="N137" s="73">
        <f>K137/'סכום נכסי הקרן'!$C$41</f>
        <v>1.9104046824239682E-5</v>
      </c>
    </row>
    <row r="138" spans="1:14">
      <c r="A138" s="69" t="s">
        <v>1346</v>
      </c>
      <c r="B138" s="54" t="s">
        <v>1347</v>
      </c>
      <c r="C138" s="70" t="s">
        <v>123</v>
      </c>
      <c r="D138" s="70" t="s">
        <v>29</v>
      </c>
      <c r="E138" s="54" t="s">
        <v>547</v>
      </c>
      <c r="F138" s="70" t="s">
        <v>536</v>
      </c>
      <c r="G138" s="70" t="s">
        <v>135</v>
      </c>
      <c r="H138" s="72">
        <v>42514.735385999993</v>
      </c>
      <c r="I138" s="80">
        <v>65.599999999999994</v>
      </c>
      <c r="J138" s="118" t="s">
        <v>3256</v>
      </c>
      <c r="K138" s="72">
        <v>27.889666414000001</v>
      </c>
      <c r="L138" s="73">
        <v>3.3609665864875678E-5</v>
      </c>
      <c r="M138" s="73">
        <f t="shared" ref="M138:M200" si="2">IFERROR(K138/$K$9,0)</f>
        <v>2.3005497901230736E-3</v>
      </c>
      <c r="N138" s="73">
        <f>K138/'סכום נכסי הקרן'!$C$41</f>
        <v>1.87388920945336E-4</v>
      </c>
    </row>
    <row r="139" spans="1:14">
      <c r="A139" s="69" t="s">
        <v>1348</v>
      </c>
      <c r="B139" s="54" t="s">
        <v>1349</v>
      </c>
      <c r="C139" s="70" t="s">
        <v>123</v>
      </c>
      <c r="D139" s="70" t="s">
        <v>29</v>
      </c>
      <c r="E139" s="54" t="s">
        <v>1350</v>
      </c>
      <c r="F139" s="70" t="s">
        <v>449</v>
      </c>
      <c r="G139" s="70" t="s">
        <v>135</v>
      </c>
      <c r="H139" s="72">
        <v>732.95669399999997</v>
      </c>
      <c r="I139" s="80">
        <v>900</v>
      </c>
      <c r="J139" s="118" t="s">
        <v>3256</v>
      </c>
      <c r="K139" s="72">
        <v>6.5966102529999997</v>
      </c>
      <c r="L139" s="73">
        <v>2.1411549505463304E-5</v>
      </c>
      <c r="M139" s="73">
        <f t="shared" si="2"/>
        <v>5.4413810863814893E-4</v>
      </c>
      <c r="N139" s="73">
        <f>K139/'סכום נכסי הקרן'!$C$41</f>
        <v>4.4322210917019032E-5</v>
      </c>
    </row>
    <row r="140" spans="1:14">
      <c r="A140" s="69" t="s">
        <v>1351</v>
      </c>
      <c r="B140" s="54" t="s">
        <v>1352</v>
      </c>
      <c r="C140" s="70" t="s">
        <v>123</v>
      </c>
      <c r="D140" s="70" t="s">
        <v>29</v>
      </c>
      <c r="E140" s="54" t="s">
        <v>1353</v>
      </c>
      <c r="F140" s="70" t="s">
        <v>159</v>
      </c>
      <c r="G140" s="70" t="s">
        <v>135</v>
      </c>
      <c r="H140" s="72">
        <v>181.83613499999998</v>
      </c>
      <c r="I140" s="80">
        <v>2290</v>
      </c>
      <c r="J140" s="118" t="s">
        <v>3256</v>
      </c>
      <c r="K140" s="72">
        <v>4.1640474809999999</v>
      </c>
      <c r="L140" s="73">
        <v>1.5320329677181051E-5</v>
      </c>
      <c r="M140" s="73">
        <f t="shared" si="2"/>
        <v>3.4348200571048475E-4</v>
      </c>
      <c r="N140" s="73">
        <f>K140/'סכום נכסי הקרן'!$C$41</f>
        <v>2.7977974087135114E-5</v>
      </c>
    </row>
    <row r="141" spans="1:14">
      <c r="A141" s="69" t="s">
        <v>1354</v>
      </c>
      <c r="B141" s="54" t="s">
        <v>1355</v>
      </c>
      <c r="C141" s="70" t="s">
        <v>123</v>
      </c>
      <c r="D141" s="70" t="s">
        <v>29</v>
      </c>
      <c r="E141" s="54" t="s">
        <v>1356</v>
      </c>
      <c r="F141" s="70" t="s">
        <v>449</v>
      </c>
      <c r="G141" s="70" t="s">
        <v>135</v>
      </c>
      <c r="H141" s="72">
        <v>457.60266000000001</v>
      </c>
      <c r="I141" s="80">
        <v>951.2</v>
      </c>
      <c r="J141" s="118" t="s">
        <v>3256</v>
      </c>
      <c r="K141" s="72">
        <v>4.3527165019999998</v>
      </c>
      <c r="L141" s="73">
        <v>3.0145565475412108E-5</v>
      </c>
      <c r="M141" s="73">
        <f t="shared" si="2"/>
        <v>3.5904484788368469E-4</v>
      </c>
      <c r="N141" s="73">
        <f>K141/'סכום נכסי הקרן'!$C$41</f>
        <v>2.9245629416395548E-5</v>
      </c>
    </row>
    <row r="142" spans="1:14">
      <c r="A142" s="69" t="s">
        <v>1357</v>
      </c>
      <c r="B142" s="54" t="s">
        <v>1358</v>
      </c>
      <c r="C142" s="70" t="s">
        <v>123</v>
      </c>
      <c r="D142" s="70" t="s">
        <v>29</v>
      </c>
      <c r="E142" s="54" t="s">
        <v>1359</v>
      </c>
      <c r="F142" s="70" t="s">
        <v>131</v>
      </c>
      <c r="G142" s="70" t="s">
        <v>135</v>
      </c>
      <c r="H142" s="72">
        <v>3089.9753999999998</v>
      </c>
      <c r="I142" s="80">
        <v>449.6</v>
      </c>
      <c r="J142" s="118" t="s">
        <v>3256</v>
      </c>
      <c r="K142" s="72">
        <v>13.892529398999999</v>
      </c>
      <c r="L142" s="73">
        <v>3.3752862912770073E-5</v>
      </c>
      <c r="M142" s="73">
        <f t="shared" si="2"/>
        <v>1.1459604829516582E-3</v>
      </c>
      <c r="N142" s="73">
        <f>K142/'סכום נכסי הקרן'!$C$41</f>
        <v>9.3343034464304827E-5</v>
      </c>
    </row>
    <row r="143" spans="1:14">
      <c r="A143" s="69" t="s">
        <v>1360</v>
      </c>
      <c r="B143" s="54" t="s">
        <v>1361</v>
      </c>
      <c r="C143" s="70" t="s">
        <v>123</v>
      </c>
      <c r="D143" s="70" t="s">
        <v>29</v>
      </c>
      <c r="E143" s="54" t="s">
        <v>1362</v>
      </c>
      <c r="F143" s="70" t="s">
        <v>157</v>
      </c>
      <c r="G143" s="70" t="s">
        <v>135</v>
      </c>
      <c r="H143" s="72">
        <v>550.41791699999999</v>
      </c>
      <c r="I143" s="80">
        <v>392.7</v>
      </c>
      <c r="J143" s="118" t="s">
        <v>3256</v>
      </c>
      <c r="K143" s="72">
        <v>2.1614911600000002</v>
      </c>
      <c r="L143" s="73">
        <v>2.2890785768849184E-5</v>
      </c>
      <c r="M143" s="73">
        <f t="shared" si="2"/>
        <v>1.7829607427626796E-4</v>
      </c>
      <c r="N143" s="73">
        <f>K143/'סכום נכסי הקרן'!$C$41</f>
        <v>1.4522923655406711E-5</v>
      </c>
    </row>
    <row r="144" spans="1:14">
      <c r="A144" s="69" t="s">
        <v>1363</v>
      </c>
      <c r="B144" s="54" t="s">
        <v>1364</v>
      </c>
      <c r="C144" s="70" t="s">
        <v>123</v>
      </c>
      <c r="D144" s="70" t="s">
        <v>29</v>
      </c>
      <c r="E144" s="54" t="s">
        <v>1365</v>
      </c>
      <c r="F144" s="70" t="s">
        <v>1196</v>
      </c>
      <c r="G144" s="70" t="s">
        <v>135</v>
      </c>
      <c r="H144" s="72">
        <v>227.854874</v>
      </c>
      <c r="I144" s="80">
        <v>108.4</v>
      </c>
      <c r="J144" s="118" t="s">
        <v>3256</v>
      </c>
      <c r="K144" s="72">
        <v>0.24699468400000002</v>
      </c>
      <c r="L144" s="73">
        <v>1.2354830404909856E-5</v>
      </c>
      <c r="M144" s="73">
        <f t="shared" si="2"/>
        <v>2.037398224858219E-5</v>
      </c>
      <c r="N144" s="73">
        <f>K144/'סכום נכסי הקרן'!$C$41</f>
        <v>1.6595418040124232E-6</v>
      </c>
    </row>
    <row r="145" spans="1:14">
      <c r="A145" s="69" t="s">
        <v>1366</v>
      </c>
      <c r="B145" s="54" t="s">
        <v>1367</v>
      </c>
      <c r="C145" s="70" t="s">
        <v>123</v>
      </c>
      <c r="D145" s="70" t="s">
        <v>29</v>
      </c>
      <c r="E145" s="54" t="s">
        <v>1368</v>
      </c>
      <c r="F145" s="70" t="s">
        <v>1122</v>
      </c>
      <c r="G145" s="70" t="s">
        <v>135</v>
      </c>
      <c r="H145" s="72">
        <v>1368.9209880000001</v>
      </c>
      <c r="I145" s="80">
        <v>101.4</v>
      </c>
      <c r="J145" s="118" t="s">
        <v>3256</v>
      </c>
      <c r="K145" s="72">
        <v>1.3880858820000002</v>
      </c>
      <c r="L145" s="73">
        <v>7.8291148392291134E-6</v>
      </c>
      <c r="M145" s="73">
        <f t="shared" si="2"/>
        <v>1.14499780567648E-4</v>
      </c>
      <c r="N145" s="73">
        <f>K145/'סכום נכסי הקרן'!$C$41</f>
        <v>9.3264620575334142E-6</v>
      </c>
    </row>
    <row r="146" spans="1:14">
      <c r="A146" s="69" t="s">
        <v>1369</v>
      </c>
      <c r="B146" s="54" t="s">
        <v>1370</v>
      </c>
      <c r="C146" s="70" t="s">
        <v>123</v>
      </c>
      <c r="D146" s="70" t="s">
        <v>29</v>
      </c>
      <c r="E146" s="54" t="s">
        <v>1371</v>
      </c>
      <c r="F146" s="70" t="s">
        <v>1089</v>
      </c>
      <c r="G146" s="70" t="s">
        <v>135</v>
      </c>
      <c r="H146" s="72">
        <v>317.438085</v>
      </c>
      <c r="I146" s="80">
        <v>2373</v>
      </c>
      <c r="J146" s="118" t="s">
        <v>3256</v>
      </c>
      <c r="K146" s="72">
        <v>7.5328057520000007</v>
      </c>
      <c r="L146" s="73">
        <v>2.2300917586006651E-5</v>
      </c>
      <c r="M146" s="73">
        <f t="shared" si="2"/>
        <v>6.2136256614035398E-4</v>
      </c>
      <c r="N146" s="73">
        <f>K146/'סכום נכסי הקרן'!$C$41</f>
        <v>5.0612449808633282E-5</v>
      </c>
    </row>
    <row r="147" spans="1:14">
      <c r="A147" s="69" t="s">
        <v>1372</v>
      </c>
      <c r="B147" s="54" t="s">
        <v>1373</v>
      </c>
      <c r="C147" s="70" t="s">
        <v>123</v>
      </c>
      <c r="D147" s="70" t="s">
        <v>29</v>
      </c>
      <c r="E147" s="54" t="s">
        <v>1374</v>
      </c>
      <c r="F147" s="70" t="s">
        <v>1375</v>
      </c>
      <c r="G147" s="70" t="s">
        <v>135</v>
      </c>
      <c r="H147" s="72">
        <v>2670.1202090000002</v>
      </c>
      <c r="I147" s="80">
        <v>592.4</v>
      </c>
      <c r="J147" s="118" t="s">
        <v>3256</v>
      </c>
      <c r="K147" s="72">
        <v>15.817792119</v>
      </c>
      <c r="L147" s="73">
        <v>2.485876536186244E-5</v>
      </c>
      <c r="M147" s="73">
        <f t="shared" si="2"/>
        <v>1.3047706558909958E-3</v>
      </c>
      <c r="N147" s="73">
        <f>K147/'סכום נכסי הקרן'!$C$41</f>
        <v>1.0627875403447447E-4</v>
      </c>
    </row>
    <row r="148" spans="1:14">
      <c r="A148" s="69" t="s">
        <v>1376</v>
      </c>
      <c r="B148" s="54" t="s">
        <v>1377</v>
      </c>
      <c r="C148" s="70" t="s">
        <v>123</v>
      </c>
      <c r="D148" s="70" t="s">
        <v>29</v>
      </c>
      <c r="E148" s="54" t="s">
        <v>1378</v>
      </c>
      <c r="F148" s="70" t="s">
        <v>741</v>
      </c>
      <c r="G148" s="70" t="s">
        <v>135</v>
      </c>
      <c r="H148" s="72">
        <v>274.40857</v>
      </c>
      <c r="I148" s="80">
        <v>233.7</v>
      </c>
      <c r="J148" s="118" t="s">
        <v>3256</v>
      </c>
      <c r="K148" s="72">
        <v>0.64129282799999998</v>
      </c>
      <c r="L148" s="73">
        <v>3.7241608108645468E-6</v>
      </c>
      <c r="M148" s="73">
        <f t="shared" si="2"/>
        <v>5.289866357534671E-5</v>
      </c>
      <c r="N148" s="73">
        <f>K148/'סכום נכסי הקרן'!$C$41</f>
        <v>4.3088063250760027E-6</v>
      </c>
    </row>
    <row r="149" spans="1:14">
      <c r="A149" s="69" t="s">
        <v>1379</v>
      </c>
      <c r="B149" s="54" t="s">
        <v>1380</v>
      </c>
      <c r="C149" s="70" t="s">
        <v>123</v>
      </c>
      <c r="D149" s="70" t="s">
        <v>29</v>
      </c>
      <c r="E149" s="54" t="s">
        <v>1381</v>
      </c>
      <c r="F149" s="70" t="s">
        <v>650</v>
      </c>
      <c r="G149" s="70" t="s">
        <v>135</v>
      </c>
      <c r="H149" s="72">
        <v>619.91095499999994</v>
      </c>
      <c r="I149" s="80">
        <v>720.6</v>
      </c>
      <c r="J149" s="118" t="s">
        <v>3256</v>
      </c>
      <c r="K149" s="72">
        <v>4.4670783399999996</v>
      </c>
      <c r="L149" s="73">
        <v>8.5201661374173353E-6</v>
      </c>
      <c r="M149" s="73">
        <f t="shared" si="2"/>
        <v>3.6847827381655709E-4</v>
      </c>
      <c r="N149" s="73">
        <f>K149/'סכום נכסי הקרן'!$C$41</f>
        <v>3.0014019439497003E-5</v>
      </c>
    </row>
    <row r="150" spans="1:14">
      <c r="A150" s="69" t="s">
        <v>1382</v>
      </c>
      <c r="B150" s="54" t="s">
        <v>1383</v>
      </c>
      <c r="C150" s="70" t="s">
        <v>123</v>
      </c>
      <c r="D150" s="70" t="s">
        <v>29</v>
      </c>
      <c r="E150" s="54" t="s">
        <v>1384</v>
      </c>
      <c r="F150" s="70" t="s">
        <v>1122</v>
      </c>
      <c r="G150" s="70" t="s">
        <v>135</v>
      </c>
      <c r="H150" s="72">
        <v>910.3125960000001</v>
      </c>
      <c r="I150" s="80">
        <v>293.60000000000002</v>
      </c>
      <c r="J150" s="118" t="s">
        <v>3256</v>
      </c>
      <c r="K150" s="72">
        <v>2.672677781</v>
      </c>
      <c r="L150" s="73">
        <v>7.2897395376788321E-6</v>
      </c>
      <c r="M150" s="73">
        <f t="shared" si="2"/>
        <v>2.2046259775483282E-4</v>
      </c>
      <c r="N150" s="73">
        <f>K150/'סכום נכסי הקרן'!$C$41</f>
        <v>1.7957554528682326E-5</v>
      </c>
    </row>
    <row r="151" spans="1:14">
      <c r="A151" s="69" t="s">
        <v>1385</v>
      </c>
      <c r="B151" s="54" t="s">
        <v>1386</v>
      </c>
      <c r="C151" s="70" t="s">
        <v>123</v>
      </c>
      <c r="D151" s="70" t="s">
        <v>29</v>
      </c>
      <c r="E151" s="54" t="s">
        <v>1387</v>
      </c>
      <c r="F151" s="70" t="s">
        <v>615</v>
      </c>
      <c r="G151" s="70" t="s">
        <v>135</v>
      </c>
      <c r="H151" s="72">
        <v>218.38316900000001</v>
      </c>
      <c r="I151" s="80">
        <v>7000</v>
      </c>
      <c r="J151" s="118" t="s">
        <v>3256</v>
      </c>
      <c r="K151" s="72">
        <v>15.286821854000001</v>
      </c>
      <c r="L151" s="73">
        <v>3.680394963105916E-6</v>
      </c>
      <c r="M151" s="73">
        <f t="shared" si="2"/>
        <v>1.2609722284170064E-3</v>
      </c>
      <c r="N151" s="73">
        <f>K151/'סכום נכסי הקרן'!$C$41</f>
        <v>1.0271119809689384E-4</v>
      </c>
    </row>
    <row r="152" spans="1:14">
      <c r="A152" s="69" t="s">
        <v>1388</v>
      </c>
      <c r="B152" s="54" t="s">
        <v>1389</v>
      </c>
      <c r="C152" s="70" t="s">
        <v>123</v>
      </c>
      <c r="D152" s="70" t="s">
        <v>29</v>
      </c>
      <c r="E152" s="54" t="s">
        <v>1390</v>
      </c>
      <c r="F152" s="70" t="s">
        <v>131</v>
      </c>
      <c r="G152" s="70" t="s">
        <v>135</v>
      </c>
      <c r="H152" s="72">
        <v>317.70129800000001</v>
      </c>
      <c r="I152" s="80">
        <v>1518</v>
      </c>
      <c r="J152" s="72">
        <v>0.23827597299999997</v>
      </c>
      <c r="K152" s="72">
        <v>5.0609816689999993</v>
      </c>
      <c r="L152" s="73">
        <v>2.7567048132199119E-5</v>
      </c>
      <c r="M152" s="73">
        <f t="shared" si="2"/>
        <v>4.174678945098505E-4</v>
      </c>
      <c r="N152" s="73">
        <f>K152/'סכום נכסי הקרן'!$C$41</f>
        <v>3.4004418690428426E-5</v>
      </c>
    </row>
    <row r="153" spans="1:14">
      <c r="A153" s="69" t="s">
        <v>1391</v>
      </c>
      <c r="B153" s="54" t="s">
        <v>1392</v>
      </c>
      <c r="C153" s="70" t="s">
        <v>123</v>
      </c>
      <c r="D153" s="70" t="s">
        <v>29</v>
      </c>
      <c r="E153" s="54" t="s">
        <v>1393</v>
      </c>
      <c r="F153" s="70" t="s">
        <v>599</v>
      </c>
      <c r="G153" s="70" t="s">
        <v>135</v>
      </c>
      <c r="H153" s="72">
        <v>133.26634300000001</v>
      </c>
      <c r="I153" s="80">
        <v>29590</v>
      </c>
      <c r="J153" s="118" t="s">
        <v>3256</v>
      </c>
      <c r="K153" s="72">
        <v>39.433510996999999</v>
      </c>
      <c r="L153" s="73">
        <v>3.6509406354515052E-5</v>
      </c>
      <c r="M153" s="73">
        <f t="shared" si="2"/>
        <v>3.2527730558449936E-3</v>
      </c>
      <c r="N153" s="73">
        <f>K153/'סכום נכסי הקרן'!$C$41</f>
        <v>2.6495128930995574E-4</v>
      </c>
    </row>
    <row r="154" spans="1:14">
      <c r="A154" s="69" t="s">
        <v>1394</v>
      </c>
      <c r="B154" s="54" t="s">
        <v>1395</v>
      </c>
      <c r="C154" s="70" t="s">
        <v>123</v>
      </c>
      <c r="D154" s="70" t="s">
        <v>29</v>
      </c>
      <c r="E154" s="54" t="s">
        <v>1396</v>
      </c>
      <c r="F154" s="70" t="s">
        <v>1196</v>
      </c>
      <c r="G154" s="70" t="s">
        <v>135</v>
      </c>
      <c r="H154" s="72">
        <v>365.17734799999999</v>
      </c>
      <c r="I154" s="80">
        <v>565.20000000000005</v>
      </c>
      <c r="J154" s="118" t="s">
        <v>3256</v>
      </c>
      <c r="K154" s="72">
        <v>2.0639823700000002</v>
      </c>
      <c r="L154" s="73">
        <v>1.6695696883531101E-5</v>
      </c>
      <c r="M154" s="73">
        <f t="shared" si="2"/>
        <v>1.7025281470335856E-4</v>
      </c>
      <c r="N154" s="73">
        <f>K154/'סכום נכסי הקרן'!$C$41</f>
        <v>1.3867768205730439E-5</v>
      </c>
    </row>
    <row r="155" spans="1:14">
      <c r="A155" s="69" t="s">
        <v>1397</v>
      </c>
      <c r="B155" s="54" t="s">
        <v>1398</v>
      </c>
      <c r="C155" s="70" t="s">
        <v>123</v>
      </c>
      <c r="D155" s="70" t="s">
        <v>29</v>
      </c>
      <c r="E155" s="54" t="s">
        <v>1399</v>
      </c>
      <c r="F155" s="70" t="s">
        <v>1089</v>
      </c>
      <c r="G155" s="70" t="s">
        <v>135</v>
      </c>
      <c r="H155" s="72">
        <v>13.387067999999999</v>
      </c>
      <c r="I155" s="80">
        <v>14000</v>
      </c>
      <c r="J155" s="118" t="s">
        <v>3256</v>
      </c>
      <c r="K155" s="72">
        <v>1.8741894720000001</v>
      </c>
      <c r="L155" s="73">
        <v>4.0263989913451053E-6</v>
      </c>
      <c r="M155" s="73">
        <f t="shared" si="2"/>
        <v>1.5459726668857226E-4</v>
      </c>
      <c r="N155" s="73">
        <f>K155/'סכום נכסי הקרן'!$C$41</f>
        <v>1.2592561617334123E-5</v>
      </c>
    </row>
    <row r="156" spans="1:14">
      <c r="A156" s="69" t="s">
        <v>1400</v>
      </c>
      <c r="B156" s="54" t="s">
        <v>1401</v>
      </c>
      <c r="C156" s="70" t="s">
        <v>123</v>
      </c>
      <c r="D156" s="70" t="s">
        <v>29</v>
      </c>
      <c r="E156" s="54" t="s">
        <v>1402</v>
      </c>
      <c r="F156" s="70" t="s">
        <v>130</v>
      </c>
      <c r="G156" s="70" t="s">
        <v>135</v>
      </c>
      <c r="H156" s="72">
        <v>860.92852400000004</v>
      </c>
      <c r="I156" s="80">
        <v>776.5</v>
      </c>
      <c r="J156" s="118" t="s">
        <v>3256</v>
      </c>
      <c r="K156" s="72">
        <v>6.685109991</v>
      </c>
      <c r="L156" s="73">
        <v>2.1729586040744414E-5</v>
      </c>
      <c r="M156" s="73">
        <f t="shared" si="2"/>
        <v>5.5143823373321444E-4</v>
      </c>
      <c r="N156" s="73">
        <f>K156/'סכום נכסי הקרן'!$C$41</f>
        <v>4.4916835110854501E-5</v>
      </c>
    </row>
    <row r="157" spans="1:14">
      <c r="A157" s="69" t="s">
        <v>1403</v>
      </c>
      <c r="B157" s="54" t="s">
        <v>1404</v>
      </c>
      <c r="C157" s="70" t="s">
        <v>123</v>
      </c>
      <c r="D157" s="70" t="s">
        <v>29</v>
      </c>
      <c r="E157" s="54" t="s">
        <v>1405</v>
      </c>
      <c r="F157" s="70" t="s">
        <v>1122</v>
      </c>
      <c r="G157" s="70" t="s">
        <v>135</v>
      </c>
      <c r="H157" s="72">
        <v>1210.8806939999999</v>
      </c>
      <c r="I157" s="80">
        <v>705</v>
      </c>
      <c r="J157" s="118" t="s">
        <v>3256</v>
      </c>
      <c r="K157" s="72">
        <v>8.536708891</v>
      </c>
      <c r="L157" s="73">
        <v>8.6908999529834119E-6</v>
      </c>
      <c r="M157" s="73">
        <f t="shared" si="2"/>
        <v>7.0417205985918204E-4</v>
      </c>
      <c r="N157" s="73">
        <f>K157/'סכום נכסי הקרן'!$C$41</f>
        <v>5.7357612090546169E-5</v>
      </c>
    </row>
    <row r="158" spans="1:14">
      <c r="A158" s="69" t="s">
        <v>1406</v>
      </c>
      <c r="B158" s="54" t="s">
        <v>1407</v>
      </c>
      <c r="C158" s="70" t="s">
        <v>123</v>
      </c>
      <c r="D158" s="70" t="s">
        <v>29</v>
      </c>
      <c r="E158" s="54" t="s">
        <v>1408</v>
      </c>
      <c r="F158" s="70" t="s">
        <v>131</v>
      </c>
      <c r="G158" s="70" t="s">
        <v>135</v>
      </c>
      <c r="H158" s="72">
        <v>20164.119264000001</v>
      </c>
      <c r="I158" s="80">
        <v>142.1</v>
      </c>
      <c r="J158" s="118" t="s">
        <v>3256</v>
      </c>
      <c r="K158" s="72">
        <v>28.653213474000001</v>
      </c>
      <c r="L158" s="73">
        <v>3.9481928699058211E-5</v>
      </c>
      <c r="M158" s="73">
        <f t="shared" si="2"/>
        <v>2.3635329037450543E-3</v>
      </c>
      <c r="N158" s="73">
        <f>K158/'סכום נכסי הקרן'!$C$41</f>
        <v>1.92519145794227E-4</v>
      </c>
    </row>
    <row r="159" spans="1:14">
      <c r="A159" s="69" t="s">
        <v>1409</v>
      </c>
      <c r="B159" s="54" t="s">
        <v>1410</v>
      </c>
      <c r="C159" s="70" t="s">
        <v>123</v>
      </c>
      <c r="D159" s="70" t="s">
        <v>29</v>
      </c>
      <c r="E159" s="54" t="s">
        <v>1411</v>
      </c>
      <c r="F159" s="70" t="s">
        <v>157</v>
      </c>
      <c r="G159" s="70" t="s">
        <v>135</v>
      </c>
      <c r="H159" s="72">
        <v>178.72470000000001</v>
      </c>
      <c r="I159" s="80">
        <v>243.2</v>
      </c>
      <c r="J159" s="118" t="s">
        <v>3256</v>
      </c>
      <c r="K159" s="72">
        <v>0.43465847000000002</v>
      </c>
      <c r="L159" s="73">
        <v>2.357706921202262E-5</v>
      </c>
      <c r="M159" s="73">
        <f t="shared" si="2"/>
        <v>3.5853905066134523E-5</v>
      </c>
      <c r="N159" s="73">
        <f>K159/'סכום נכסי הקרן'!$C$41</f>
        <v>2.920443022300349E-6</v>
      </c>
    </row>
    <row r="160" spans="1:14">
      <c r="A160" s="69" t="s">
        <v>1412</v>
      </c>
      <c r="B160" s="54" t="s">
        <v>1413</v>
      </c>
      <c r="C160" s="70" t="s">
        <v>123</v>
      </c>
      <c r="D160" s="70" t="s">
        <v>29</v>
      </c>
      <c r="E160" s="54" t="s">
        <v>1414</v>
      </c>
      <c r="F160" s="70" t="s">
        <v>650</v>
      </c>
      <c r="G160" s="70" t="s">
        <v>135</v>
      </c>
      <c r="H160" s="72">
        <v>585.41085899999996</v>
      </c>
      <c r="I160" s="80">
        <v>576.70000000000005</v>
      </c>
      <c r="J160" s="118" t="s">
        <v>3256</v>
      </c>
      <c r="K160" s="72">
        <v>3.376064425</v>
      </c>
      <c r="L160" s="73">
        <v>1.0019931300216185E-5</v>
      </c>
      <c r="M160" s="73">
        <f t="shared" si="2"/>
        <v>2.7848322705204394E-4</v>
      </c>
      <c r="N160" s="73">
        <f>K160/'סכום נכסי הקרן'!$C$41</f>
        <v>2.2683565312388114E-5</v>
      </c>
    </row>
    <row r="161" spans="1:14">
      <c r="A161" s="69" t="s">
        <v>1415</v>
      </c>
      <c r="B161" s="54" t="s">
        <v>1416</v>
      </c>
      <c r="C161" s="70" t="s">
        <v>123</v>
      </c>
      <c r="D161" s="70" t="s">
        <v>29</v>
      </c>
      <c r="E161" s="54" t="s">
        <v>1417</v>
      </c>
      <c r="F161" s="70" t="s">
        <v>159</v>
      </c>
      <c r="G161" s="70" t="s">
        <v>135</v>
      </c>
      <c r="H161" s="72">
        <v>3572.6003310000001</v>
      </c>
      <c r="I161" s="80">
        <v>61.7</v>
      </c>
      <c r="J161" s="118" t="s">
        <v>3256</v>
      </c>
      <c r="K161" s="72">
        <v>2.2042944040000001</v>
      </c>
      <c r="L161" s="73">
        <v>2.5901842242439567E-5</v>
      </c>
      <c r="M161" s="73">
        <f t="shared" si="2"/>
        <v>1.8182680829578122E-4</v>
      </c>
      <c r="N161" s="73">
        <f>K161/'סכום נכסי הקרן'!$C$41</f>
        <v>1.4810515969601391E-5</v>
      </c>
    </row>
    <row r="162" spans="1:14">
      <c r="A162" s="69" t="s">
        <v>1418</v>
      </c>
      <c r="B162" s="54" t="s">
        <v>1419</v>
      </c>
      <c r="C162" s="70" t="s">
        <v>123</v>
      </c>
      <c r="D162" s="70" t="s">
        <v>29</v>
      </c>
      <c r="E162" s="54" t="s">
        <v>1420</v>
      </c>
      <c r="F162" s="70" t="s">
        <v>449</v>
      </c>
      <c r="G162" s="70" t="s">
        <v>135</v>
      </c>
      <c r="H162" s="72">
        <v>3490.6547850000002</v>
      </c>
      <c r="I162" s="80">
        <v>1100</v>
      </c>
      <c r="J162" s="72">
        <v>0.58796240099999997</v>
      </c>
      <c r="K162" s="72">
        <v>38.985165033999998</v>
      </c>
      <c r="L162" s="73">
        <v>3.2664557477943465E-5</v>
      </c>
      <c r="M162" s="73">
        <f t="shared" si="2"/>
        <v>3.2157901032427204E-3</v>
      </c>
      <c r="N162" s="73">
        <f>K162/'סכום נכסי הקרן'!$C$41</f>
        <v>2.6193888087990751E-4</v>
      </c>
    </row>
    <row r="163" spans="1:14">
      <c r="A163" s="69" t="s">
        <v>1421</v>
      </c>
      <c r="B163" s="54" t="s">
        <v>1422</v>
      </c>
      <c r="C163" s="70" t="s">
        <v>123</v>
      </c>
      <c r="D163" s="70" t="s">
        <v>29</v>
      </c>
      <c r="E163" s="54" t="s">
        <v>1423</v>
      </c>
      <c r="F163" s="70" t="s">
        <v>157</v>
      </c>
      <c r="G163" s="70" t="s">
        <v>135</v>
      </c>
      <c r="H163" s="72">
        <v>1456.90445</v>
      </c>
      <c r="I163" s="80">
        <v>460.1</v>
      </c>
      <c r="J163" s="118" t="s">
        <v>3256</v>
      </c>
      <c r="K163" s="72">
        <v>6.7032173759999996</v>
      </c>
      <c r="L163" s="73">
        <v>1.9047344777001693E-5</v>
      </c>
      <c r="M163" s="73">
        <f t="shared" si="2"/>
        <v>5.5293186725837253E-4</v>
      </c>
      <c r="N163" s="73">
        <f>K163/'סכום נכסי הקרן'!$C$41</f>
        <v>4.5038497495980357E-5</v>
      </c>
    </row>
    <row r="164" spans="1:14">
      <c r="A164" s="69" t="s">
        <v>1424</v>
      </c>
      <c r="B164" s="54" t="s">
        <v>1425</v>
      </c>
      <c r="C164" s="70" t="s">
        <v>123</v>
      </c>
      <c r="D164" s="70" t="s">
        <v>29</v>
      </c>
      <c r="E164" s="54" t="s">
        <v>1426</v>
      </c>
      <c r="F164" s="70" t="s">
        <v>599</v>
      </c>
      <c r="G164" s="70" t="s">
        <v>135</v>
      </c>
      <c r="H164" s="72">
        <v>4.1412760000000004</v>
      </c>
      <c r="I164" s="80">
        <v>164.4</v>
      </c>
      <c r="J164" s="118" t="s">
        <v>3256</v>
      </c>
      <c r="K164" s="72">
        <v>6.8082600000000009E-3</v>
      </c>
      <c r="L164" s="73">
        <v>6.0407173519236756E-7</v>
      </c>
      <c r="M164" s="73">
        <f t="shared" si="2"/>
        <v>5.6159657421506369E-7</v>
      </c>
      <c r="N164" s="73">
        <f>K164/'סכום נכסי הקרן'!$C$41</f>
        <v>4.5744272304199148E-8</v>
      </c>
    </row>
    <row r="165" spans="1:14">
      <c r="A165" s="69" t="s">
        <v>1427</v>
      </c>
      <c r="B165" s="54" t="s">
        <v>1428</v>
      </c>
      <c r="C165" s="70" t="s">
        <v>123</v>
      </c>
      <c r="D165" s="70" t="s">
        <v>29</v>
      </c>
      <c r="E165" s="54" t="s">
        <v>1429</v>
      </c>
      <c r="F165" s="70" t="s">
        <v>1430</v>
      </c>
      <c r="G165" s="70" t="s">
        <v>135</v>
      </c>
      <c r="H165" s="72">
        <v>440.041875</v>
      </c>
      <c r="I165" s="80">
        <v>710.8</v>
      </c>
      <c r="J165" s="118" t="s">
        <v>3256</v>
      </c>
      <c r="K165" s="72">
        <v>3.1278176480000002</v>
      </c>
      <c r="L165" s="73">
        <v>8.798548821480557E-6</v>
      </c>
      <c r="M165" s="73">
        <f t="shared" si="2"/>
        <v>2.5800596274029163E-4</v>
      </c>
      <c r="N165" s="73">
        <f>K165/'סכום נכסי הקרן'!$C$41</f>
        <v>2.1015610773970399E-5</v>
      </c>
    </row>
    <row r="166" spans="1:14">
      <c r="A166" s="69" t="s">
        <v>1431</v>
      </c>
      <c r="B166" s="54" t="s">
        <v>1432</v>
      </c>
      <c r="C166" s="70" t="s">
        <v>123</v>
      </c>
      <c r="D166" s="70" t="s">
        <v>29</v>
      </c>
      <c r="E166" s="54" t="s">
        <v>1433</v>
      </c>
      <c r="F166" s="70" t="s">
        <v>449</v>
      </c>
      <c r="G166" s="70" t="s">
        <v>135</v>
      </c>
      <c r="H166" s="72">
        <v>199.929844</v>
      </c>
      <c r="I166" s="80">
        <v>417.2</v>
      </c>
      <c r="J166" s="118" t="s">
        <v>3256</v>
      </c>
      <c r="K166" s="72">
        <v>0.8341073080000001</v>
      </c>
      <c r="L166" s="73">
        <v>1.3320776583291764E-5</v>
      </c>
      <c r="M166" s="73">
        <f t="shared" si="2"/>
        <v>6.8803454436309572E-5</v>
      </c>
      <c r="N166" s="73">
        <f>K166/'סכום נכסי הקרן'!$C$41</f>
        <v>5.6043147335845737E-6</v>
      </c>
    </row>
    <row r="167" spans="1:14">
      <c r="A167" s="69" t="s">
        <v>1434</v>
      </c>
      <c r="B167" s="54" t="s">
        <v>1435</v>
      </c>
      <c r="C167" s="70" t="s">
        <v>123</v>
      </c>
      <c r="D167" s="70" t="s">
        <v>29</v>
      </c>
      <c r="E167" s="54" t="s">
        <v>1436</v>
      </c>
      <c r="F167" s="70" t="s">
        <v>449</v>
      </c>
      <c r="G167" s="70" t="s">
        <v>135</v>
      </c>
      <c r="H167" s="72">
        <v>438.63834500000007</v>
      </c>
      <c r="I167" s="80">
        <v>3813</v>
      </c>
      <c r="J167" s="118" t="s">
        <v>3256</v>
      </c>
      <c r="K167" s="72">
        <v>16.725280076000001</v>
      </c>
      <c r="L167" s="73">
        <v>1.7050730468192889E-5</v>
      </c>
      <c r="M167" s="73">
        <f t="shared" si="2"/>
        <v>1.3796270990633524E-3</v>
      </c>
      <c r="N167" s="73">
        <f>K167/'סכום נכסי הקרן'!$C$41</f>
        <v>1.1237610875033276E-4</v>
      </c>
    </row>
    <row r="168" spans="1:14">
      <c r="A168" s="69" t="s">
        <v>1437</v>
      </c>
      <c r="B168" s="54" t="s">
        <v>1438</v>
      </c>
      <c r="C168" s="70" t="s">
        <v>123</v>
      </c>
      <c r="D168" s="70" t="s">
        <v>29</v>
      </c>
      <c r="E168" s="54" t="s">
        <v>1439</v>
      </c>
      <c r="F168" s="70" t="s">
        <v>561</v>
      </c>
      <c r="G168" s="70" t="s">
        <v>135</v>
      </c>
      <c r="H168" s="72">
        <v>6055.7601519999998</v>
      </c>
      <c r="I168" s="80">
        <v>145.80000000000001</v>
      </c>
      <c r="J168" s="118" t="s">
        <v>3256</v>
      </c>
      <c r="K168" s="72">
        <v>8.8292983010000015</v>
      </c>
      <c r="L168" s="73">
        <v>2.7108806695674895E-5</v>
      </c>
      <c r="M168" s="73">
        <f t="shared" si="2"/>
        <v>7.283070385920165E-4</v>
      </c>
      <c r="N168" s="73">
        <f>K168/'סכום נכסי הקרן'!$C$41</f>
        <v>5.9323502001384629E-5</v>
      </c>
    </row>
    <row r="169" spans="1:14">
      <c r="A169" s="69" t="s">
        <v>1440</v>
      </c>
      <c r="B169" s="54" t="s">
        <v>1441</v>
      </c>
      <c r="C169" s="70" t="s">
        <v>123</v>
      </c>
      <c r="D169" s="70" t="s">
        <v>29</v>
      </c>
      <c r="E169" s="54" t="s">
        <v>1442</v>
      </c>
      <c r="F169" s="70" t="s">
        <v>599</v>
      </c>
      <c r="G169" s="70" t="s">
        <v>135</v>
      </c>
      <c r="H169" s="72">
        <v>88.848922999999999</v>
      </c>
      <c r="I169" s="80">
        <v>2774</v>
      </c>
      <c r="J169" s="118" t="s">
        <v>3256</v>
      </c>
      <c r="K169" s="72">
        <v>2.464669115</v>
      </c>
      <c r="L169" s="73">
        <v>4.4374449276942419E-6</v>
      </c>
      <c r="M169" s="73">
        <f t="shared" si="2"/>
        <v>2.0330447596855476E-4</v>
      </c>
      <c r="N169" s="73">
        <f>K169/'סכום נכסי הקרן'!$C$41</f>
        <v>1.6559957336574911E-5</v>
      </c>
    </row>
    <row r="170" spans="1:14">
      <c r="A170" s="69" t="s">
        <v>1443</v>
      </c>
      <c r="B170" s="54" t="s">
        <v>1444</v>
      </c>
      <c r="C170" s="70" t="s">
        <v>123</v>
      </c>
      <c r="D170" s="70" t="s">
        <v>29</v>
      </c>
      <c r="E170" s="54" t="s">
        <v>1445</v>
      </c>
      <c r="F170" s="70" t="s">
        <v>536</v>
      </c>
      <c r="G170" s="70" t="s">
        <v>135</v>
      </c>
      <c r="H170" s="72">
        <v>2047.75179</v>
      </c>
      <c r="I170" s="80">
        <v>507.8</v>
      </c>
      <c r="J170" s="118" t="s">
        <v>3256</v>
      </c>
      <c r="K170" s="72">
        <v>10.39848359</v>
      </c>
      <c r="L170" s="73">
        <v>1.3428084608996978E-5</v>
      </c>
      <c r="M170" s="73">
        <f t="shared" si="2"/>
        <v>8.5774526254513725E-4</v>
      </c>
      <c r="N170" s="73">
        <f>K170/'סכום נכסי הקרן'!$C$41</f>
        <v>6.9866759626058085E-5</v>
      </c>
    </row>
    <row r="171" spans="1:14">
      <c r="A171" s="69" t="s">
        <v>1446</v>
      </c>
      <c r="B171" s="54" t="s">
        <v>1447</v>
      </c>
      <c r="C171" s="70" t="s">
        <v>123</v>
      </c>
      <c r="D171" s="70" t="s">
        <v>29</v>
      </c>
      <c r="E171" s="54" t="s">
        <v>1448</v>
      </c>
      <c r="F171" s="70" t="s">
        <v>741</v>
      </c>
      <c r="G171" s="70" t="s">
        <v>135</v>
      </c>
      <c r="H171" s="72">
        <v>38.018805999999998</v>
      </c>
      <c r="I171" s="80">
        <v>19800</v>
      </c>
      <c r="J171" s="118" t="s">
        <v>3256</v>
      </c>
      <c r="K171" s="72">
        <v>7.5277235119999997</v>
      </c>
      <c r="L171" s="73">
        <v>1.696282917823175E-5</v>
      </c>
      <c r="M171" s="73">
        <f t="shared" si="2"/>
        <v>6.2094334469855539E-4</v>
      </c>
      <c r="N171" s="73">
        <f>K171/'סכום נכסי הקרן'!$C$41</f>
        <v>5.0578302556548997E-5</v>
      </c>
    </row>
    <row r="172" spans="1:14">
      <c r="A172" s="69" t="s">
        <v>1449</v>
      </c>
      <c r="B172" s="54" t="s">
        <v>1450</v>
      </c>
      <c r="C172" s="70" t="s">
        <v>123</v>
      </c>
      <c r="D172" s="70" t="s">
        <v>29</v>
      </c>
      <c r="E172" s="54" t="s">
        <v>1451</v>
      </c>
      <c r="F172" s="70" t="s">
        <v>1452</v>
      </c>
      <c r="G172" s="70" t="s">
        <v>135</v>
      </c>
      <c r="H172" s="72">
        <v>179.71987200000001</v>
      </c>
      <c r="I172" s="80">
        <v>2227</v>
      </c>
      <c r="J172" s="118" t="s">
        <v>3256</v>
      </c>
      <c r="K172" s="72">
        <v>4.002361541</v>
      </c>
      <c r="L172" s="73">
        <v>3.1269868851759055E-6</v>
      </c>
      <c r="M172" s="73">
        <f t="shared" si="2"/>
        <v>3.301449313327815E-4</v>
      </c>
      <c r="N172" s="73">
        <f>K172/'סכום נכסי הקרן'!$C$41</f>
        <v>2.6891616388234013E-5</v>
      </c>
    </row>
    <row r="173" spans="1:14">
      <c r="A173" s="69" t="s">
        <v>1453</v>
      </c>
      <c r="B173" s="54" t="s">
        <v>1454</v>
      </c>
      <c r="C173" s="70" t="s">
        <v>123</v>
      </c>
      <c r="D173" s="70" t="s">
        <v>29</v>
      </c>
      <c r="E173" s="54">
        <v>1154</v>
      </c>
      <c r="F173" s="70" t="s">
        <v>536</v>
      </c>
      <c r="G173" s="70" t="s">
        <v>135</v>
      </c>
      <c r="H173" s="72">
        <v>290.26249300000001</v>
      </c>
      <c r="I173" s="80">
        <v>4.9000000000000004</v>
      </c>
      <c r="J173" s="118" t="s">
        <v>3256</v>
      </c>
      <c r="K173" s="72">
        <v>1.4222863000000001E-2</v>
      </c>
      <c r="L173" s="73">
        <v>1.1808951031516806E-5</v>
      </c>
      <c r="M173" s="73">
        <f t="shared" si="2"/>
        <v>1.1732088869006445E-6</v>
      </c>
      <c r="N173" s="73">
        <f>K173/'סכום נכסי הקרן'!$C$41</f>
        <v>9.5562525229253693E-8</v>
      </c>
    </row>
    <row r="174" spans="1:14">
      <c r="A174" s="69" t="s">
        <v>1455</v>
      </c>
      <c r="B174" s="54" t="s">
        <v>1456</v>
      </c>
      <c r="C174" s="70" t="s">
        <v>123</v>
      </c>
      <c r="D174" s="70" t="s">
        <v>29</v>
      </c>
      <c r="E174" s="54" t="s">
        <v>781</v>
      </c>
      <c r="F174" s="70" t="s">
        <v>599</v>
      </c>
      <c r="G174" s="70" t="s">
        <v>135</v>
      </c>
      <c r="H174" s="72">
        <v>2734.010769</v>
      </c>
      <c r="I174" s="80">
        <v>420</v>
      </c>
      <c r="J174" s="118" t="s">
        <v>3256</v>
      </c>
      <c r="K174" s="72">
        <v>11.482845230999999</v>
      </c>
      <c r="L174" s="73">
        <v>1.4797848006261966E-5</v>
      </c>
      <c r="M174" s="73">
        <f t="shared" si="2"/>
        <v>9.4719157963582177E-4</v>
      </c>
      <c r="N174" s="73">
        <f>K174/'סכום נכסי הקרן'!$C$41</f>
        <v>7.7152517541021997E-5</v>
      </c>
    </row>
    <row r="175" spans="1:14">
      <c r="A175" s="69" t="s">
        <v>1457</v>
      </c>
      <c r="B175" s="54" t="s">
        <v>1458</v>
      </c>
      <c r="C175" s="70" t="s">
        <v>123</v>
      </c>
      <c r="D175" s="70" t="s">
        <v>29</v>
      </c>
      <c r="E175" s="54" t="s">
        <v>1459</v>
      </c>
      <c r="F175" s="70" t="s">
        <v>1089</v>
      </c>
      <c r="G175" s="70" t="s">
        <v>135</v>
      </c>
      <c r="H175" s="72">
        <v>231.10674299999999</v>
      </c>
      <c r="I175" s="80">
        <v>6480</v>
      </c>
      <c r="J175" s="118" t="s">
        <v>3256</v>
      </c>
      <c r="K175" s="72">
        <v>14.97571696</v>
      </c>
      <c r="L175" s="73">
        <v>1.8374567144879116E-5</v>
      </c>
      <c r="M175" s="73">
        <f t="shared" si="2"/>
        <v>1.2353099530791167E-3</v>
      </c>
      <c r="N175" s="73">
        <f>K175/'סכום נכסי הקרן'!$C$41</f>
        <v>1.0062090380932183E-4</v>
      </c>
    </row>
    <row r="176" spans="1:14">
      <c r="A176" s="69" t="s">
        <v>1460</v>
      </c>
      <c r="B176" s="54" t="s">
        <v>1461</v>
      </c>
      <c r="C176" s="70" t="s">
        <v>123</v>
      </c>
      <c r="D176" s="70" t="s">
        <v>29</v>
      </c>
      <c r="E176" s="54" t="s">
        <v>1462</v>
      </c>
      <c r="F176" s="70" t="s">
        <v>449</v>
      </c>
      <c r="G176" s="70" t="s">
        <v>135</v>
      </c>
      <c r="H176" s="72">
        <v>2242.1127350000002</v>
      </c>
      <c r="I176" s="80">
        <v>311.2</v>
      </c>
      <c r="J176" s="118" t="s">
        <v>3256</v>
      </c>
      <c r="K176" s="72">
        <v>6.9774548300000001</v>
      </c>
      <c r="L176" s="73">
        <v>2.6703883978720577E-5</v>
      </c>
      <c r="M176" s="73">
        <f t="shared" si="2"/>
        <v>5.7555303840751515E-4</v>
      </c>
      <c r="N176" s="73">
        <f>K176/'סכום נכסי הקרן'!$C$41</f>
        <v>4.6881081764469856E-5</v>
      </c>
    </row>
    <row r="177" spans="1:14">
      <c r="A177" s="69" t="s">
        <v>1463</v>
      </c>
      <c r="B177" s="54" t="s">
        <v>1464</v>
      </c>
      <c r="C177" s="70" t="s">
        <v>123</v>
      </c>
      <c r="D177" s="70" t="s">
        <v>29</v>
      </c>
      <c r="E177" s="54" t="s">
        <v>794</v>
      </c>
      <c r="F177" s="70" t="s">
        <v>330</v>
      </c>
      <c r="G177" s="70" t="s">
        <v>135</v>
      </c>
      <c r="H177" s="72">
        <v>4119.0928029999995</v>
      </c>
      <c r="I177" s="80">
        <v>394</v>
      </c>
      <c r="J177" s="118" t="s">
        <v>3256</v>
      </c>
      <c r="K177" s="72">
        <v>16.229225645</v>
      </c>
      <c r="L177" s="73">
        <v>4.354073622417576E-5</v>
      </c>
      <c r="M177" s="73">
        <f t="shared" si="2"/>
        <v>1.3387087926129812E-3</v>
      </c>
      <c r="N177" s="73">
        <f>K177/'סכום נכסי הקרן'!$C$41</f>
        <v>1.0904315011341693E-4</v>
      </c>
    </row>
    <row r="178" spans="1:14">
      <c r="A178" s="69" t="s">
        <v>1465</v>
      </c>
      <c r="B178" s="54" t="s">
        <v>1466</v>
      </c>
      <c r="C178" s="70" t="s">
        <v>123</v>
      </c>
      <c r="D178" s="70" t="s">
        <v>29</v>
      </c>
      <c r="E178" s="54" t="s">
        <v>1467</v>
      </c>
      <c r="F178" s="70" t="s">
        <v>159</v>
      </c>
      <c r="G178" s="70" t="s">
        <v>135</v>
      </c>
      <c r="H178" s="72">
        <v>509.36539499999998</v>
      </c>
      <c r="I178" s="80">
        <v>163.5</v>
      </c>
      <c r="J178" s="118" t="s">
        <v>3256</v>
      </c>
      <c r="K178" s="72">
        <v>0.83281242100000008</v>
      </c>
      <c r="L178" s="73">
        <v>1.2973218976172838E-5</v>
      </c>
      <c r="M178" s="73">
        <f t="shared" si="2"/>
        <v>6.8696642401634689E-5</v>
      </c>
      <c r="N178" s="73">
        <f>K178/'סכום נכסי הקרן'!$C$41</f>
        <v>5.5956144689749424E-6</v>
      </c>
    </row>
    <row r="179" spans="1:14">
      <c r="A179" s="69" t="s">
        <v>1468</v>
      </c>
      <c r="B179" s="54" t="s">
        <v>1469</v>
      </c>
      <c r="C179" s="70" t="s">
        <v>123</v>
      </c>
      <c r="D179" s="70" t="s">
        <v>29</v>
      </c>
      <c r="E179" s="54" t="s">
        <v>1470</v>
      </c>
      <c r="F179" s="70" t="s">
        <v>599</v>
      </c>
      <c r="G179" s="70" t="s">
        <v>135</v>
      </c>
      <c r="H179" s="72">
        <v>621.25761799999998</v>
      </c>
      <c r="I179" s="80">
        <v>3575</v>
      </c>
      <c r="J179" s="118" t="s">
        <v>3256</v>
      </c>
      <c r="K179" s="72">
        <v>22.209959851000004</v>
      </c>
      <c r="L179" s="73">
        <v>1.7407050098066684E-5</v>
      </c>
      <c r="M179" s="73">
        <f t="shared" si="2"/>
        <v>1.8320448052477002E-3</v>
      </c>
      <c r="N179" s="73">
        <f>K179/'סכום נכסי הקרן'!$C$41</f>
        <v>1.4922732846417064E-4</v>
      </c>
    </row>
    <row r="180" spans="1:14">
      <c r="A180" s="69" t="s">
        <v>1471</v>
      </c>
      <c r="B180" s="54" t="s">
        <v>1472</v>
      </c>
      <c r="C180" s="70" t="s">
        <v>123</v>
      </c>
      <c r="D180" s="70" t="s">
        <v>29</v>
      </c>
      <c r="E180" s="54" t="s">
        <v>1473</v>
      </c>
      <c r="F180" s="70" t="s">
        <v>449</v>
      </c>
      <c r="G180" s="70" t="s">
        <v>135</v>
      </c>
      <c r="H180" s="72">
        <v>135.39750000000001</v>
      </c>
      <c r="I180" s="80">
        <v>5397</v>
      </c>
      <c r="J180" s="118" t="s">
        <v>3256</v>
      </c>
      <c r="K180" s="72">
        <v>7.3074030749999999</v>
      </c>
      <c r="L180" s="73">
        <v>1.6111461481710656E-5</v>
      </c>
      <c r="M180" s="73">
        <f t="shared" si="2"/>
        <v>6.0276965529057664E-4</v>
      </c>
      <c r="N180" s="73">
        <f>K180/'סכום נכסי הקרן'!$C$41</f>
        <v>4.9097983346602823E-5</v>
      </c>
    </row>
    <row r="181" spans="1:14">
      <c r="A181" s="69" t="s">
        <v>1474</v>
      </c>
      <c r="B181" s="54" t="s">
        <v>1475</v>
      </c>
      <c r="C181" s="70" t="s">
        <v>123</v>
      </c>
      <c r="D181" s="70" t="s">
        <v>29</v>
      </c>
      <c r="E181" s="54" t="s">
        <v>1476</v>
      </c>
      <c r="F181" s="70" t="s">
        <v>449</v>
      </c>
      <c r="G181" s="70" t="s">
        <v>135</v>
      </c>
      <c r="H181" s="72">
        <v>530.91851099999997</v>
      </c>
      <c r="I181" s="80">
        <v>1035</v>
      </c>
      <c r="J181" s="118" t="s">
        <v>3256</v>
      </c>
      <c r="K181" s="72">
        <v>5.4950065850000005</v>
      </c>
      <c r="L181" s="73">
        <v>3.1841024190897944E-5</v>
      </c>
      <c r="M181" s="73">
        <f t="shared" si="2"/>
        <v>4.5326953926924294E-4</v>
      </c>
      <c r="N181" s="73">
        <f>K181/'סכום נכסי הקרן'!$C$41</f>
        <v>3.6920604903104087E-5</v>
      </c>
    </row>
    <row r="182" spans="1:14">
      <c r="A182" s="69" t="s">
        <v>1477</v>
      </c>
      <c r="B182" s="54" t="s">
        <v>1478</v>
      </c>
      <c r="C182" s="70" t="s">
        <v>123</v>
      </c>
      <c r="D182" s="70" t="s">
        <v>29</v>
      </c>
      <c r="E182" s="54" t="s">
        <v>1479</v>
      </c>
      <c r="F182" s="70" t="s">
        <v>129</v>
      </c>
      <c r="G182" s="70" t="s">
        <v>135</v>
      </c>
      <c r="H182" s="72">
        <v>430.69944800000007</v>
      </c>
      <c r="I182" s="80">
        <v>1336</v>
      </c>
      <c r="J182" s="118" t="s">
        <v>3256</v>
      </c>
      <c r="K182" s="72">
        <v>5.7541446189999998</v>
      </c>
      <c r="L182" s="73">
        <v>2.1533895705214743E-5</v>
      </c>
      <c r="M182" s="73">
        <f t="shared" si="2"/>
        <v>4.7464519650666136E-4</v>
      </c>
      <c r="N182" s="73">
        <f>K182/'סכום נכסי הקרן'!$C$41</f>
        <v>3.8661737114810279E-5</v>
      </c>
    </row>
    <row r="183" spans="1:14">
      <c r="A183" s="69" t="s">
        <v>1480</v>
      </c>
      <c r="B183" s="54" t="s">
        <v>1481</v>
      </c>
      <c r="C183" s="70" t="s">
        <v>123</v>
      </c>
      <c r="D183" s="70" t="s">
        <v>29</v>
      </c>
      <c r="E183" s="54" t="s">
        <v>1482</v>
      </c>
      <c r="F183" s="70" t="s">
        <v>1089</v>
      </c>
      <c r="G183" s="70" t="s">
        <v>135</v>
      </c>
      <c r="H183" s="72">
        <v>1467.4765580000001</v>
      </c>
      <c r="I183" s="80">
        <v>1411</v>
      </c>
      <c r="J183" s="118" t="s">
        <v>3256</v>
      </c>
      <c r="K183" s="72">
        <v>20.706094231999998</v>
      </c>
      <c r="L183" s="73">
        <v>1.4662335438508651E-5</v>
      </c>
      <c r="M183" s="73">
        <f t="shared" si="2"/>
        <v>1.7079946397560446E-3</v>
      </c>
      <c r="N183" s="73">
        <f>K183/'סכום נכסי הקרן'!$C$41</f>
        <v>1.3912294960900657E-4</v>
      </c>
    </row>
    <row r="184" spans="1:14">
      <c r="A184" s="119" t="s">
        <v>3256</v>
      </c>
      <c r="B184" s="118" t="s">
        <v>3256</v>
      </c>
      <c r="C184" s="118" t="s">
        <v>3256</v>
      </c>
      <c r="D184" s="118" t="s">
        <v>3256</v>
      </c>
      <c r="E184" s="118" t="s">
        <v>3256</v>
      </c>
      <c r="F184" s="118" t="s">
        <v>3256</v>
      </c>
      <c r="G184" s="118" t="s">
        <v>3256</v>
      </c>
      <c r="H184" s="118" t="s">
        <v>3256</v>
      </c>
      <c r="I184" s="118" t="s">
        <v>3256</v>
      </c>
      <c r="J184" s="118" t="s">
        <v>3256</v>
      </c>
      <c r="K184" s="118" t="s">
        <v>3256</v>
      </c>
      <c r="L184" s="118" t="s">
        <v>3256</v>
      </c>
      <c r="M184" s="118" t="s">
        <v>3256</v>
      </c>
      <c r="N184" s="118" t="s">
        <v>3256</v>
      </c>
    </row>
    <row r="185" spans="1:14">
      <c r="A185" s="63" t="s">
        <v>188</v>
      </c>
      <c r="B185" s="117" t="s">
        <v>3256</v>
      </c>
      <c r="C185" s="117" t="s">
        <v>3256</v>
      </c>
      <c r="D185" s="117" t="s">
        <v>3256</v>
      </c>
      <c r="E185" s="117" t="s">
        <v>3256</v>
      </c>
      <c r="F185" s="117" t="s">
        <v>3256</v>
      </c>
      <c r="G185" s="117" t="s">
        <v>3256</v>
      </c>
      <c r="H185" s="117" t="s">
        <v>3256</v>
      </c>
      <c r="I185" s="117" t="s">
        <v>3256</v>
      </c>
      <c r="J185" s="66">
        <v>1.2331741050000002</v>
      </c>
      <c r="K185" s="66">
        <f>K186+K216</f>
        <v>3182.9602378120003</v>
      </c>
      <c r="L185" s="117" t="s">
        <v>3256</v>
      </c>
      <c r="M185" s="67">
        <f t="shared" si="2"/>
        <v>0.2625545389597318</v>
      </c>
      <c r="N185" s="67">
        <f>K185/'סכום נכסי הקרן'!$C$41</f>
        <v>2.1386110379437714E-2</v>
      </c>
    </row>
    <row r="186" spans="1:14">
      <c r="A186" s="68" t="s">
        <v>69</v>
      </c>
      <c r="B186" s="117" t="s">
        <v>3256</v>
      </c>
      <c r="C186" s="117" t="s">
        <v>3256</v>
      </c>
      <c r="D186" s="117" t="s">
        <v>3256</v>
      </c>
      <c r="E186" s="117" t="s">
        <v>3256</v>
      </c>
      <c r="F186" s="117" t="s">
        <v>3256</v>
      </c>
      <c r="G186" s="117" t="s">
        <v>3256</v>
      </c>
      <c r="H186" s="117" t="s">
        <v>3256</v>
      </c>
      <c r="I186" s="117" t="s">
        <v>3256</v>
      </c>
      <c r="J186" s="66">
        <v>3.4376069999999996E-3</v>
      </c>
      <c r="K186" s="66">
        <f>SUM(K187:K214)</f>
        <v>1156.711725093</v>
      </c>
      <c r="L186" s="117" t="s">
        <v>3256</v>
      </c>
      <c r="M186" s="67">
        <f t="shared" si="2"/>
        <v>9.5414297069533957E-2</v>
      </c>
      <c r="N186" s="67">
        <f>K186/'סכום נכסי הקרן'!$C$41</f>
        <v>7.771873596207274E-3</v>
      </c>
    </row>
    <row r="187" spans="1:14">
      <c r="A187" s="69" t="s">
        <v>1483</v>
      </c>
      <c r="B187" s="54" t="s">
        <v>1484</v>
      </c>
      <c r="C187" s="70" t="s">
        <v>1485</v>
      </c>
      <c r="D187" s="70" t="s">
        <v>800</v>
      </c>
      <c r="E187" s="54" t="s">
        <v>1486</v>
      </c>
      <c r="F187" s="70" t="s">
        <v>3142</v>
      </c>
      <c r="G187" s="70" t="s">
        <v>134</v>
      </c>
      <c r="H187" s="72">
        <v>379.11300000000006</v>
      </c>
      <c r="I187" s="80">
        <v>218</v>
      </c>
      <c r="J187" s="118" t="s">
        <v>3256</v>
      </c>
      <c r="K187" s="72">
        <v>2.9975934149999999</v>
      </c>
      <c r="L187" s="73">
        <v>4.8915332282547777E-6</v>
      </c>
      <c r="M187" s="73">
        <f t="shared" si="2"/>
        <v>2.4726408696989149E-4</v>
      </c>
      <c r="N187" s="73">
        <f>K187/'סכום נכסי הקרן'!$C$41</f>
        <v>2.0140642312872043E-5</v>
      </c>
    </row>
    <row r="188" spans="1:14">
      <c r="A188" s="69" t="s">
        <v>1487</v>
      </c>
      <c r="B188" s="54" t="s">
        <v>1488</v>
      </c>
      <c r="C188" s="70" t="s">
        <v>1485</v>
      </c>
      <c r="D188" s="70" t="s">
        <v>800</v>
      </c>
      <c r="E188" s="54" t="s">
        <v>1489</v>
      </c>
      <c r="F188" s="70" t="s">
        <v>3132</v>
      </c>
      <c r="G188" s="70" t="s">
        <v>134</v>
      </c>
      <c r="H188" s="72">
        <v>26.178435</v>
      </c>
      <c r="I188" s="80">
        <v>585</v>
      </c>
      <c r="J188" s="118" t="s">
        <v>3256</v>
      </c>
      <c r="K188" s="72">
        <v>0.55545270600000007</v>
      </c>
      <c r="L188" s="73">
        <v>1.2170185910935691E-5</v>
      </c>
      <c r="M188" s="73">
        <f t="shared" si="2"/>
        <v>4.5817923643939414E-5</v>
      </c>
      <c r="N188" s="73">
        <f>K188/'סכום נכסי הקרן'!$C$41</f>
        <v>3.7320519244811849E-6</v>
      </c>
    </row>
    <row r="189" spans="1:14">
      <c r="A189" s="69" t="s">
        <v>1490</v>
      </c>
      <c r="B189" s="54" t="s">
        <v>1491</v>
      </c>
      <c r="C189" s="70" t="s">
        <v>1485</v>
      </c>
      <c r="D189" s="70" t="s">
        <v>800</v>
      </c>
      <c r="E189" s="54" t="s">
        <v>1085</v>
      </c>
      <c r="F189" s="70" t="s">
        <v>1058</v>
      </c>
      <c r="G189" s="70" t="s">
        <v>134</v>
      </c>
      <c r="H189" s="72">
        <v>256.97714400000001</v>
      </c>
      <c r="I189" s="80">
        <v>6938</v>
      </c>
      <c r="J189" s="118" t="s">
        <v>3256</v>
      </c>
      <c r="K189" s="72">
        <v>64.666052191000006</v>
      </c>
      <c r="L189" s="73">
        <v>5.7259187602572972E-6</v>
      </c>
      <c r="M189" s="73">
        <f t="shared" si="2"/>
        <v>5.3341431406083361E-3</v>
      </c>
      <c r="N189" s="73">
        <f>K189/'סכום נכסי הקרן'!$C$41</f>
        <v>4.3448715240937592E-4</v>
      </c>
    </row>
    <row r="190" spans="1:14">
      <c r="A190" s="69" t="s">
        <v>1493</v>
      </c>
      <c r="B190" s="54" t="s">
        <v>1494</v>
      </c>
      <c r="C190" s="70" t="s">
        <v>1485</v>
      </c>
      <c r="D190" s="70" t="s">
        <v>800</v>
      </c>
      <c r="E190" s="54" t="s">
        <v>1495</v>
      </c>
      <c r="F190" s="70" t="s">
        <v>1492</v>
      </c>
      <c r="G190" s="70" t="s">
        <v>134</v>
      </c>
      <c r="H190" s="72">
        <v>48.691648999999998</v>
      </c>
      <c r="I190" s="80">
        <v>2271</v>
      </c>
      <c r="J190" s="118" t="s">
        <v>3256</v>
      </c>
      <c r="K190" s="72">
        <v>4.0106907110000005</v>
      </c>
      <c r="L190" s="73">
        <v>2.0666108204060995E-6</v>
      </c>
      <c r="M190" s="73">
        <f t="shared" si="2"/>
        <v>3.3083198402143543E-4</v>
      </c>
      <c r="N190" s="73">
        <f>K190/'סכום נכסי הקרן'!$C$41</f>
        <v>2.6947579559521242E-5</v>
      </c>
    </row>
    <row r="191" spans="1:14">
      <c r="A191" s="69" t="s">
        <v>1496</v>
      </c>
      <c r="B191" s="54" t="s">
        <v>1497</v>
      </c>
      <c r="C191" s="70" t="s">
        <v>1485</v>
      </c>
      <c r="D191" s="70" t="s">
        <v>800</v>
      </c>
      <c r="E191" s="54" t="s">
        <v>1498</v>
      </c>
      <c r="F191" s="70" t="s">
        <v>3138</v>
      </c>
      <c r="G191" s="70" t="s">
        <v>134</v>
      </c>
      <c r="H191" s="72">
        <v>23.82996</v>
      </c>
      <c r="I191" s="80">
        <v>21905</v>
      </c>
      <c r="J191" s="118" t="s">
        <v>3256</v>
      </c>
      <c r="K191" s="72">
        <v>18.932768581000001</v>
      </c>
      <c r="L191" s="73">
        <v>5.7057158726865179E-7</v>
      </c>
      <c r="M191" s="73">
        <f t="shared" si="2"/>
        <v>1.5617173808720865E-3</v>
      </c>
      <c r="N191" s="73">
        <f>K191/'סכום נכסי הקרן'!$C$41</f>
        <v>1.2720808568439661E-4</v>
      </c>
    </row>
    <row r="192" spans="1:14">
      <c r="A192" s="69" t="s">
        <v>1499</v>
      </c>
      <c r="B192" s="54" t="s">
        <v>1500</v>
      </c>
      <c r="C192" s="70" t="s">
        <v>1485</v>
      </c>
      <c r="D192" s="70" t="s">
        <v>800</v>
      </c>
      <c r="E192" s="54" t="s">
        <v>797</v>
      </c>
      <c r="F192" s="70" t="s">
        <v>656</v>
      </c>
      <c r="G192" s="70" t="s">
        <v>134</v>
      </c>
      <c r="H192" s="72">
        <v>1.8955649999999999</v>
      </c>
      <c r="I192" s="80">
        <v>21325</v>
      </c>
      <c r="J192" s="72">
        <v>3.4376069999999996E-3</v>
      </c>
      <c r="K192" s="72">
        <v>1.469577047</v>
      </c>
      <c r="L192" s="73">
        <v>4.2641188558471313E-8</v>
      </c>
      <c r="M192" s="73">
        <f t="shared" si="2"/>
        <v>1.2122178576321843E-4</v>
      </c>
      <c r="N192" s="73">
        <f>K192/'סכום נכסי הקרן'!$C$41</f>
        <v>9.8739960885701879E-6</v>
      </c>
    </row>
    <row r="193" spans="1:14">
      <c r="A193" s="69" t="s">
        <v>1503</v>
      </c>
      <c r="B193" s="54" t="s">
        <v>1504</v>
      </c>
      <c r="C193" s="70" t="s">
        <v>1485</v>
      </c>
      <c r="D193" s="70" t="s">
        <v>800</v>
      </c>
      <c r="E193" s="54" t="s">
        <v>752</v>
      </c>
      <c r="F193" s="70" t="s">
        <v>650</v>
      </c>
      <c r="G193" s="70" t="s">
        <v>134</v>
      </c>
      <c r="H193" s="72">
        <v>441.59109299999994</v>
      </c>
      <c r="I193" s="80">
        <v>1914</v>
      </c>
      <c r="J193" s="118" t="s">
        <v>3256</v>
      </c>
      <c r="K193" s="72">
        <v>30.655598130000001</v>
      </c>
      <c r="L193" s="73">
        <v>3.7468225438505862E-6</v>
      </c>
      <c r="M193" s="73">
        <f t="shared" si="2"/>
        <v>2.5287046749568483E-3</v>
      </c>
      <c r="N193" s="73">
        <f>K193/'סכום נכסי הקרן'!$C$41</f>
        <v>2.0597304281957769E-4</v>
      </c>
    </row>
    <row r="194" spans="1:14">
      <c r="A194" s="69" t="s">
        <v>1505</v>
      </c>
      <c r="B194" s="54" t="s">
        <v>1506</v>
      </c>
      <c r="C194" s="70" t="s">
        <v>1507</v>
      </c>
      <c r="D194" s="70" t="s">
        <v>800</v>
      </c>
      <c r="E194" s="54" t="s">
        <v>1508</v>
      </c>
      <c r="F194" s="70" t="s">
        <v>3137</v>
      </c>
      <c r="G194" s="70" t="s">
        <v>134</v>
      </c>
      <c r="H194" s="72">
        <v>233.683899</v>
      </c>
      <c r="I194" s="80">
        <v>2722</v>
      </c>
      <c r="J194" s="118" t="s">
        <v>3256</v>
      </c>
      <c r="K194" s="72">
        <v>23.070896297999997</v>
      </c>
      <c r="L194" s="73">
        <v>6.1126580866621711E-6</v>
      </c>
      <c r="M194" s="73">
        <f t="shared" si="2"/>
        <v>1.9030613291836375E-3</v>
      </c>
      <c r="N194" s="73">
        <f>K194/'סכום נכסי הקרן'!$C$41</f>
        <v>1.5501190650146321E-4</v>
      </c>
    </row>
    <row r="195" spans="1:14">
      <c r="A195" s="69" t="s">
        <v>1509</v>
      </c>
      <c r="B195" s="54" t="s">
        <v>1510</v>
      </c>
      <c r="C195" s="70" t="s">
        <v>1485</v>
      </c>
      <c r="D195" s="70" t="s">
        <v>800</v>
      </c>
      <c r="E195" s="54" t="s">
        <v>1511</v>
      </c>
      <c r="F195" s="70" t="s">
        <v>3143</v>
      </c>
      <c r="G195" s="70" t="s">
        <v>134</v>
      </c>
      <c r="H195" s="72">
        <v>141.89658</v>
      </c>
      <c r="I195" s="80">
        <v>3963</v>
      </c>
      <c r="J195" s="118" t="s">
        <v>3256</v>
      </c>
      <c r="K195" s="72">
        <v>20.395932035000001</v>
      </c>
      <c r="L195" s="73">
        <v>8.6388746295993232E-7</v>
      </c>
      <c r="M195" s="73">
        <f t="shared" si="2"/>
        <v>1.6824101251684382E-3</v>
      </c>
      <c r="N195" s="73">
        <f>K195/'סכום נכסי הקרן'!$C$41</f>
        <v>1.3703898924350401E-4</v>
      </c>
    </row>
    <row r="196" spans="1:14">
      <c r="A196" s="69" t="s">
        <v>1512</v>
      </c>
      <c r="B196" s="54" t="s">
        <v>1513</v>
      </c>
      <c r="C196" s="70" t="s">
        <v>1485</v>
      </c>
      <c r="D196" s="70" t="s">
        <v>800</v>
      </c>
      <c r="E196" s="54" t="s">
        <v>1514</v>
      </c>
      <c r="F196" s="70" t="s">
        <v>3140</v>
      </c>
      <c r="G196" s="70" t="s">
        <v>134</v>
      </c>
      <c r="H196" s="72">
        <v>243.48965699999999</v>
      </c>
      <c r="I196" s="80">
        <v>2224</v>
      </c>
      <c r="J196" s="118" t="s">
        <v>3256</v>
      </c>
      <c r="K196" s="72">
        <v>19.640966563999999</v>
      </c>
      <c r="L196" s="73">
        <v>2.9307473735295688E-6</v>
      </c>
      <c r="M196" s="73">
        <f t="shared" si="2"/>
        <v>1.6201348856558077E-3</v>
      </c>
      <c r="N196" s="73">
        <f>K196/'סכום נכסי הקרן'!$C$41</f>
        <v>1.3196642355334351E-4</v>
      </c>
    </row>
    <row r="197" spans="1:14">
      <c r="A197" s="69" t="s">
        <v>1515</v>
      </c>
      <c r="B197" s="54" t="s">
        <v>1516</v>
      </c>
      <c r="C197" s="70" t="s">
        <v>1485</v>
      </c>
      <c r="D197" s="70" t="s">
        <v>800</v>
      </c>
      <c r="E197" s="54" t="s">
        <v>1517</v>
      </c>
      <c r="F197" s="70" t="s">
        <v>3142</v>
      </c>
      <c r="G197" s="70" t="s">
        <v>134</v>
      </c>
      <c r="H197" s="72">
        <v>1569.2570250000001</v>
      </c>
      <c r="I197" s="80">
        <v>253</v>
      </c>
      <c r="J197" s="118" t="s">
        <v>3256</v>
      </c>
      <c r="K197" s="72">
        <v>14.399988930999999</v>
      </c>
      <c r="L197" s="73">
        <v>9.5169880462980647E-6</v>
      </c>
      <c r="M197" s="73">
        <f t="shared" si="2"/>
        <v>1.187819568051813E-3</v>
      </c>
      <c r="N197" s="73">
        <f>K197/'סכום נכסי הקרן'!$C$41</f>
        <v>9.6752623260145396E-5</v>
      </c>
    </row>
    <row r="198" spans="1:14">
      <c r="A198" s="69" t="s">
        <v>1518</v>
      </c>
      <c r="B198" s="54" t="s">
        <v>1519</v>
      </c>
      <c r="C198" s="70" t="s">
        <v>1485</v>
      </c>
      <c r="D198" s="70" t="s">
        <v>800</v>
      </c>
      <c r="E198" s="54" t="s">
        <v>1520</v>
      </c>
      <c r="F198" s="70" t="s">
        <v>3138</v>
      </c>
      <c r="G198" s="70" t="s">
        <v>134</v>
      </c>
      <c r="H198" s="72">
        <v>122.95365700000001</v>
      </c>
      <c r="I198" s="80">
        <v>3461</v>
      </c>
      <c r="J198" s="118" t="s">
        <v>3256</v>
      </c>
      <c r="K198" s="72">
        <v>15.434430397</v>
      </c>
      <c r="L198" s="73">
        <v>1.1722484819047114E-6</v>
      </c>
      <c r="M198" s="73">
        <f t="shared" si="2"/>
        <v>1.273148093039344E-3</v>
      </c>
      <c r="N198" s="73">
        <f>K198/'סכום נכסי הקרן'!$C$41</f>
        <v>1.0370297064750414E-4</v>
      </c>
    </row>
    <row r="199" spans="1:14">
      <c r="A199" s="69" t="s">
        <v>1521</v>
      </c>
      <c r="B199" s="54" t="s">
        <v>1522</v>
      </c>
      <c r="C199" s="70" t="s">
        <v>1485</v>
      </c>
      <c r="D199" s="70" t="s">
        <v>800</v>
      </c>
      <c r="E199" s="54" t="s">
        <v>1523</v>
      </c>
      <c r="F199" s="70" t="s">
        <v>3132</v>
      </c>
      <c r="G199" s="70" t="s">
        <v>134</v>
      </c>
      <c r="H199" s="72">
        <v>258.25231700000001</v>
      </c>
      <c r="I199" s="80">
        <v>1916</v>
      </c>
      <c r="J199" s="118" t="s">
        <v>3256</v>
      </c>
      <c r="K199" s="72">
        <v>17.946810918000001</v>
      </c>
      <c r="L199" s="73">
        <v>5.1531145094778848E-6</v>
      </c>
      <c r="M199" s="73">
        <f t="shared" si="2"/>
        <v>1.4803881652043695E-3</v>
      </c>
      <c r="N199" s="73">
        <f>K199/'סכום נכסי הקרן'!$C$41</f>
        <v>1.2058349793118451E-4</v>
      </c>
    </row>
    <row r="200" spans="1:14">
      <c r="A200" s="69" t="s">
        <v>1524</v>
      </c>
      <c r="B200" s="54" t="s">
        <v>1525</v>
      </c>
      <c r="C200" s="70" t="s">
        <v>1485</v>
      </c>
      <c r="D200" s="70" t="s">
        <v>800</v>
      </c>
      <c r="E200" s="54" t="s">
        <v>1526</v>
      </c>
      <c r="F200" s="70" t="s">
        <v>3133</v>
      </c>
      <c r="G200" s="70" t="s">
        <v>134</v>
      </c>
      <c r="H200" s="72">
        <v>103.497849</v>
      </c>
      <c r="I200" s="80">
        <v>4332</v>
      </c>
      <c r="J200" s="118" t="s">
        <v>3256</v>
      </c>
      <c r="K200" s="72">
        <v>16.261751772</v>
      </c>
      <c r="L200" s="73">
        <v>1.0935032890409866E-6</v>
      </c>
      <c r="M200" s="73">
        <f t="shared" si="2"/>
        <v>1.3413917926005969E-3</v>
      </c>
      <c r="N200" s="73">
        <f>K200/'סכום נכסי הקרן'!$C$41</f>
        <v>1.0926169112249839E-4</v>
      </c>
    </row>
    <row r="201" spans="1:14">
      <c r="A201" s="69" t="s">
        <v>1527</v>
      </c>
      <c r="B201" s="54" t="s">
        <v>1528</v>
      </c>
      <c r="C201" s="70" t="s">
        <v>1485</v>
      </c>
      <c r="D201" s="70" t="s">
        <v>800</v>
      </c>
      <c r="E201" s="54" t="s">
        <v>1529</v>
      </c>
      <c r="F201" s="70" t="s">
        <v>3138</v>
      </c>
      <c r="G201" s="70" t="s">
        <v>134</v>
      </c>
      <c r="H201" s="72">
        <v>42.408934000000002</v>
      </c>
      <c r="I201" s="80">
        <v>18781</v>
      </c>
      <c r="J201" s="118" t="s">
        <v>3256</v>
      </c>
      <c r="K201" s="72">
        <v>28.888409115999998</v>
      </c>
      <c r="L201" s="73">
        <v>8.883709259910812E-7</v>
      </c>
      <c r="M201" s="73">
        <f t="shared" ref="M201:M216" si="3">IFERROR(K201/$K$9,0)</f>
        <v>2.3829336121224533E-3</v>
      </c>
      <c r="N201" s="73">
        <f>K201/'סכום נכסי הקרן'!$C$41</f>
        <v>1.9409941057442178E-4</v>
      </c>
    </row>
    <row r="202" spans="1:14">
      <c r="A202" s="69" t="s">
        <v>1530</v>
      </c>
      <c r="B202" s="54" t="s">
        <v>1531</v>
      </c>
      <c r="C202" s="70" t="s">
        <v>1485</v>
      </c>
      <c r="D202" s="70" t="s">
        <v>800</v>
      </c>
      <c r="E202" s="54" t="s">
        <v>1078</v>
      </c>
      <c r="F202" s="70" t="s">
        <v>159</v>
      </c>
      <c r="G202" s="70" t="s">
        <v>134</v>
      </c>
      <c r="H202" s="72">
        <v>313.24753199999998</v>
      </c>
      <c r="I202" s="80">
        <v>19951</v>
      </c>
      <c r="J202" s="118" t="s">
        <v>3256</v>
      </c>
      <c r="K202" s="72">
        <v>226.67304690899996</v>
      </c>
      <c r="L202" s="73">
        <v>4.9462395501082956E-6</v>
      </c>
      <c r="M202" s="73">
        <f t="shared" si="3"/>
        <v>1.8697700530089154E-2</v>
      </c>
      <c r="N202" s="73">
        <f>K202/'סכום נכסי הקרן'!$C$41</f>
        <v>1.5230019978420036E-3</v>
      </c>
    </row>
    <row r="203" spans="1:14">
      <c r="A203" s="69" t="s">
        <v>1532</v>
      </c>
      <c r="B203" s="54" t="s">
        <v>1533</v>
      </c>
      <c r="C203" s="70" t="s">
        <v>1485</v>
      </c>
      <c r="D203" s="70" t="s">
        <v>800</v>
      </c>
      <c r="E203" s="54" t="s">
        <v>1072</v>
      </c>
      <c r="F203" s="70" t="s">
        <v>1058</v>
      </c>
      <c r="G203" s="70" t="s">
        <v>134</v>
      </c>
      <c r="H203" s="72">
        <v>289.88198599999998</v>
      </c>
      <c r="I203" s="80">
        <v>13739</v>
      </c>
      <c r="J203" s="118" t="s">
        <v>3256</v>
      </c>
      <c r="K203" s="72">
        <v>144.452115515</v>
      </c>
      <c r="L203" s="73">
        <v>1.001816154309596E-5</v>
      </c>
      <c r="M203" s="73">
        <f t="shared" si="3"/>
        <v>1.1915498704712018E-2</v>
      </c>
      <c r="N203" s="73">
        <f>K203/'סכום נכסי הקרן'!$C$41</f>
        <v>9.7056471213434708E-4</v>
      </c>
    </row>
    <row r="204" spans="1:14">
      <c r="A204" s="69" t="s">
        <v>1536</v>
      </c>
      <c r="B204" s="54" t="s">
        <v>1537</v>
      </c>
      <c r="C204" s="70" t="s">
        <v>1485</v>
      </c>
      <c r="D204" s="70" t="s">
        <v>800</v>
      </c>
      <c r="E204" s="54" t="s">
        <v>1246</v>
      </c>
      <c r="F204" s="70" t="s">
        <v>159</v>
      </c>
      <c r="G204" s="70" t="s">
        <v>134</v>
      </c>
      <c r="H204" s="72">
        <v>622.56826599999999</v>
      </c>
      <c r="I204" s="80">
        <v>3087</v>
      </c>
      <c r="J204" s="118" t="s">
        <v>3256</v>
      </c>
      <c r="K204" s="72">
        <v>69.706160960999995</v>
      </c>
      <c r="L204" s="73">
        <v>1.323501365491053E-5</v>
      </c>
      <c r="M204" s="73">
        <f t="shared" si="3"/>
        <v>5.7498892811645563E-3</v>
      </c>
      <c r="N204" s="73">
        <f>K204/'סכום נכסי הקרן'!$C$41</f>
        <v>4.6835132739941182E-4</v>
      </c>
    </row>
    <row r="205" spans="1:14">
      <c r="A205" s="69" t="s">
        <v>1538</v>
      </c>
      <c r="B205" s="54" t="s">
        <v>1539</v>
      </c>
      <c r="C205" s="70" t="s">
        <v>1507</v>
      </c>
      <c r="D205" s="70" t="s">
        <v>800</v>
      </c>
      <c r="E205" s="54" t="s">
        <v>1540</v>
      </c>
      <c r="F205" s="70" t="s">
        <v>3138</v>
      </c>
      <c r="G205" s="70" t="s">
        <v>134</v>
      </c>
      <c r="H205" s="72">
        <v>199.99537599999999</v>
      </c>
      <c r="I205" s="80">
        <v>468</v>
      </c>
      <c r="J205" s="118" t="s">
        <v>3256</v>
      </c>
      <c r="K205" s="72">
        <v>3.3947935170000001</v>
      </c>
      <c r="L205" s="73">
        <v>1.6357695854689003E-6</v>
      </c>
      <c r="M205" s="73">
        <f t="shared" si="3"/>
        <v>2.8002814365413593E-4</v>
      </c>
      <c r="N205" s="73">
        <f>K205/'סכום נכסי הקרן'!$C$41</f>
        <v>2.2809404907888053E-5</v>
      </c>
    </row>
    <row r="206" spans="1:14">
      <c r="A206" s="69" t="s">
        <v>1541</v>
      </c>
      <c r="B206" s="54" t="s">
        <v>1542</v>
      </c>
      <c r="C206" s="70" t="s">
        <v>1507</v>
      </c>
      <c r="D206" s="70" t="s">
        <v>800</v>
      </c>
      <c r="E206" s="54" t="s">
        <v>1543</v>
      </c>
      <c r="F206" s="70" t="s">
        <v>3138</v>
      </c>
      <c r="G206" s="70" t="s">
        <v>134</v>
      </c>
      <c r="H206" s="72">
        <v>429.73812500000003</v>
      </c>
      <c r="I206" s="80">
        <v>533</v>
      </c>
      <c r="J206" s="118" t="s">
        <v>3256</v>
      </c>
      <c r="K206" s="72">
        <v>8.3076587600000007</v>
      </c>
      <c r="L206" s="73">
        <v>5.4903311670189692E-6</v>
      </c>
      <c r="M206" s="73">
        <f t="shared" si="3"/>
        <v>6.8527827952571778E-4</v>
      </c>
      <c r="N206" s="73">
        <f>K206/'סכום נכסי הקרן'!$C$41</f>
        <v>5.5818638613655386E-5</v>
      </c>
    </row>
    <row r="207" spans="1:14">
      <c r="A207" s="69" t="s">
        <v>1544</v>
      </c>
      <c r="B207" s="54" t="s">
        <v>1545</v>
      </c>
      <c r="C207" s="70" t="s">
        <v>1485</v>
      </c>
      <c r="D207" s="70" t="s">
        <v>800</v>
      </c>
      <c r="E207" s="54" t="s">
        <v>1546</v>
      </c>
      <c r="F207" s="70" t="s">
        <v>3141</v>
      </c>
      <c r="G207" s="70" t="s">
        <v>134</v>
      </c>
      <c r="H207" s="72">
        <v>332.41386100000005</v>
      </c>
      <c r="I207" s="80">
        <v>110.5</v>
      </c>
      <c r="J207" s="118" t="s">
        <v>3256</v>
      </c>
      <c r="K207" s="72">
        <v>1.332259906</v>
      </c>
      <c r="L207" s="73">
        <v>1.1954772743995766E-5</v>
      </c>
      <c r="M207" s="73">
        <f t="shared" si="3"/>
        <v>1.0989483350719313E-4</v>
      </c>
      <c r="N207" s="73">
        <f>K207/'סכום נכסי הקרן'!$C$41</f>
        <v>8.9513708230929416E-6</v>
      </c>
    </row>
    <row r="208" spans="1:14">
      <c r="A208" s="69" t="s">
        <v>1547</v>
      </c>
      <c r="B208" s="54" t="s">
        <v>1548</v>
      </c>
      <c r="C208" s="70" t="s">
        <v>1485</v>
      </c>
      <c r="D208" s="70" t="s">
        <v>800</v>
      </c>
      <c r="E208" s="54" t="s">
        <v>1549</v>
      </c>
      <c r="F208" s="70" t="s">
        <v>3142</v>
      </c>
      <c r="G208" s="70" t="s">
        <v>134</v>
      </c>
      <c r="H208" s="72">
        <v>278.53432099999998</v>
      </c>
      <c r="I208" s="80">
        <v>1428</v>
      </c>
      <c r="J208" s="118" t="s">
        <v>3256</v>
      </c>
      <c r="K208" s="72">
        <v>14.426284071</v>
      </c>
      <c r="L208" s="73">
        <v>4.0270992698619244E-6</v>
      </c>
      <c r="M208" s="73">
        <f t="shared" si="3"/>
        <v>1.1899885892910878E-3</v>
      </c>
      <c r="N208" s="73">
        <f>K208/'סכום נכסי הקרן'!$C$41</f>
        <v>9.6929298658035172E-5</v>
      </c>
    </row>
    <row r="209" spans="1:14">
      <c r="A209" s="69" t="s">
        <v>1550</v>
      </c>
      <c r="B209" s="54" t="s">
        <v>1551</v>
      </c>
      <c r="C209" s="70" t="s">
        <v>1485</v>
      </c>
      <c r="D209" s="70" t="s">
        <v>800</v>
      </c>
      <c r="E209" s="54">
        <v>513870683</v>
      </c>
      <c r="F209" s="70" t="s">
        <v>948</v>
      </c>
      <c r="G209" s="70" t="s">
        <v>134</v>
      </c>
      <c r="H209" s="72">
        <v>1094.8878219999999</v>
      </c>
      <c r="I209" s="80">
        <v>433</v>
      </c>
      <c r="J209" s="118" t="s">
        <v>3256</v>
      </c>
      <c r="K209" s="72">
        <v>17.195114700999998</v>
      </c>
      <c r="L209" s="73">
        <v>3.6711697209792797E-6</v>
      </c>
      <c r="M209" s="73">
        <f t="shared" si="3"/>
        <v>1.4183825983902902E-3</v>
      </c>
      <c r="N209" s="73">
        <f>K209/'סכום נכסי הקרן'!$C$41</f>
        <v>1.1553289815378404E-4</v>
      </c>
    </row>
    <row r="210" spans="1:14">
      <c r="A210" s="69" t="s">
        <v>1552</v>
      </c>
      <c r="B210" s="54" t="s">
        <v>1553</v>
      </c>
      <c r="C210" s="70" t="s">
        <v>1507</v>
      </c>
      <c r="D210" s="70" t="s">
        <v>800</v>
      </c>
      <c r="E210" s="54" t="s">
        <v>820</v>
      </c>
      <c r="F210" s="70" t="s">
        <v>1061</v>
      </c>
      <c r="G210" s="70" t="s">
        <v>134</v>
      </c>
      <c r="H210" s="72">
        <v>7821.3178260000004</v>
      </c>
      <c r="I210" s="80">
        <v>1044</v>
      </c>
      <c r="J210" s="118" t="s">
        <v>3256</v>
      </c>
      <c r="K210" s="72">
        <v>296.16108224000004</v>
      </c>
      <c r="L210" s="73">
        <v>6.9772691859036719E-6</v>
      </c>
      <c r="M210" s="73">
        <f t="shared" si="3"/>
        <v>2.4429597166061481E-2</v>
      </c>
      <c r="N210" s="73">
        <f>K210/'סכום נכסי הקרן'!$C$41</f>
        <v>1.9898877528021666E-3</v>
      </c>
    </row>
    <row r="211" spans="1:14">
      <c r="A211" s="69" t="s">
        <v>1554</v>
      </c>
      <c r="B211" s="54" t="s">
        <v>1555</v>
      </c>
      <c r="C211" s="70" t="s">
        <v>1485</v>
      </c>
      <c r="D211" s="70" t="s">
        <v>800</v>
      </c>
      <c r="E211" s="54" t="s">
        <v>1057</v>
      </c>
      <c r="F211" s="70" t="s">
        <v>1058</v>
      </c>
      <c r="G211" s="70" t="s">
        <v>134</v>
      </c>
      <c r="H211" s="72">
        <v>472.21394600000002</v>
      </c>
      <c r="I211" s="80">
        <v>3052</v>
      </c>
      <c r="J211" s="118" t="s">
        <v>3256</v>
      </c>
      <c r="K211" s="72">
        <v>52.272213829999998</v>
      </c>
      <c r="L211" s="73">
        <v>4.274517075756888E-6</v>
      </c>
      <c r="M211" s="73">
        <f t="shared" si="3"/>
        <v>4.3118059847252112E-3</v>
      </c>
      <c r="N211" s="73">
        <f>K211/'סכום נכסי הקרן'!$C$41</f>
        <v>3.5121372911475827E-4</v>
      </c>
    </row>
    <row r="212" spans="1:14">
      <c r="A212" s="69" t="s">
        <v>1556</v>
      </c>
      <c r="B212" s="54" t="s">
        <v>1557</v>
      </c>
      <c r="C212" s="70" t="s">
        <v>1485</v>
      </c>
      <c r="D212" s="70" t="s">
        <v>800</v>
      </c>
      <c r="E212" s="54" t="s">
        <v>1558</v>
      </c>
      <c r="F212" s="70" t="s">
        <v>3141</v>
      </c>
      <c r="G212" s="70" t="s">
        <v>134</v>
      </c>
      <c r="H212" s="72">
        <v>175.55694</v>
      </c>
      <c r="I212" s="80">
        <v>1500</v>
      </c>
      <c r="J212" s="118" t="s">
        <v>3256</v>
      </c>
      <c r="K212" s="72">
        <v>9.551175326000001</v>
      </c>
      <c r="L212" s="73">
        <v>5.6876537274284718E-6</v>
      </c>
      <c r="M212" s="73">
        <f t="shared" si="3"/>
        <v>7.8785289380973165E-4</v>
      </c>
      <c r="N212" s="73">
        <f>K212/'סכום נכסי הקרן'!$C$41</f>
        <v>6.4173748496340046E-5</v>
      </c>
    </row>
    <row r="213" spans="1:14">
      <c r="A213" s="69" t="s">
        <v>1559</v>
      </c>
      <c r="B213" s="54" t="s">
        <v>1560</v>
      </c>
      <c r="C213" s="70" t="s">
        <v>1485</v>
      </c>
      <c r="D213" s="70" t="s">
        <v>800</v>
      </c>
      <c r="E213" s="54" t="s">
        <v>1561</v>
      </c>
      <c r="F213" s="70" t="s">
        <v>3138</v>
      </c>
      <c r="G213" s="70" t="s">
        <v>134</v>
      </c>
      <c r="H213" s="72">
        <v>72.311471999999995</v>
      </c>
      <c r="I213" s="80">
        <v>12302</v>
      </c>
      <c r="J213" s="118" t="s">
        <v>3256</v>
      </c>
      <c r="K213" s="72">
        <v>32.264911687999998</v>
      </c>
      <c r="L213" s="73">
        <v>1.2650471593542796E-6</v>
      </c>
      <c r="M213" s="73">
        <f t="shared" si="3"/>
        <v>2.6614529808397982E-3</v>
      </c>
      <c r="N213" s="73">
        <f>K213/'סכום נכסי הקרן'!$C$41</f>
        <v>2.1678591976904664E-4</v>
      </c>
    </row>
    <row r="214" spans="1:14">
      <c r="A214" s="69" t="s">
        <v>1562</v>
      </c>
      <c r="B214" s="54" t="s">
        <v>1563</v>
      </c>
      <c r="C214" s="70" t="s">
        <v>1507</v>
      </c>
      <c r="D214" s="70" t="s">
        <v>800</v>
      </c>
      <c r="E214" s="54" t="s">
        <v>1564</v>
      </c>
      <c r="F214" s="70" t="s">
        <v>3144</v>
      </c>
      <c r="G214" s="70" t="s">
        <v>134</v>
      </c>
      <c r="H214" s="72">
        <v>46.035150000000002</v>
      </c>
      <c r="I214" s="80">
        <v>987</v>
      </c>
      <c r="J214" s="118" t="s">
        <v>3256</v>
      </c>
      <c r="K214" s="72">
        <v>1.6479888570000001</v>
      </c>
      <c r="L214" s="73">
        <v>3.8292971680054469E-7</v>
      </c>
      <c r="M214" s="73">
        <f t="shared" si="3"/>
        <v>1.3593853590136075E-4</v>
      </c>
      <c r="N214" s="73">
        <f>K214/'סכום נכסי הקרן'!$C$41</f>
        <v>1.1072733859884009E-5</v>
      </c>
    </row>
    <row r="215" spans="1:14">
      <c r="A215" s="119" t="s">
        <v>3256</v>
      </c>
      <c r="B215" s="118" t="s">
        <v>3256</v>
      </c>
      <c r="C215" s="118" t="s">
        <v>3256</v>
      </c>
      <c r="D215" s="118" t="s">
        <v>3256</v>
      </c>
      <c r="E215" s="118" t="s">
        <v>3256</v>
      </c>
      <c r="F215" s="118" t="s">
        <v>3256</v>
      </c>
      <c r="G215" s="118" t="s">
        <v>3256</v>
      </c>
      <c r="H215" s="118" t="s">
        <v>3256</v>
      </c>
      <c r="I215" s="118" t="s">
        <v>3256</v>
      </c>
      <c r="J215" s="118" t="s">
        <v>3256</v>
      </c>
      <c r="K215" s="118" t="s">
        <v>3256</v>
      </c>
      <c r="L215" s="118" t="s">
        <v>3256</v>
      </c>
      <c r="M215" s="118" t="s">
        <v>3256</v>
      </c>
      <c r="N215" s="118" t="s">
        <v>3256</v>
      </c>
    </row>
    <row r="216" spans="1:14">
      <c r="A216" s="68" t="s">
        <v>68</v>
      </c>
      <c r="B216" s="117" t="s">
        <v>3256</v>
      </c>
      <c r="C216" s="117" t="s">
        <v>3256</v>
      </c>
      <c r="D216" s="117" t="s">
        <v>3256</v>
      </c>
      <c r="E216" s="117" t="s">
        <v>3256</v>
      </c>
      <c r="F216" s="117" t="s">
        <v>3256</v>
      </c>
      <c r="G216" s="117" t="s">
        <v>3256</v>
      </c>
      <c r="H216" s="117" t="s">
        <v>3256</v>
      </c>
      <c r="I216" s="117" t="s">
        <v>3256</v>
      </c>
      <c r="J216" s="66">
        <v>1.2297364980000003</v>
      </c>
      <c r="K216" s="66">
        <f>SUM(K217:K257)</f>
        <v>2026.2485127190002</v>
      </c>
      <c r="L216" s="117" t="s">
        <v>3256</v>
      </c>
      <c r="M216" s="67">
        <f t="shared" si="3"/>
        <v>0.16714024189019783</v>
      </c>
      <c r="N216" s="67">
        <f>K216/'סכום נכסי הקרן'!$C$41</f>
        <v>1.3614236783230439E-2</v>
      </c>
    </row>
    <row r="217" spans="1:14">
      <c r="A217" s="69" t="s">
        <v>1565</v>
      </c>
      <c r="B217" s="54" t="s">
        <v>1566</v>
      </c>
      <c r="C217" s="70" t="s">
        <v>1485</v>
      </c>
      <c r="D217" s="70" t="s">
        <v>800</v>
      </c>
      <c r="E217" s="118" t="s">
        <v>3256</v>
      </c>
      <c r="F217" s="70" t="s">
        <v>3138</v>
      </c>
      <c r="G217" s="70" t="s">
        <v>134</v>
      </c>
      <c r="H217" s="72">
        <v>21.233388000000001</v>
      </c>
      <c r="I217" s="80">
        <v>59660</v>
      </c>
      <c r="J217" s="118" t="s">
        <v>3256</v>
      </c>
      <c r="K217" s="72">
        <v>45.946253071000001</v>
      </c>
      <c r="L217" s="73">
        <v>4.66360377772897E-8</v>
      </c>
      <c r="M217" s="73">
        <f t="shared" ref="M217:M257" si="4">IFERROR(K217/$K$9,0)</f>
        <v>3.789993085265831E-3</v>
      </c>
      <c r="N217" s="73">
        <f>K217/'סכום נכסי הקרן'!$C$41</f>
        <v>3.087099951878263E-4</v>
      </c>
    </row>
    <row r="218" spans="1:14">
      <c r="A218" s="69" t="s">
        <v>1567</v>
      </c>
      <c r="B218" s="54" t="s">
        <v>1568</v>
      </c>
      <c r="C218" s="70" t="s">
        <v>1507</v>
      </c>
      <c r="D218" s="70" t="s">
        <v>800</v>
      </c>
      <c r="E218" s="118" t="s">
        <v>3256</v>
      </c>
      <c r="F218" s="70" t="s">
        <v>3132</v>
      </c>
      <c r="G218" s="70" t="s">
        <v>134</v>
      </c>
      <c r="H218" s="72">
        <v>102.306324</v>
      </c>
      <c r="I218" s="80">
        <v>12141</v>
      </c>
      <c r="J218" s="118" t="s">
        <v>3256</v>
      </c>
      <c r="K218" s="72">
        <v>45.05100616</v>
      </c>
      <c r="L218" s="73">
        <v>1.366271502071376E-6</v>
      </c>
      <c r="M218" s="73">
        <f t="shared" si="4"/>
        <v>3.716146375784375E-3</v>
      </c>
      <c r="N218" s="73">
        <f>K218/'סכום נכסי הקרן'!$C$41</f>
        <v>3.0269488729296371E-4</v>
      </c>
    </row>
    <row r="219" spans="1:14">
      <c r="A219" s="69" t="s">
        <v>1569</v>
      </c>
      <c r="B219" s="54" t="s">
        <v>1570</v>
      </c>
      <c r="C219" s="70" t="s">
        <v>1485</v>
      </c>
      <c r="D219" s="70" t="s">
        <v>800</v>
      </c>
      <c r="E219" s="118" t="s">
        <v>3256</v>
      </c>
      <c r="F219" s="70" t="s">
        <v>3033</v>
      </c>
      <c r="G219" s="70" t="s">
        <v>134</v>
      </c>
      <c r="H219" s="72">
        <v>25.097010000000001</v>
      </c>
      <c r="I219" s="80">
        <v>170</v>
      </c>
      <c r="J219" s="118" t="s">
        <v>3256</v>
      </c>
      <c r="K219" s="72">
        <v>0.15474565400000001</v>
      </c>
      <c r="L219" s="73">
        <v>9.2000862345070509E-7</v>
      </c>
      <c r="M219" s="73">
        <f t="shared" si="4"/>
        <v>1.2764587304402234E-5</v>
      </c>
      <c r="N219" s="73">
        <f>K219/'סכום נכסי הקרן'!$C$41</f>
        <v>1.0397263521762365E-6</v>
      </c>
    </row>
    <row r="220" spans="1:14">
      <c r="A220" s="69" t="s">
        <v>1571</v>
      </c>
      <c r="B220" s="54" t="s">
        <v>1572</v>
      </c>
      <c r="C220" s="70" t="s">
        <v>1507</v>
      </c>
      <c r="D220" s="70" t="s">
        <v>800</v>
      </c>
      <c r="E220" s="118" t="s">
        <v>3256</v>
      </c>
      <c r="F220" s="70" t="s">
        <v>3143</v>
      </c>
      <c r="G220" s="70" t="s">
        <v>134</v>
      </c>
      <c r="H220" s="72">
        <v>131.90438</v>
      </c>
      <c r="I220" s="80">
        <v>7751</v>
      </c>
      <c r="J220" s="72">
        <v>0.47841718599999999</v>
      </c>
      <c r="K220" s="72">
        <v>37.560533292999999</v>
      </c>
      <c r="L220" s="73">
        <v>5.1860945303225668E-8</v>
      </c>
      <c r="M220" s="73">
        <f t="shared" si="4"/>
        <v>3.0982757449098067E-3</v>
      </c>
      <c r="N220" s="73">
        <f>K220/'סכום נכסי הקרן'!$C$41</f>
        <v>2.5236686948587887E-4</v>
      </c>
    </row>
    <row r="221" spans="1:14">
      <c r="A221" s="69" t="s">
        <v>1573</v>
      </c>
      <c r="B221" s="54" t="s">
        <v>1574</v>
      </c>
      <c r="C221" s="70" t="s">
        <v>1485</v>
      </c>
      <c r="D221" s="70" t="s">
        <v>800</v>
      </c>
      <c r="E221" s="118" t="s">
        <v>3256</v>
      </c>
      <c r="F221" s="70" t="s">
        <v>948</v>
      </c>
      <c r="G221" s="70" t="s">
        <v>134</v>
      </c>
      <c r="H221" s="72">
        <v>291.91829100000001</v>
      </c>
      <c r="I221" s="80">
        <v>14093</v>
      </c>
      <c r="J221" s="118" t="s">
        <v>3256</v>
      </c>
      <c r="K221" s="72">
        <v>149.21494239700002</v>
      </c>
      <c r="L221" s="73">
        <v>5.0990094497816595E-8</v>
      </c>
      <c r="M221" s="73">
        <f t="shared" si="4"/>
        <v>1.2308372546267807E-2</v>
      </c>
      <c r="N221" s="73">
        <f>K221/'סכום נכסי הקרן'!$C$41</f>
        <v>1.0025658474946254E-3</v>
      </c>
    </row>
    <row r="222" spans="1:14">
      <c r="A222" s="69" t="s">
        <v>1575</v>
      </c>
      <c r="B222" s="54" t="s">
        <v>1576</v>
      </c>
      <c r="C222" s="70" t="s">
        <v>1485</v>
      </c>
      <c r="D222" s="70" t="s">
        <v>800</v>
      </c>
      <c r="E222" s="118" t="s">
        <v>3256</v>
      </c>
      <c r="F222" s="70" t="s">
        <v>3143</v>
      </c>
      <c r="G222" s="70" t="s">
        <v>134</v>
      </c>
      <c r="H222" s="72">
        <v>383.48785600000002</v>
      </c>
      <c r="I222" s="80">
        <v>15194</v>
      </c>
      <c r="J222" s="118" t="s">
        <v>3256</v>
      </c>
      <c r="K222" s="72">
        <v>211.33493433700002</v>
      </c>
      <c r="L222" s="73">
        <v>3.7109224015606182E-8</v>
      </c>
      <c r="M222" s="73">
        <f t="shared" si="4"/>
        <v>1.7432497456857498E-2</v>
      </c>
      <c r="N222" s="73">
        <f>K222/'סכום נכסי הקרן'!$C$41</f>
        <v>1.4199461806249725E-3</v>
      </c>
    </row>
    <row r="223" spans="1:14">
      <c r="A223" s="69" t="s">
        <v>1577</v>
      </c>
      <c r="B223" s="54" t="s">
        <v>1578</v>
      </c>
      <c r="C223" s="70" t="s">
        <v>1507</v>
      </c>
      <c r="D223" s="70" t="s">
        <v>800</v>
      </c>
      <c r="E223" s="118" t="s">
        <v>3256</v>
      </c>
      <c r="F223" s="70" t="s">
        <v>3131</v>
      </c>
      <c r="G223" s="70" t="s">
        <v>134</v>
      </c>
      <c r="H223" s="72">
        <v>41.823340000000002</v>
      </c>
      <c r="I223" s="80">
        <v>21588</v>
      </c>
      <c r="J223" s="72">
        <v>0.25787853199999999</v>
      </c>
      <c r="K223" s="72">
        <v>33.005418243999998</v>
      </c>
      <c r="L223" s="73">
        <v>8.9717866878233485E-8</v>
      </c>
      <c r="M223" s="73">
        <f t="shared" si="4"/>
        <v>2.7225355401182916E-3</v>
      </c>
      <c r="N223" s="73">
        <f>K223/'סכום נכסי הקרן'!$C$41</f>
        <v>2.2176133691538194E-4</v>
      </c>
    </row>
    <row r="224" spans="1:14">
      <c r="A224" s="69" t="s">
        <v>1579</v>
      </c>
      <c r="B224" s="54" t="s">
        <v>1580</v>
      </c>
      <c r="C224" s="70" t="s">
        <v>1485</v>
      </c>
      <c r="D224" s="70" t="s">
        <v>800</v>
      </c>
      <c r="E224" s="118" t="s">
        <v>3256</v>
      </c>
      <c r="F224" s="70" t="s">
        <v>1492</v>
      </c>
      <c r="G224" s="70" t="s">
        <v>134</v>
      </c>
      <c r="H224" s="72">
        <v>39.571314000000001</v>
      </c>
      <c r="I224" s="80">
        <v>16207</v>
      </c>
      <c r="J224" s="118" t="s">
        <v>3256</v>
      </c>
      <c r="K224" s="72">
        <v>23.261122013000001</v>
      </c>
      <c r="L224" s="73">
        <v>4.7615064730543028E-8</v>
      </c>
      <c r="M224" s="73">
        <f t="shared" si="4"/>
        <v>1.918752579205172E-3</v>
      </c>
      <c r="N224" s="73">
        <f>K224/'סכום נכסי הקרן'!$C$41</f>
        <v>1.562900211601603E-4</v>
      </c>
    </row>
    <row r="225" spans="1:14">
      <c r="A225" s="69" t="s">
        <v>1581</v>
      </c>
      <c r="B225" s="54" t="s">
        <v>1582</v>
      </c>
      <c r="C225" s="70" t="s">
        <v>29</v>
      </c>
      <c r="D225" s="70" t="s">
        <v>800</v>
      </c>
      <c r="E225" s="118" t="s">
        <v>3256</v>
      </c>
      <c r="F225" s="70" t="s">
        <v>3131</v>
      </c>
      <c r="G225" s="70" t="s">
        <v>136</v>
      </c>
      <c r="H225" s="72">
        <v>6165.4332100000001</v>
      </c>
      <c r="I225" s="80">
        <v>247.5</v>
      </c>
      <c r="J225" s="118" t="s">
        <v>3256</v>
      </c>
      <c r="K225" s="72">
        <v>61.214798368999993</v>
      </c>
      <c r="L225" s="73">
        <v>4.0112755271600688E-6</v>
      </c>
      <c r="M225" s="73">
        <f t="shared" si="4"/>
        <v>5.0494577256591641E-3</v>
      </c>
      <c r="N225" s="73">
        <f>K225/'סכום נכסי הקרן'!$C$41</f>
        <v>4.1129839425024621E-4</v>
      </c>
    </row>
    <row r="226" spans="1:14">
      <c r="A226" s="69" t="s">
        <v>1583</v>
      </c>
      <c r="B226" s="54" t="s">
        <v>1584</v>
      </c>
      <c r="C226" s="70" t="s">
        <v>29</v>
      </c>
      <c r="D226" s="70" t="s">
        <v>800</v>
      </c>
      <c r="E226" s="118" t="s">
        <v>3256</v>
      </c>
      <c r="F226" s="70" t="s">
        <v>1492</v>
      </c>
      <c r="G226" s="70" t="s">
        <v>136</v>
      </c>
      <c r="H226" s="72">
        <v>24.450567999999997</v>
      </c>
      <c r="I226" s="80">
        <v>68170</v>
      </c>
      <c r="J226" s="118" t="s">
        <v>3256</v>
      </c>
      <c r="K226" s="72">
        <v>66.865157068000002</v>
      </c>
      <c r="L226" s="73">
        <v>6.0650556792788516E-8</v>
      </c>
      <c r="M226" s="73">
        <f t="shared" si="4"/>
        <v>5.5155418776223217E-3</v>
      </c>
      <c r="N226" s="73">
        <f>K226/'סכום נכסי הקרן'!$C$41</f>
        <v>4.4926280027226314E-4</v>
      </c>
    </row>
    <row r="227" spans="1:14">
      <c r="A227" s="69" t="s">
        <v>1585</v>
      </c>
      <c r="B227" s="54" t="s">
        <v>1586</v>
      </c>
      <c r="C227" s="70" t="s">
        <v>1507</v>
      </c>
      <c r="D227" s="70" t="s">
        <v>800</v>
      </c>
      <c r="E227" s="118" t="s">
        <v>3256</v>
      </c>
      <c r="F227" s="70" t="s">
        <v>805</v>
      </c>
      <c r="G227" s="70" t="s">
        <v>134</v>
      </c>
      <c r="H227" s="72">
        <v>318.50081999999998</v>
      </c>
      <c r="I227" s="80">
        <v>3367</v>
      </c>
      <c r="J227" s="118" t="s">
        <v>3256</v>
      </c>
      <c r="K227" s="72">
        <v>38.895667304</v>
      </c>
      <c r="L227" s="73">
        <v>4.0246601658553457E-8</v>
      </c>
      <c r="M227" s="73">
        <f t="shared" si="4"/>
        <v>3.208407656249212E-3</v>
      </c>
      <c r="N227" s="73">
        <f>K227/'סכום נכסי הקרן'!$C$41</f>
        <v>2.6133755124036265E-4</v>
      </c>
    </row>
    <row r="228" spans="1:14">
      <c r="A228" s="69" t="s">
        <v>1587</v>
      </c>
      <c r="B228" s="54" t="s">
        <v>1588</v>
      </c>
      <c r="C228" s="70" t="s">
        <v>1507</v>
      </c>
      <c r="D228" s="70" t="s">
        <v>800</v>
      </c>
      <c r="E228" s="118" t="s">
        <v>3256</v>
      </c>
      <c r="F228" s="70" t="s">
        <v>3033</v>
      </c>
      <c r="G228" s="70" t="s">
        <v>134</v>
      </c>
      <c r="H228" s="72">
        <v>2.2519999999999998E-2</v>
      </c>
      <c r="I228" s="80">
        <v>54262500</v>
      </c>
      <c r="J228" s="118" t="s">
        <v>3256</v>
      </c>
      <c r="K228" s="72">
        <v>44.322143410999999</v>
      </c>
      <c r="L228" s="73">
        <v>3.9389497766412582E-8</v>
      </c>
      <c r="M228" s="73">
        <f t="shared" si="4"/>
        <v>3.6560242854248152E-3</v>
      </c>
      <c r="N228" s="73">
        <f>K228/'סכום נכסי הקרן'!$C$41</f>
        <v>2.9779770415620875E-4</v>
      </c>
    </row>
    <row r="229" spans="1:14">
      <c r="A229" s="69" t="s">
        <v>1589</v>
      </c>
      <c r="B229" s="54" t="s">
        <v>1590</v>
      </c>
      <c r="C229" s="70" t="s">
        <v>1485</v>
      </c>
      <c r="D229" s="70" t="s">
        <v>800</v>
      </c>
      <c r="E229" s="118" t="s">
        <v>3256</v>
      </c>
      <c r="F229" s="70" t="s">
        <v>3138</v>
      </c>
      <c r="G229" s="70" t="s">
        <v>134</v>
      </c>
      <c r="H229" s="72">
        <v>59.839548000000008</v>
      </c>
      <c r="I229" s="80">
        <v>12138</v>
      </c>
      <c r="J229" s="118" t="s">
        <v>3256</v>
      </c>
      <c r="K229" s="72">
        <v>26.344077368000001</v>
      </c>
      <c r="L229" s="73">
        <v>1.9803690267507817E-7</v>
      </c>
      <c r="M229" s="73">
        <f t="shared" si="4"/>
        <v>2.1730579620527699E-3</v>
      </c>
      <c r="N229" s="73">
        <f>K229/'סכום נכסי הקרן'!$C$41</f>
        <v>1.7700420499873416E-4</v>
      </c>
    </row>
    <row r="230" spans="1:14">
      <c r="A230" s="69" t="s">
        <v>1591</v>
      </c>
      <c r="B230" s="54" t="s">
        <v>1592</v>
      </c>
      <c r="C230" s="70" t="s">
        <v>1507</v>
      </c>
      <c r="D230" s="70" t="s">
        <v>800</v>
      </c>
      <c r="E230" s="118" t="s">
        <v>3256</v>
      </c>
      <c r="F230" s="70" t="s">
        <v>3131</v>
      </c>
      <c r="G230" s="70" t="s">
        <v>134</v>
      </c>
      <c r="H230" s="72">
        <v>40.214750000000002</v>
      </c>
      <c r="I230" s="80">
        <v>13458</v>
      </c>
      <c r="J230" s="72">
        <v>0.17794785600000002</v>
      </c>
      <c r="K230" s="72">
        <v>19.807638382</v>
      </c>
      <c r="L230" s="73">
        <v>1.3278942613564295E-7</v>
      </c>
      <c r="M230" s="73">
        <f t="shared" si="4"/>
        <v>1.6338832328116149E-3</v>
      </c>
      <c r="N230" s="73">
        <f>K230/'סכום נכסי הקרן'!$C$41</f>
        <v>1.3308628105408938E-4</v>
      </c>
    </row>
    <row r="231" spans="1:14">
      <c r="A231" s="69" t="s">
        <v>1593</v>
      </c>
      <c r="B231" s="54" t="s">
        <v>1594</v>
      </c>
      <c r="C231" s="70" t="s">
        <v>1507</v>
      </c>
      <c r="D231" s="70" t="s">
        <v>800</v>
      </c>
      <c r="E231" s="118" t="s">
        <v>3256</v>
      </c>
      <c r="F231" s="70" t="s">
        <v>1595</v>
      </c>
      <c r="G231" s="70" t="s">
        <v>134</v>
      </c>
      <c r="H231" s="72">
        <v>14.477309999999999</v>
      </c>
      <c r="I231" s="80">
        <v>41223</v>
      </c>
      <c r="J231" s="118" t="s">
        <v>3256</v>
      </c>
      <c r="K231" s="72">
        <v>21.645868904999997</v>
      </c>
      <c r="L231" s="73">
        <v>4.1504879607320697E-7</v>
      </c>
      <c r="M231" s="73">
        <f t="shared" si="4"/>
        <v>1.7855143344931552E-3</v>
      </c>
      <c r="N231" s="73">
        <f>K231/'סכום נכסי הקרן'!$C$41</f>
        <v>1.4543723674643989E-4</v>
      </c>
    </row>
    <row r="232" spans="1:14">
      <c r="A232" s="69" t="s">
        <v>1596</v>
      </c>
      <c r="B232" s="54" t="s">
        <v>1597</v>
      </c>
      <c r="C232" s="70" t="s">
        <v>1507</v>
      </c>
      <c r="D232" s="70" t="s">
        <v>800</v>
      </c>
      <c r="E232" s="118" t="s">
        <v>3256</v>
      </c>
      <c r="F232" s="70" t="s">
        <v>3138</v>
      </c>
      <c r="G232" s="70" t="s">
        <v>134</v>
      </c>
      <c r="H232" s="72">
        <v>107.77553</v>
      </c>
      <c r="I232" s="80">
        <v>5469</v>
      </c>
      <c r="J232" s="118" t="s">
        <v>3256</v>
      </c>
      <c r="K232" s="72">
        <v>21.378422028999999</v>
      </c>
      <c r="L232" s="73">
        <v>3.6609222179646696E-7</v>
      </c>
      <c r="M232" s="73">
        <f t="shared" si="4"/>
        <v>1.763453301373662E-3</v>
      </c>
      <c r="N232" s="73">
        <f>K232/'סכום נכסי הקרן'!$C$41</f>
        <v>1.4364027794600465E-4</v>
      </c>
    </row>
    <row r="233" spans="1:14">
      <c r="A233" s="69" t="s">
        <v>1598</v>
      </c>
      <c r="B233" s="54" t="s">
        <v>1599</v>
      </c>
      <c r="C233" s="70" t="s">
        <v>29</v>
      </c>
      <c r="D233" s="70" t="s">
        <v>800</v>
      </c>
      <c r="E233" s="118" t="s">
        <v>3256</v>
      </c>
      <c r="F233" s="70" t="s">
        <v>3132</v>
      </c>
      <c r="G233" s="70" t="s">
        <v>136</v>
      </c>
      <c r="H233" s="72">
        <v>98.123990000000006</v>
      </c>
      <c r="I233" s="80">
        <v>9702</v>
      </c>
      <c r="J233" s="118" t="s">
        <v>3256</v>
      </c>
      <c r="K233" s="72">
        <v>38.190389918000001</v>
      </c>
      <c r="L233" s="73">
        <v>1.0012652040816326E-6</v>
      </c>
      <c r="M233" s="73">
        <f t="shared" si="4"/>
        <v>3.150231064308106E-3</v>
      </c>
      <c r="N233" s="73">
        <f>K233/'סכום נכסי הקרן'!$C$41</f>
        <v>2.5659883667964112E-4</v>
      </c>
    </row>
    <row r="234" spans="1:14">
      <c r="A234" s="69" t="s">
        <v>1501</v>
      </c>
      <c r="B234" s="54" t="s">
        <v>1502</v>
      </c>
      <c r="C234" s="70" t="s">
        <v>124</v>
      </c>
      <c r="D234" s="70" t="s">
        <v>800</v>
      </c>
      <c r="E234" s="118" t="s">
        <v>3256</v>
      </c>
      <c r="F234" s="70" t="s">
        <v>129</v>
      </c>
      <c r="G234" s="70" t="s">
        <v>137</v>
      </c>
      <c r="H234" s="72">
        <v>1489.3245690000001</v>
      </c>
      <c r="I234" s="80">
        <v>1044</v>
      </c>
      <c r="J234" s="118" t="s">
        <v>3256</v>
      </c>
      <c r="K234" s="72">
        <v>71.848287779000003</v>
      </c>
      <c r="L234" s="73">
        <v>8.11705245665301E-6</v>
      </c>
      <c r="M234" s="73">
        <f t="shared" si="4"/>
        <v>5.926588038633134E-3</v>
      </c>
      <c r="N234" s="73">
        <f>K234/'סכום נכסי הקרן'!$C$41</f>
        <v>4.8274414325437625E-4</v>
      </c>
    </row>
    <row r="235" spans="1:14">
      <c r="A235" s="69" t="s">
        <v>1600</v>
      </c>
      <c r="B235" s="54" t="s">
        <v>1601</v>
      </c>
      <c r="C235" s="70" t="s">
        <v>1485</v>
      </c>
      <c r="D235" s="70" t="s">
        <v>800</v>
      </c>
      <c r="E235" s="118" t="s">
        <v>3256</v>
      </c>
      <c r="F235" s="70" t="s">
        <v>3131</v>
      </c>
      <c r="G235" s="70" t="s">
        <v>134</v>
      </c>
      <c r="H235" s="72">
        <v>6.9169370000000008</v>
      </c>
      <c r="I235" s="80">
        <v>80539</v>
      </c>
      <c r="J235" s="118" t="s">
        <v>3256</v>
      </c>
      <c r="K235" s="72">
        <v>20.205407267999998</v>
      </c>
      <c r="L235" s="73">
        <v>7.3675806711097383E-8</v>
      </c>
      <c r="M235" s="73">
        <f t="shared" si="4"/>
        <v>1.6666942070850625E-3</v>
      </c>
      <c r="N235" s="73">
        <f>K235/'סכום נכסי הקרן'!$C$41</f>
        <v>1.3575886527315885E-4</v>
      </c>
    </row>
    <row r="236" spans="1:14">
      <c r="A236" s="69" t="s">
        <v>1602</v>
      </c>
      <c r="B236" s="54" t="s">
        <v>1603</v>
      </c>
      <c r="C236" s="70" t="s">
        <v>1507</v>
      </c>
      <c r="D236" s="70" t="s">
        <v>800</v>
      </c>
      <c r="E236" s="118" t="s">
        <v>3256</v>
      </c>
      <c r="F236" s="70" t="s">
        <v>3033</v>
      </c>
      <c r="G236" s="70" t="s">
        <v>134</v>
      </c>
      <c r="H236" s="72">
        <v>53.566046999999998</v>
      </c>
      <c r="I236" s="80">
        <v>38577</v>
      </c>
      <c r="J236" s="118" t="s">
        <v>3256</v>
      </c>
      <c r="K236" s="72">
        <v>74.948958922999992</v>
      </c>
      <c r="L236" s="73">
        <v>1.6425636218553119E-7</v>
      </c>
      <c r="M236" s="73">
        <f t="shared" si="4"/>
        <v>6.1823547532177557E-3</v>
      </c>
      <c r="N236" s="73">
        <f>K236/'סכום נכסי הקרן'!$C$41</f>
        <v>5.0357735836909108E-4</v>
      </c>
    </row>
    <row r="237" spans="1:14">
      <c r="A237" s="69" t="s">
        <v>1604</v>
      </c>
      <c r="B237" s="54" t="s">
        <v>1605</v>
      </c>
      <c r="C237" s="70" t="s">
        <v>1507</v>
      </c>
      <c r="D237" s="70" t="s">
        <v>800</v>
      </c>
      <c r="E237" s="118" t="s">
        <v>3256</v>
      </c>
      <c r="F237" s="70" t="s">
        <v>3143</v>
      </c>
      <c r="G237" s="70" t="s">
        <v>134</v>
      </c>
      <c r="H237" s="72">
        <v>26.220016999999999</v>
      </c>
      <c r="I237" s="80">
        <v>34655</v>
      </c>
      <c r="J237" s="118" t="s">
        <v>3256</v>
      </c>
      <c r="K237" s="72">
        <v>32.956905577000001</v>
      </c>
      <c r="L237" s="73">
        <v>2.6344842975814915E-8</v>
      </c>
      <c r="M237" s="73">
        <f t="shared" si="4"/>
        <v>2.7185338498783131E-3</v>
      </c>
      <c r="N237" s="73">
        <f>K237/'סכום נכסי הקרן'!$C$41</f>
        <v>2.2143538334582806E-4</v>
      </c>
    </row>
    <row r="238" spans="1:14">
      <c r="A238" s="69" t="s">
        <v>1606</v>
      </c>
      <c r="B238" s="54" t="s">
        <v>1607</v>
      </c>
      <c r="C238" s="70" t="s">
        <v>1507</v>
      </c>
      <c r="D238" s="70" t="s">
        <v>800</v>
      </c>
      <c r="E238" s="118" t="s">
        <v>3256</v>
      </c>
      <c r="F238" s="70" t="s">
        <v>805</v>
      </c>
      <c r="G238" s="70" t="s">
        <v>134</v>
      </c>
      <c r="H238" s="72">
        <v>76.890602000000001</v>
      </c>
      <c r="I238" s="80">
        <v>17010</v>
      </c>
      <c r="J238" s="118" t="s">
        <v>3256</v>
      </c>
      <c r="K238" s="72">
        <v>47.437864509000001</v>
      </c>
      <c r="L238" s="73">
        <v>2.659646494599996E-8</v>
      </c>
      <c r="M238" s="73">
        <f t="shared" si="4"/>
        <v>3.9130324335928347E-3</v>
      </c>
      <c r="N238" s="73">
        <f>K238/'סכום נכסי הקרן'!$C$41</f>
        <v>3.1873203896875271E-4</v>
      </c>
    </row>
    <row r="239" spans="1:14">
      <c r="A239" s="69" t="s">
        <v>1608</v>
      </c>
      <c r="B239" s="54" t="s">
        <v>1609</v>
      </c>
      <c r="C239" s="70" t="s">
        <v>29</v>
      </c>
      <c r="D239" s="70" t="s">
        <v>800</v>
      </c>
      <c r="E239" s="118" t="s">
        <v>3256</v>
      </c>
      <c r="F239" s="70" t="s">
        <v>3134</v>
      </c>
      <c r="G239" s="70" t="s">
        <v>136</v>
      </c>
      <c r="H239" s="72">
        <v>13.190437999999999</v>
      </c>
      <c r="I239" s="80">
        <v>73360</v>
      </c>
      <c r="J239" s="118" t="s">
        <v>3256</v>
      </c>
      <c r="K239" s="72">
        <v>38.818268729000003</v>
      </c>
      <c r="L239" s="73">
        <v>2.6273239791223313E-8</v>
      </c>
      <c r="M239" s="73">
        <f t="shared" si="4"/>
        <v>3.2020232387080009E-3</v>
      </c>
      <c r="N239" s="73">
        <f>K239/'סכום נכסי הקרן'!$C$41</f>
        <v>2.6081751506507603E-4</v>
      </c>
    </row>
    <row r="240" spans="1:14">
      <c r="A240" s="69" t="s">
        <v>1610</v>
      </c>
      <c r="B240" s="54" t="s">
        <v>1611</v>
      </c>
      <c r="C240" s="70" t="s">
        <v>1507</v>
      </c>
      <c r="D240" s="70" t="s">
        <v>800</v>
      </c>
      <c r="E240" s="118" t="s">
        <v>3256</v>
      </c>
      <c r="F240" s="70" t="s">
        <v>3138</v>
      </c>
      <c r="G240" s="70" t="s">
        <v>134</v>
      </c>
      <c r="H240" s="72">
        <v>30.563210000000005</v>
      </c>
      <c r="I240" s="80">
        <v>42651</v>
      </c>
      <c r="J240" s="118" t="s">
        <v>3256</v>
      </c>
      <c r="K240" s="72">
        <v>47.279811805999998</v>
      </c>
      <c r="L240" s="73">
        <v>3.2848185387534785E-8</v>
      </c>
      <c r="M240" s="73">
        <f t="shared" si="4"/>
        <v>3.8999950559735555E-3</v>
      </c>
      <c r="N240" s="73">
        <f>K240/'סכום נכסי הקרן'!$C$41</f>
        <v>3.1767009276157982E-4</v>
      </c>
    </row>
    <row r="241" spans="1:14">
      <c r="A241" s="69" t="s">
        <v>1612</v>
      </c>
      <c r="B241" s="54" t="s">
        <v>1613</v>
      </c>
      <c r="C241" s="70" t="s">
        <v>1485</v>
      </c>
      <c r="D241" s="70" t="s">
        <v>800</v>
      </c>
      <c r="E241" s="118" t="s">
        <v>3256</v>
      </c>
      <c r="F241" s="70" t="s">
        <v>948</v>
      </c>
      <c r="G241" s="70" t="s">
        <v>134</v>
      </c>
      <c r="H241" s="72">
        <v>90.116107</v>
      </c>
      <c r="I241" s="80">
        <v>35396</v>
      </c>
      <c r="J241" s="118" t="s">
        <v>3256</v>
      </c>
      <c r="K241" s="72">
        <v>115.69222280400001</v>
      </c>
      <c r="L241" s="73">
        <v>4.0600027817716957E-8</v>
      </c>
      <c r="M241" s="73">
        <f t="shared" si="4"/>
        <v>9.5431660938407568E-3</v>
      </c>
      <c r="N241" s="73">
        <f>K241/'סכום נכסי הקרן'!$C$41</f>
        <v>7.7732879523171184E-4</v>
      </c>
    </row>
    <row r="242" spans="1:14">
      <c r="A242" s="69" t="s">
        <v>1614</v>
      </c>
      <c r="B242" s="54" t="s">
        <v>1615</v>
      </c>
      <c r="C242" s="70" t="s">
        <v>1485</v>
      </c>
      <c r="D242" s="70" t="s">
        <v>800</v>
      </c>
      <c r="E242" s="118" t="s">
        <v>3256</v>
      </c>
      <c r="F242" s="70" t="s">
        <v>3138</v>
      </c>
      <c r="G242" s="70" t="s">
        <v>134</v>
      </c>
      <c r="H242" s="72">
        <v>48.257700000000007</v>
      </c>
      <c r="I242" s="80">
        <v>37604</v>
      </c>
      <c r="J242" s="118" t="s">
        <v>3256</v>
      </c>
      <c r="K242" s="72">
        <v>65.818536117999997</v>
      </c>
      <c r="L242" s="73">
        <v>6.4930027848590494E-9</v>
      </c>
      <c r="M242" s="73">
        <f t="shared" si="4"/>
        <v>5.4292086970414216E-3</v>
      </c>
      <c r="N242" s="73">
        <f>K242/'סכום נכסי הקרן'!$C$41</f>
        <v>4.4223061969512887E-4</v>
      </c>
    </row>
    <row r="243" spans="1:14">
      <c r="A243" s="69" t="s">
        <v>1616</v>
      </c>
      <c r="B243" s="54" t="s">
        <v>1617</v>
      </c>
      <c r="C243" s="70" t="s">
        <v>1507</v>
      </c>
      <c r="D243" s="70" t="s">
        <v>800</v>
      </c>
      <c r="E243" s="118" t="s">
        <v>3256</v>
      </c>
      <c r="F243" s="70" t="s">
        <v>3033</v>
      </c>
      <c r="G243" s="70" t="s">
        <v>134</v>
      </c>
      <c r="H243" s="72">
        <v>141.93233000000001</v>
      </c>
      <c r="I243" s="80">
        <v>9325</v>
      </c>
      <c r="J243" s="118" t="s">
        <v>3256</v>
      </c>
      <c r="K243" s="72">
        <v>48.004033325999998</v>
      </c>
      <c r="L243" s="73">
        <v>8.6474945847880997E-8</v>
      </c>
      <c r="M243" s="73">
        <f t="shared" si="4"/>
        <v>3.9597343028009132E-3</v>
      </c>
      <c r="N243" s="73">
        <f>K243/'סכום נכסי הקרן'!$C$41</f>
        <v>3.2253609177152376E-4</v>
      </c>
    </row>
    <row r="244" spans="1:14">
      <c r="A244" s="69" t="s">
        <v>1618</v>
      </c>
      <c r="B244" s="54" t="s">
        <v>1619</v>
      </c>
      <c r="C244" s="70" t="s">
        <v>1485</v>
      </c>
      <c r="D244" s="70" t="s">
        <v>800</v>
      </c>
      <c r="E244" s="118" t="s">
        <v>3256</v>
      </c>
      <c r="F244" s="70" t="s">
        <v>948</v>
      </c>
      <c r="G244" s="70" t="s">
        <v>134</v>
      </c>
      <c r="H244" s="72">
        <v>18.659644</v>
      </c>
      <c r="I244" s="80">
        <v>48688</v>
      </c>
      <c r="J244" s="118" t="s">
        <v>3256</v>
      </c>
      <c r="K244" s="72">
        <v>32.951322096000006</v>
      </c>
      <c r="L244" s="73">
        <v>4.2633106633975272E-8</v>
      </c>
      <c r="M244" s="73">
        <f t="shared" si="4"/>
        <v>2.7180732823027811E-3</v>
      </c>
      <c r="N244" s="73">
        <f>K244/'סכום נכסי הקרן'!$C$41</f>
        <v>2.2139786828687482E-4</v>
      </c>
    </row>
    <row r="245" spans="1:14">
      <c r="A245" s="69" t="s">
        <v>1620</v>
      </c>
      <c r="B245" s="54" t="s">
        <v>1621</v>
      </c>
      <c r="C245" s="70" t="s">
        <v>1485</v>
      </c>
      <c r="D245" s="70" t="s">
        <v>800</v>
      </c>
      <c r="E245" s="118" t="s">
        <v>3256</v>
      </c>
      <c r="F245" s="70" t="s">
        <v>1492</v>
      </c>
      <c r="G245" s="70" t="s">
        <v>134</v>
      </c>
      <c r="H245" s="72">
        <v>17.051054000000001</v>
      </c>
      <c r="I245" s="80">
        <v>49522</v>
      </c>
      <c r="J245" s="118" t="s">
        <v>3256</v>
      </c>
      <c r="K245" s="72">
        <v>30.626471282999997</v>
      </c>
      <c r="L245" s="73">
        <v>6.9032607287449393E-9</v>
      </c>
      <c r="M245" s="73">
        <f t="shared" si="4"/>
        <v>2.5263020731918027E-3</v>
      </c>
      <c r="N245" s="73">
        <f>K245/'סכום נכסי הקרן'!$C$41</f>
        <v>2.0577734135980225E-4</v>
      </c>
    </row>
    <row r="246" spans="1:14">
      <c r="A246" s="69" t="s">
        <v>1534</v>
      </c>
      <c r="B246" s="54" t="s">
        <v>1535</v>
      </c>
      <c r="C246" s="70" t="s">
        <v>1507</v>
      </c>
      <c r="D246" s="70" t="s">
        <v>800</v>
      </c>
      <c r="E246" s="118" t="s">
        <v>3256</v>
      </c>
      <c r="F246" s="70" t="s">
        <v>650</v>
      </c>
      <c r="G246" s="70" t="s">
        <v>134</v>
      </c>
      <c r="H246" s="72">
        <v>283.12321300000002</v>
      </c>
      <c r="I246" s="80">
        <v>7579</v>
      </c>
      <c r="J246" s="118" t="s">
        <v>3256</v>
      </c>
      <c r="K246" s="72">
        <v>77.827833498000004</v>
      </c>
      <c r="L246" s="73">
        <v>4.6910366891173988E-6</v>
      </c>
      <c r="M246" s="73">
        <f t="shared" si="4"/>
        <v>6.4198260159067325E-3</v>
      </c>
      <c r="N246" s="73">
        <f>K246/'סכום נכסי הקרן'!$C$41</f>
        <v>5.2292033623545285E-4</v>
      </c>
    </row>
    <row r="247" spans="1:14">
      <c r="A247" s="69" t="s">
        <v>1622</v>
      </c>
      <c r="B247" s="54" t="s">
        <v>1623</v>
      </c>
      <c r="C247" s="70" t="s">
        <v>1485</v>
      </c>
      <c r="D247" s="70" t="s">
        <v>800</v>
      </c>
      <c r="E247" s="118" t="s">
        <v>3256</v>
      </c>
      <c r="F247" s="70" t="s">
        <v>3138</v>
      </c>
      <c r="G247" s="70" t="s">
        <v>134</v>
      </c>
      <c r="H247" s="72">
        <v>58.491720000000008</v>
      </c>
      <c r="I247" s="80">
        <v>29488</v>
      </c>
      <c r="J247" s="118" t="s">
        <v>3256</v>
      </c>
      <c r="K247" s="72">
        <v>62.558635253999995</v>
      </c>
      <c r="L247" s="73">
        <v>1.8551132254995245E-7</v>
      </c>
      <c r="M247" s="73">
        <f t="shared" si="4"/>
        <v>5.1603075156084087E-3</v>
      </c>
      <c r="N247" s="73">
        <f>K247/'סכום נכסי הקרן'!$C$41</f>
        <v>4.2032755006977528E-4</v>
      </c>
    </row>
    <row r="248" spans="1:14">
      <c r="A248" s="69" t="s">
        <v>1624</v>
      </c>
      <c r="B248" s="54" t="s">
        <v>1625</v>
      </c>
      <c r="C248" s="70" t="s">
        <v>1485</v>
      </c>
      <c r="D248" s="70" t="s">
        <v>800</v>
      </c>
      <c r="E248" s="118" t="s">
        <v>3256</v>
      </c>
      <c r="F248" s="70" t="s">
        <v>3033</v>
      </c>
      <c r="G248" s="70" t="s">
        <v>134</v>
      </c>
      <c r="H248" s="72">
        <v>649.90800000000002</v>
      </c>
      <c r="I248" s="80">
        <v>521</v>
      </c>
      <c r="J248" s="118" t="s">
        <v>3256</v>
      </c>
      <c r="K248" s="72">
        <v>12.281097006000001</v>
      </c>
      <c r="L248" s="73">
        <v>1.7962763607946392E-6</v>
      </c>
      <c r="M248" s="73">
        <f t="shared" si="4"/>
        <v>1.0130373995958549E-3</v>
      </c>
      <c r="N248" s="73">
        <f>K248/'סכום נכסי הקרן'!$C$41</f>
        <v>8.2515921195246486E-5</v>
      </c>
    </row>
    <row r="249" spans="1:14">
      <c r="A249" s="69" t="s">
        <v>1626</v>
      </c>
      <c r="B249" s="54" t="s">
        <v>1627</v>
      </c>
      <c r="C249" s="70" t="s">
        <v>1507</v>
      </c>
      <c r="D249" s="70" t="s">
        <v>800</v>
      </c>
      <c r="E249" s="118" t="s">
        <v>3256</v>
      </c>
      <c r="F249" s="70" t="s">
        <v>3131</v>
      </c>
      <c r="G249" s="70" t="s">
        <v>134</v>
      </c>
      <c r="H249" s="72">
        <v>99.08914399999999</v>
      </c>
      <c r="I249" s="80">
        <v>13330</v>
      </c>
      <c r="J249" s="118" t="s">
        <v>3256</v>
      </c>
      <c r="K249" s="72">
        <v>47.907530161000004</v>
      </c>
      <c r="L249" s="73">
        <v>1.0725535198979934E-7</v>
      </c>
      <c r="M249" s="73">
        <f t="shared" si="4"/>
        <v>3.9517739947537902E-3</v>
      </c>
      <c r="N249" s="73">
        <f>K249/'סכום נכסי הקרן'!$C$41</f>
        <v>3.2188769305320562E-4</v>
      </c>
    </row>
    <row r="250" spans="1:14">
      <c r="A250" s="69" t="s">
        <v>1628</v>
      </c>
      <c r="B250" s="54" t="s">
        <v>1629</v>
      </c>
      <c r="C250" s="70" t="s">
        <v>29</v>
      </c>
      <c r="D250" s="70" t="s">
        <v>800</v>
      </c>
      <c r="E250" s="118" t="s">
        <v>3256</v>
      </c>
      <c r="F250" s="70" t="s">
        <v>3134</v>
      </c>
      <c r="G250" s="70" t="s">
        <v>136</v>
      </c>
      <c r="H250" s="72">
        <v>106.16694</v>
      </c>
      <c r="I250" s="80">
        <v>5052</v>
      </c>
      <c r="J250" s="118" t="s">
        <v>3256</v>
      </c>
      <c r="K250" s="72">
        <v>21.516432459000001</v>
      </c>
      <c r="L250" s="73">
        <v>7.0390978556288947E-7</v>
      </c>
      <c r="M250" s="73">
        <f t="shared" si="4"/>
        <v>1.7748374413292379E-3</v>
      </c>
      <c r="N250" s="73">
        <f>K250/'סכום נכסי הקרן'!$C$41</f>
        <v>1.4456756137682831E-4</v>
      </c>
    </row>
    <row r="251" spans="1:14">
      <c r="A251" s="69" t="s">
        <v>1630</v>
      </c>
      <c r="B251" s="54" t="s">
        <v>1631</v>
      </c>
      <c r="C251" s="70" t="s">
        <v>1507</v>
      </c>
      <c r="D251" s="70" t="s">
        <v>800</v>
      </c>
      <c r="E251" s="118" t="s">
        <v>3256</v>
      </c>
      <c r="F251" s="70" t="s">
        <v>3142</v>
      </c>
      <c r="G251" s="70" t="s">
        <v>134</v>
      </c>
      <c r="H251" s="72">
        <v>249.33145000000002</v>
      </c>
      <c r="I251" s="80">
        <v>3566</v>
      </c>
      <c r="J251" s="118" t="s">
        <v>3256</v>
      </c>
      <c r="K251" s="72">
        <v>32.248235531999995</v>
      </c>
      <c r="L251" s="73">
        <v>7.8909144780237746E-7</v>
      </c>
      <c r="M251" s="73">
        <f t="shared" si="4"/>
        <v>2.6600774058645948E-3</v>
      </c>
      <c r="N251" s="73">
        <f>K251/'סכום נכסי הקרן'!$C$41</f>
        <v>2.166738737218846E-4</v>
      </c>
    </row>
    <row r="252" spans="1:14">
      <c r="A252" s="69" t="s">
        <v>1632</v>
      </c>
      <c r="B252" s="54" t="s">
        <v>1633</v>
      </c>
      <c r="C252" s="70" t="s">
        <v>29</v>
      </c>
      <c r="D252" s="70" t="s">
        <v>800</v>
      </c>
      <c r="E252" s="118" t="s">
        <v>3256</v>
      </c>
      <c r="F252" s="70" t="s">
        <v>3142</v>
      </c>
      <c r="G252" s="70" t="s">
        <v>134</v>
      </c>
      <c r="H252" s="72">
        <v>11.774879</v>
      </c>
      <c r="I252" s="80">
        <v>149800</v>
      </c>
      <c r="J252" s="118" t="s">
        <v>3256</v>
      </c>
      <c r="K252" s="72">
        <v>63.975813140999996</v>
      </c>
      <c r="L252" s="73">
        <v>4.9310334595018037E-8</v>
      </c>
      <c r="M252" s="73">
        <f t="shared" si="4"/>
        <v>5.2772070239104629E-3</v>
      </c>
      <c r="N252" s="73">
        <f>K252/'סכום נכסי הקרן'!$C$41</f>
        <v>4.2984947948586946E-4</v>
      </c>
    </row>
    <row r="253" spans="1:14">
      <c r="A253" s="69" t="s">
        <v>1634</v>
      </c>
      <c r="B253" s="54" t="s">
        <v>1635</v>
      </c>
      <c r="C253" s="70" t="s">
        <v>1507</v>
      </c>
      <c r="D253" s="70" t="s">
        <v>800</v>
      </c>
      <c r="E253" s="118" t="s">
        <v>3256</v>
      </c>
      <c r="F253" s="70" t="s">
        <v>3138</v>
      </c>
      <c r="G253" s="70" t="s">
        <v>134</v>
      </c>
      <c r="H253" s="72">
        <v>135.39750000000001</v>
      </c>
      <c r="I253" s="80">
        <v>2744</v>
      </c>
      <c r="J253" s="118" t="s">
        <v>3256</v>
      </c>
      <c r="K253" s="72">
        <v>13.47541994</v>
      </c>
      <c r="L253" s="73">
        <v>5.4431203262597423E-7</v>
      </c>
      <c r="M253" s="73">
        <f t="shared" si="4"/>
        <v>1.1115541525167016E-3</v>
      </c>
      <c r="N253" s="73">
        <f>K253/'סכום נכסי הקרן'!$C$41</f>
        <v>9.054050214721454E-5</v>
      </c>
    </row>
    <row r="254" spans="1:14">
      <c r="A254" s="69" t="s">
        <v>1636</v>
      </c>
      <c r="B254" s="54" t="s">
        <v>1637</v>
      </c>
      <c r="C254" s="70" t="s">
        <v>1485</v>
      </c>
      <c r="D254" s="70" t="s">
        <v>800</v>
      </c>
      <c r="E254" s="118" t="s">
        <v>3256</v>
      </c>
      <c r="F254" s="70" t="s">
        <v>1492</v>
      </c>
      <c r="G254" s="70" t="s">
        <v>134</v>
      </c>
      <c r="H254" s="72">
        <v>136.63449199999999</v>
      </c>
      <c r="I254" s="80">
        <v>9360</v>
      </c>
      <c r="J254" s="118" t="s">
        <v>3256</v>
      </c>
      <c r="K254" s="72">
        <v>46.385660962999999</v>
      </c>
      <c r="L254" s="73">
        <v>2.4050613655972836E-6</v>
      </c>
      <c r="M254" s="73">
        <f t="shared" si="4"/>
        <v>3.8262387584378694E-3</v>
      </c>
      <c r="N254" s="73">
        <f>K254/'סכום נכסי הקרן'!$C$41</f>
        <v>3.1166234927892472E-4</v>
      </c>
    </row>
    <row r="255" spans="1:14">
      <c r="A255" s="69" t="s">
        <v>1638</v>
      </c>
      <c r="B255" s="54" t="s">
        <v>1639</v>
      </c>
      <c r="C255" s="70" t="s">
        <v>1507</v>
      </c>
      <c r="D255" s="70" t="s">
        <v>800</v>
      </c>
      <c r="E255" s="118" t="s">
        <v>3256</v>
      </c>
      <c r="F255" s="70" t="s">
        <v>1492</v>
      </c>
      <c r="G255" s="70" t="s">
        <v>134</v>
      </c>
      <c r="H255" s="72">
        <v>230.02837</v>
      </c>
      <c r="I255" s="80">
        <v>10400</v>
      </c>
      <c r="J255" s="72">
        <v>0.31549292400000001</v>
      </c>
      <c r="K255" s="72">
        <v>87.084034314999997</v>
      </c>
      <c r="L255" s="73">
        <v>4.4352101706166122E-8</v>
      </c>
      <c r="M255" s="73">
        <f t="shared" si="4"/>
        <v>7.1833471900501801E-3</v>
      </c>
      <c r="N255" s="73">
        <f>K255/'סכום נכסי הקרן'!$C$41</f>
        <v>5.8511216949023428E-4</v>
      </c>
    </row>
    <row r="256" spans="1:14">
      <c r="A256" s="69" t="s">
        <v>1640</v>
      </c>
      <c r="B256" s="54" t="s">
        <v>1641</v>
      </c>
      <c r="C256" s="70" t="s">
        <v>1485</v>
      </c>
      <c r="D256" s="70" t="s">
        <v>800</v>
      </c>
      <c r="E256" s="118" t="s">
        <v>3256</v>
      </c>
      <c r="F256" s="70" t="s">
        <v>3140</v>
      </c>
      <c r="G256" s="70" t="s">
        <v>134</v>
      </c>
      <c r="H256" s="72">
        <v>338.49374999999998</v>
      </c>
      <c r="I256" s="80">
        <v>254</v>
      </c>
      <c r="J256" s="118" t="s">
        <v>3256</v>
      </c>
      <c r="K256" s="72">
        <v>3.1184007510000002</v>
      </c>
      <c r="L256" s="73">
        <v>2.025756075948619E-6</v>
      </c>
      <c r="M256" s="73">
        <f t="shared" si="4"/>
        <v>2.572291861343841E-4</v>
      </c>
      <c r="N256" s="73">
        <f>K256/'סכום נכסי הקרן'!$C$41</f>
        <v>2.0952339233131978E-5</v>
      </c>
    </row>
    <row r="257" spans="1:14">
      <c r="A257" s="69" t="s">
        <v>1642</v>
      </c>
      <c r="B257" s="54" t="s">
        <v>1643</v>
      </c>
      <c r="C257" s="70" t="s">
        <v>1507</v>
      </c>
      <c r="D257" s="70" t="s">
        <v>800</v>
      </c>
      <c r="E257" s="118" t="s">
        <v>3256</v>
      </c>
      <c r="F257" s="70" t="s">
        <v>3138</v>
      </c>
      <c r="G257" s="70" t="s">
        <v>134</v>
      </c>
      <c r="H257" s="72">
        <v>49.866289999999999</v>
      </c>
      <c r="I257" s="80">
        <v>26035</v>
      </c>
      <c r="J257" s="118" t="s">
        <v>3256</v>
      </c>
      <c r="K257" s="72">
        <v>47.088211557999998</v>
      </c>
      <c r="L257" s="73">
        <v>3.1510602138753032E-8</v>
      </c>
      <c r="M257" s="73">
        <f t="shared" si="4"/>
        <v>3.8841904241152603E-3</v>
      </c>
      <c r="N257" s="73">
        <f>K257/'סכום נכסי הקרן'!$C$41</f>
        <v>3.1638274270179008E-4</v>
      </c>
    </row>
    <row r="258" spans="1:14">
      <c r="A258" s="120" t="s">
        <v>3256</v>
      </c>
      <c r="B258" s="120" t="s">
        <v>3256</v>
      </c>
      <c r="C258" s="120" t="s">
        <v>3256</v>
      </c>
      <c r="D258" s="121" t="s">
        <v>3256</v>
      </c>
      <c r="E258" s="121" t="s">
        <v>3256</v>
      </c>
      <c r="F258" s="121" t="s">
        <v>3256</v>
      </c>
      <c r="G258" s="121" t="s">
        <v>3256</v>
      </c>
      <c r="H258" s="121" t="s">
        <v>3256</v>
      </c>
      <c r="I258" s="121" t="s">
        <v>3256</v>
      </c>
      <c r="J258" s="121" t="s">
        <v>3256</v>
      </c>
      <c r="K258" s="121" t="s">
        <v>3256</v>
      </c>
      <c r="L258" s="121" t="s">
        <v>3256</v>
      </c>
      <c r="M258" s="121" t="s">
        <v>3256</v>
      </c>
      <c r="N258" s="121" t="s">
        <v>3256</v>
      </c>
    </row>
    <row r="259" spans="1:14">
      <c r="A259" s="84" t="s">
        <v>212</v>
      </c>
      <c r="B259" s="120" t="s">
        <v>3256</v>
      </c>
      <c r="C259" s="120" t="s">
        <v>3256</v>
      </c>
      <c r="D259" s="121" t="s">
        <v>3256</v>
      </c>
      <c r="E259" s="121" t="s">
        <v>3256</v>
      </c>
      <c r="F259" s="121" t="s">
        <v>3256</v>
      </c>
      <c r="G259" s="121" t="s">
        <v>3256</v>
      </c>
      <c r="H259" s="121" t="s">
        <v>3256</v>
      </c>
      <c r="I259" s="121" t="s">
        <v>3256</v>
      </c>
      <c r="J259" s="121" t="s">
        <v>3256</v>
      </c>
      <c r="K259" s="121" t="s">
        <v>3256</v>
      </c>
      <c r="L259" s="121" t="s">
        <v>3256</v>
      </c>
      <c r="M259" s="121" t="s">
        <v>3256</v>
      </c>
      <c r="N259" s="121" t="s">
        <v>3256</v>
      </c>
    </row>
    <row r="260" spans="1:14">
      <c r="A260" s="84" t="s">
        <v>115</v>
      </c>
      <c r="B260" s="120" t="s">
        <v>3256</v>
      </c>
      <c r="C260" s="120" t="s">
        <v>3256</v>
      </c>
      <c r="D260" s="121" t="s">
        <v>3256</v>
      </c>
      <c r="E260" s="121" t="s">
        <v>3256</v>
      </c>
      <c r="F260" s="121" t="s">
        <v>3256</v>
      </c>
      <c r="G260" s="121" t="s">
        <v>3256</v>
      </c>
      <c r="H260" s="121" t="s">
        <v>3256</v>
      </c>
      <c r="I260" s="121" t="s">
        <v>3256</v>
      </c>
      <c r="J260" s="121" t="s">
        <v>3256</v>
      </c>
      <c r="K260" s="121" t="s">
        <v>3256</v>
      </c>
      <c r="L260" s="121" t="s">
        <v>3256</v>
      </c>
      <c r="M260" s="121" t="s">
        <v>3256</v>
      </c>
      <c r="N260" s="121" t="s">
        <v>3256</v>
      </c>
    </row>
    <row r="261" spans="1:14">
      <c r="A261" s="84" t="s">
        <v>195</v>
      </c>
      <c r="B261" s="120" t="s">
        <v>3256</v>
      </c>
      <c r="C261" s="120" t="s">
        <v>3256</v>
      </c>
      <c r="D261" s="121" t="s">
        <v>3256</v>
      </c>
      <c r="E261" s="121" t="s">
        <v>3256</v>
      </c>
      <c r="F261" s="121" t="s">
        <v>3256</v>
      </c>
      <c r="G261" s="121" t="s">
        <v>3256</v>
      </c>
      <c r="H261" s="121" t="s">
        <v>3256</v>
      </c>
      <c r="I261" s="121" t="s">
        <v>3256</v>
      </c>
      <c r="J261" s="121" t="s">
        <v>3256</v>
      </c>
      <c r="K261" s="121" t="s">
        <v>3256</v>
      </c>
      <c r="L261" s="121" t="s">
        <v>3256</v>
      </c>
      <c r="M261" s="121" t="s">
        <v>3256</v>
      </c>
      <c r="N261" s="121" t="s">
        <v>3256</v>
      </c>
    </row>
    <row r="262" spans="1:14">
      <c r="A262" s="84" t="s">
        <v>203</v>
      </c>
      <c r="B262" s="120" t="s">
        <v>3256</v>
      </c>
      <c r="C262" s="120" t="s">
        <v>3256</v>
      </c>
      <c r="D262" s="121" t="s">
        <v>3256</v>
      </c>
      <c r="E262" s="121" t="s">
        <v>3256</v>
      </c>
      <c r="F262" s="121" t="s">
        <v>3256</v>
      </c>
      <c r="G262" s="121" t="s">
        <v>3256</v>
      </c>
      <c r="H262" s="121" t="s">
        <v>3256</v>
      </c>
      <c r="I262" s="121" t="s">
        <v>3256</v>
      </c>
      <c r="J262" s="121" t="s">
        <v>3256</v>
      </c>
      <c r="K262" s="121" t="s">
        <v>3256</v>
      </c>
      <c r="L262" s="121" t="s">
        <v>3256</v>
      </c>
      <c r="M262" s="121" t="s">
        <v>3256</v>
      </c>
      <c r="N262" s="121" t="s">
        <v>3256</v>
      </c>
    </row>
    <row r="263" spans="1:14">
      <c r="A263" s="84" t="s">
        <v>209</v>
      </c>
      <c r="B263" s="120" t="s">
        <v>3256</v>
      </c>
      <c r="C263" s="120" t="s">
        <v>3256</v>
      </c>
      <c r="D263" s="121" t="s">
        <v>3256</v>
      </c>
      <c r="E263" s="121" t="s">
        <v>3256</v>
      </c>
      <c r="F263" s="121" t="s">
        <v>3256</v>
      </c>
      <c r="G263" s="121" t="s">
        <v>3256</v>
      </c>
      <c r="H263" s="121" t="s">
        <v>3256</v>
      </c>
      <c r="I263" s="121" t="s">
        <v>3256</v>
      </c>
      <c r="J263" s="121" t="s">
        <v>3256</v>
      </c>
      <c r="K263" s="121" t="s">
        <v>3256</v>
      </c>
      <c r="L263" s="121" t="s">
        <v>3256</v>
      </c>
      <c r="M263" s="121" t="s">
        <v>3256</v>
      </c>
      <c r="N263" s="121" t="s">
        <v>3256</v>
      </c>
    </row>
    <row r="264" spans="1:14" hidden="1">
      <c r="D264" s="1"/>
      <c r="E264" s="1"/>
      <c r="F264" s="1"/>
    </row>
    <row r="265" spans="1:14" hidden="1">
      <c r="D265" s="1"/>
      <c r="E265" s="1"/>
      <c r="F265" s="1"/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A269" s="31"/>
      <c r="D269" s="1"/>
      <c r="E269" s="1"/>
      <c r="F269" s="1"/>
    </row>
    <row r="270" spans="1:14" hidden="1">
      <c r="A270" s="31"/>
      <c r="D270" s="1"/>
      <c r="E270" s="1"/>
      <c r="F270" s="1"/>
    </row>
    <row r="271" spans="1:14" hidden="1">
      <c r="A271" s="3"/>
      <c r="D271" s="1"/>
      <c r="E271" s="1"/>
      <c r="F271" s="1"/>
    </row>
    <row r="272" spans="1:14" hidden="1">
      <c r="D272" s="1"/>
      <c r="E272" s="1"/>
      <c r="F272" s="1"/>
    </row>
    <row r="273" spans="4:6" hidden="1">
      <c r="D273" s="1"/>
      <c r="E273" s="1"/>
      <c r="F273" s="1"/>
    </row>
    <row r="274" spans="4:6" hidden="1">
      <c r="D274" s="1"/>
      <c r="E274" s="1"/>
      <c r="F274" s="1"/>
    </row>
    <row r="275" spans="4:6" hidden="1">
      <c r="D275" s="1"/>
      <c r="E275" s="1"/>
      <c r="F275" s="1"/>
    </row>
    <row r="276" spans="4:6" hidden="1">
      <c r="D276" s="1"/>
      <c r="E276" s="1"/>
      <c r="F276" s="1"/>
    </row>
    <row r="277" spans="4:6" hidden="1">
      <c r="D277" s="1"/>
      <c r="E277" s="1"/>
      <c r="F277" s="1"/>
    </row>
    <row r="278" spans="4:6" hidden="1">
      <c r="D278" s="1"/>
      <c r="E278" s="1"/>
      <c r="F278" s="1"/>
    </row>
    <row r="279" spans="4:6" hidden="1">
      <c r="D279" s="1"/>
      <c r="E279" s="1"/>
      <c r="F279" s="1"/>
    </row>
    <row r="280" spans="4:6" hidden="1">
      <c r="D280" s="1"/>
      <c r="E280" s="1"/>
      <c r="F280" s="1"/>
    </row>
    <row r="281" spans="4:6" hidden="1">
      <c r="D281" s="1"/>
      <c r="E281" s="1"/>
      <c r="F281" s="1"/>
    </row>
    <row r="282" spans="4:6" hidden="1">
      <c r="D282" s="1"/>
      <c r="E282" s="1"/>
      <c r="F282" s="1"/>
    </row>
    <row r="283" spans="4:6" hidden="1">
      <c r="D283" s="1"/>
      <c r="E283" s="1"/>
      <c r="F283" s="1"/>
    </row>
    <row r="284" spans="4:6" hidden="1">
      <c r="D284" s="1"/>
      <c r="E284" s="1"/>
      <c r="F284" s="1"/>
    </row>
    <row r="285" spans="4:6" hidden="1">
      <c r="D285" s="1"/>
      <c r="E285" s="1"/>
      <c r="F285" s="1"/>
    </row>
    <row r="286" spans="4:6" hidden="1">
      <c r="D286" s="1"/>
      <c r="E286" s="1"/>
      <c r="F286" s="1"/>
    </row>
    <row r="287" spans="4:6" hidden="1">
      <c r="D287" s="1"/>
      <c r="E287" s="1"/>
      <c r="F287" s="1"/>
    </row>
    <row r="288" spans="4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A290" s="31"/>
      <c r="D290" s="1"/>
      <c r="E290" s="1"/>
      <c r="F290" s="1"/>
    </row>
    <row r="291" spans="1:6" hidden="1">
      <c r="A291" s="31"/>
      <c r="D291" s="1"/>
      <c r="E291" s="1"/>
      <c r="F291" s="1"/>
    </row>
    <row r="292" spans="1:6" hidden="1">
      <c r="A292" s="3"/>
      <c r="D292" s="1"/>
      <c r="E292" s="1"/>
      <c r="F292" s="1"/>
    </row>
    <row r="293" spans="1:6" hidden="1">
      <c r="D293" s="1"/>
      <c r="E293" s="1"/>
      <c r="F293" s="1"/>
    </row>
    <row r="294" spans="1:6" hidden="1"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A357" s="31"/>
      <c r="D357" s="1"/>
      <c r="E357" s="1"/>
      <c r="F357" s="1"/>
    </row>
    <row r="358" spans="1:6" hidden="1">
      <c r="A358" s="31"/>
      <c r="D358" s="1"/>
      <c r="E358" s="1"/>
      <c r="F358" s="1"/>
    </row>
    <row r="359" spans="1:6" hidden="1">
      <c r="A359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4" type="noConversion"/>
  <dataValidations count="3">
    <dataValidation allowBlank="1" showInputMessage="1" showErrorMessage="1" sqref="A32 J7 A34:H34 A261 A263" xr:uid="{00000000-0002-0000-0500-000000000000}"/>
    <dataValidation type="list" allowBlank="1" showInputMessage="1" showErrorMessage="1" sqref="D10:D33 D35:D353" xr:uid="{00000000-0002-0000-0500-000001000000}">
      <formula1>#REF!</formula1>
    </dataValidation>
    <dataValidation type="list" allowBlank="1" showInputMessage="1" showErrorMessage="1" sqref="G35:G353 F10:G33 F35:F359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47.285156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148</v>
      </c>
      <c r="B1" s="36" t="s" vm="1">
        <v>220</v>
      </c>
    </row>
    <row r="2" spans="1:13">
      <c r="A2" s="36" t="s">
        <v>147</v>
      </c>
      <c r="B2" s="36" t="s">
        <v>221</v>
      </c>
    </row>
    <row r="3" spans="1:13">
      <c r="A3" s="36" t="s">
        <v>149</v>
      </c>
      <c r="B3" s="36" t="s">
        <v>222</v>
      </c>
    </row>
    <row r="4" spans="1:13">
      <c r="A4" s="36" t="s">
        <v>150</v>
      </c>
      <c r="B4" s="36">
        <v>9455</v>
      </c>
    </row>
    <row r="5" spans="1:13" ht="18.75">
      <c r="A5" s="146" t="s">
        <v>218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</row>
    <row r="6" spans="1:13" s="3" customFormat="1">
      <c r="A6" s="37" t="s">
        <v>118</v>
      </c>
      <c r="B6" s="38" t="s">
        <v>48</v>
      </c>
      <c r="C6" s="38" t="s">
        <v>122</v>
      </c>
      <c r="D6" s="38" t="s">
        <v>120</v>
      </c>
      <c r="E6" s="38" t="s">
        <v>70</v>
      </c>
      <c r="F6" s="38" t="s">
        <v>106</v>
      </c>
      <c r="G6" s="38" t="s">
        <v>197</v>
      </c>
      <c r="H6" s="38" t="s">
        <v>196</v>
      </c>
      <c r="I6" s="38" t="s">
        <v>211</v>
      </c>
      <c r="J6" s="38" t="s">
        <v>66</v>
      </c>
      <c r="K6" s="38" t="s">
        <v>63</v>
      </c>
      <c r="L6" s="38" t="s">
        <v>151</v>
      </c>
      <c r="M6" s="41" t="s">
        <v>153</v>
      </c>
    </row>
    <row r="7" spans="1:13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14" t="s">
        <v>3256</v>
      </c>
      <c r="G7" s="26" t="s">
        <v>204</v>
      </c>
      <c r="H7" s="114" t="s">
        <v>3256</v>
      </c>
      <c r="I7" s="12" t="s">
        <v>200</v>
      </c>
      <c r="J7" s="12" t="s">
        <v>200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9" t="s">
        <v>214</v>
      </c>
      <c r="B9" s="116" t="s">
        <v>3256</v>
      </c>
      <c r="C9" s="116" t="s">
        <v>3256</v>
      </c>
      <c r="D9" s="116" t="s">
        <v>3256</v>
      </c>
      <c r="E9" s="116" t="s">
        <v>3256</v>
      </c>
      <c r="F9" s="116" t="s">
        <v>3256</v>
      </c>
      <c r="G9" s="116" t="s">
        <v>3256</v>
      </c>
      <c r="H9" s="116" t="s">
        <v>3256</v>
      </c>
      <c r="I9" s="61">
        <v>1.5009206000000001E-2</v>
      </c>
      <c r="J9" s="61">
        <v>23440.181691876001</v>
      </c>
      <c r="K9" s="116" t="s">
        <v>3256</v>
      </c>
      <c r="L9" s="62">
        <f>IFERROR(J9/$J$9,0)</f>
        <v>1</v>
      </c>
      <c r="M9" s="62">
        <f>J9/'סכום נכסי הקרן'!$C$41</f>
        <v>0.15749311192185364</v>
      </c>
    </row>
    <row r="10" spans="1:13">
      <c r="A10" s="63" t="s">
        <v>189</v>
      </c>
      <c r="B10" s="117" t="s">
        <v>3256</v>
      </c>
      <c r="C10" s="117" t="s">
        <v>3256</v>
      </c>
      <c r="D10" s="117" t="s">
        <v>3256</v>
      </c>
      <c r="E10" s="117" t="s">
        <v>3256</v>
      </c>
      <c r="F10" s="117" t="s">
        <v>3256</v>
      </c>
      <c r="G10" s="117" t="s">
        <v>3256</v>
      </c>
      <c r="H10" s="117" t="s">
        <v>3256</v>
      </c>
      <c r="I10" s="117" t="s">
        <v>3256</v>
      </c>
      <c r="J10" s="66">
        <v>15118.70821128</v>
      </c>
      <c r="K10" s="117" t="s">
        <v>3256</v>
      </c>
      <c r="L10" s="67">
        <f t="shared" ref="L10:L73" si="0">IFERROR(J10/$J$9,0)</f>
        <v>0.644991084540949</v>
      </c>
      <c r="M10" s="67">
        <f>J10/'סכום נכסי הקרן'!$C$41</f>
        <v>0.10158165306620544</v>
      </c>
    </row>
    <row r="11" spans="1:13">
      <c r="A11" s="68" t="s">
        <v>215</v>
      </c>
      <c r="B11" s="117" t="s">
        <v>3256</v>
      </c>
      <c r="C11" s="117" t="s">
        <v>3256</v>
      </c>
      <c r="D11" s="117" t="s">
        <v>3256</v>
      </c>
      <c r="E11" s="117" t="s">
        <v>3256</v>
      </c>
      <c r="F11" s="117" t="s">
        <v>3256</v>
      </c>
      <c r="G11" s="117" t="s">
        <v>3256</v>
      </c>
      <c r="H11" s="117" t="s">
        <v>3256</v>
      </c>
      <c r="I11" s="117" t="s">
        <v>3256</v>
      </c>
      <c r="J11" s="66">
        <v>2177.4686758550001</v>
      </c>
      <c r="K11" s="117" t="s">
        <v>3256</v>
      </c>
      <c r="L11" s="67">
        <f t="shared" si="0"/>
        <v>9.2894701264609927E-2</v>
      </c>
      <c r="M11" s="67">
        <f>J11/'סכום נכסי הקרן'!$C$41</f>
        <v>1.4630275583214369E-2</v>
      </c>
    </row>
    <row r="12" spans="1:13">
      <c r="A12" s="69" t="s">
        <v>1644</v>
      </c>
      <c r="B12" s="54" t="s">
        <v>1645</v>
      </c>
      <c r="C12" s="70" t="s">
        <v>123</v>
      </c>
      <c r="D12" s="54" t="s">
        <v>1646</v>
      </c>
      <c r="E12" s="70" t="s">
        <v>1647</v>
      </c>
      <c r="F12" s="70" t="s">
        <v>135</v>
      </c>
      <c r="G12" s="72">
        <v>10998.068130000001</v>
      </c>
      <c r="H12" s="80">
        <v>1855</v>
      </c>
      <c r="I12" s="118" t="s">
        <v>3256</v>
      </c>
      <c r="J12" s="72">
        <v>204.01416381200002</v>
      </c>
      <c r="K12" s="73">
        <v>1.075522872454036E-4</v>
      </c>
      <c r="L12" s="73">
        <f t="shared" si="0"/>
        <v>8.7036084657444498E-3</v>
      </c>
      <c r="M12" s="73">
        <f>J12/'סכום נכסי הקרן'!$C$41</f>
        <v>1.3707583822194834E-3</v>
      </c>
    </row>
    <row r="13" spans="1:13">
      <c r="A13" s="69" t="s">
        <v>1648</v>
      </c>
      <c r="B13" s="54" t="s">
        <v>1649</v>
      </c>
      <c r="C13" s="70" t="s">
        <v>123</v>
      </c>
      <c r="D13" s="54" t="s">
        <v>1646</v>
      </c>
      <c r="E13" s="70" t="s">
        <v>1647</v>
      </c>
      <c r="F13" s="70" t="s">
        <v>135</v>
      </c>
      <c r="G13" s="72">
        <v>11702</v>
      </c>
      <c r="H13" s="80">
        <v>1850</v>
      </c>
      <c r="I13" s="118" t="s">
        <v>3256</v>
      </c>
      <c r="J13" s="72">
        <v>216.48699999999999</v>
      </c>
      <c r="K13" s="73">
        <v>2.4006985372151149E-4</v>
      </c>
      <c r="L13" s="73">
        <f t="shared" si="0"/>
        <v>9.2357219259537986E-3</v>
      </c>
      <c r="M13" s="73">
        <f>J13/'סכום נכסי הקרן'!$C$41</f>
        <v>1.4545625869633592E-3</v>
      </c>
    </row>
    <row r="14" spans="1:13">
      <c r="A14" s="69" t="s">
        <v>1650</v>
      </c>
      <c r="B14" s="54" t="s">
        <v>1651</v>
      </c>
      <c r="C14" s="70" t="s">
        <v>123</v>
      </c>
      <c r="D14" s="54" t="s">
        <v>1646</v>
      </c>
      <c r="E14" s="70" t="s">
        <v>1647</v>
      </c>
      <c r="F14" s="70" t="s">
        <v>135</v>
      </c>
      <c r="G14" s="72">
        <v>4953.8630720000001</v>
      </c>
      <c r="H14" s="80">
        <v>3429</v>
      </c>
      <c r="I14" s="118" t="s">
        <v>3256</v>
      </c>
      <c r="J14" s="72">
        <v>169.867964736</v>
      </c>
      <c r="K14" s="73">
        <v>7.2240603850145626E-5</v>
      </c>
      <c r="L14" s="73">
        <f t="shared" si="0"/>
        <v>7.2468706501056506E-3</v>
      </c>
      <c r="M14" s="73">
        <f>J14/'סכום נכסי הקרן'!$C$41</f>
        <v>1.1413322103802854E-3</v>
      </c>
    </row>
    <row r="15" spans="1:13">
      <c r="A15" s="69" t="s">
        <v>1652</v>
      </c>
      <c r="B15" s="54" t="s">
        <v>1653</v>
      </c>
      <c r="C15" s="70" t="s">
        <v>123</v>
      </c>
      <c r="D15" s="54" t="s">
        <v>1654</v>
      </c>
      <c r="E15" s="70" t="s">
        <v>1647</v>
      </c>
      <c r="F15" s="70" t="s">
        <v>135</v>
      </c>
      <c r="G15" s="72">
        <v>2529.2253000000001</v>
      </c>
      <c r="H15" s="80">
        <v>1848</v>
      </c>
      <c r="I15" s="118" t="s">
        <v>3256</v>
      </c>
      <c r="J15" s="72">
        <v>46.740083544000008</v>
      </c>
      <c r="K15" s="73">
        <v>3.7508925928739274E-5</v>
      </c>
      <c r="L15" s="73">
        <f t="shared" si="0"/>
        <v>1.9940154115869924E-3</v>
      </c>
      <c r="M15" s="73">
        <f>J15/'סכום נכסי הקרן'!$C$41</f>
        <v>3.1404369239097123E-4</v>
      </c>
    </row>
    <row r="16" spans="1:13">
      <c r="A16" s="69" t="s">
        <v>1655</v>
      </c>
      <c r="B16" s="54" t="s">
        <v>1656</v>
      </c>
      <c r="C16" s="70" t="s">
        <v>123</v>
      </c>
      <c r="D16" s="54" t="s">
        <v>1654</v>
      </c>
      <c r="E16" s="70" t="s">
        <v>1647</v>
      </c>
      <c r="F16" s="70" t="s">
        <v>135</v>
      </c>
      <c r="G16" s="72">
        <v>4831.4274450000003</v>
      </c>
      <c r="H16" s="80">
        <v>3393</v>
      </c>
      <c r="I16" s="118" t="s">
        <v>3256</v>
      </c>
      <c r="J16" s="72">
        <v>163.93033322199997</v>
      </c>
      <c r="K16" s="73">
        <v>3.7838279771020579E-5</v>
      </c>
      <c r="L16" s="73">
        <f t="shared" si="0"/>
        <v>6.9935606889436211E-3</v>
      </c>
      <c r="M16" s="73">
        <f>J16/'סכום נכסי הקרן'!$C$41</f>
        <v>1.1014376363160734E-3</v>
      </c>
    </row>
    <row r="17" spans="1:13">
      <c r="A17" s="69" t="s">
        <v>1657</v>
      </c>
      <c r="B17" s="54" t="s">
        <v>1658</v>
      </c>
      <c r="C17" s="70" t="s">
        <v>123</v>
      </c>
      <c r="D17" s="54" t="s">
        <v>1659</v>
      </c>
      <c r="E17" s="70" t="s">
        <v>1647</v>
      </c>
      <c r="F17" s="70" t="s">
        <v>135</v>
      </c>
      <c r="G17" s="72">
        <v>1961</v>
      </c>
      <c r="H17" s="80">
        <v>17740</v>
      </c>
      <c r="I17" s="118" t="s">
        <v>3256</v>
      </c>
      <c r="J17" s="72">
        <v>347.88117</v>
      </c>
      <c r="K17" s="73">
        <v>1.8003887591107383E-4</v>
      </c>
      <c r="L17" s="73">
        <f t="shared" si="0"/>
        <v>1.4841231803274381E-2</v>
      </c>
      <c r="M17" s="73">
        <f>J17/'סכום נכסי הקרן'!$C$41</f>
        <v>2.3373917814512655E-3</v>
      </c>
    </row>
    <row r="18" spans="1:13">
      <c r="A18" s="69" t="s">
        <v>1660</v>
      </c>
      <c r="B18" s="54" t="s">
        <v>1661</v>
      </c>
      <c r="C18" s="70" t="s">
        <v>123</v>
      </c>
      <c r="D18" s="54" t="s">
        <v>1659</v>
      </c>
      <c r="E18" s="70" t="s">
        <v>1647</v>
      </c>
      <c r="F18" s="70" t="s">
        <v>135</v>
      </c>
      <c r="G18" s="72">
        <v>240.27640400000001</v>
      </c>
      <c r="H18" s="80">
        <v>18340</v>
      </c>
      <c r="I18" s="118" t="s">
        <v>3256</v>
      </c>
      <c r="J18" s="72">
        <v>44.066692402000001</v>
      </c>
      <c r="K18" s="73">
        <v>2.309376103500966E-5</v>
      </c>
      <c r="L18" s="73">
        <f t="shared" si="0"/>
        <v>1.8799637725194266E-3</v>
      </c>
      <c r="M18" s="73">
        <f>J18/'סכום נכסי הקרן'!$C$41</f>
        <v>2.9608134483443224E-4</v>
      </c>
    </row>
    <row r="19" spans="1:13">
      <c r="A19" s="69" t="s">
        <v>1662</v>
      </c>
      <c r="B19" s="54" t="s">
        <v>1663</v>
      </c>
      <c r="C19" s="70" t="s">
        <v>123</v>
      </c>
      <c r="D19" s="54" t="s">
        <v>1659</v>
      </c>
      <c r="E19" s="70" t="s">
        <v>1647</v>
      </c>
      <c r="F19" s="70" t="s">
        <v>135</v>
      </c>
      <c r="G19" s="72">
        <v>344.13441</v>
      </c>
      <c r="H19" s="80">
        <v>33260</v>
      </c>
      <c r="I19" s="118" t="s">
        <v>3256</v>
      </c>
      <c r="J19" s="72">
        <v>114.459104716</v>
      </c>
      <c r="K19" s="73">
        <v>4.1191626044724537E-5</v>
      </c>
      <c r="L19" s="73">
        <f t="shared" si="0"/>
        <v>4.8830297572168445E-3</v>
      </c>
      <c r="M19" s="73">
        <f>J19/'סכום נכסי הקרן'!$C$41</f>
        <v>7.6904355207109431E-4</v>
      </c>
    </row>
    <row r="20" spans="1:13">
      <c r="A20" s="69" t="s">
        <v>1664</v>
      </c>
      <c r="B20" s="54" t="s">
        <v>1665</v>
      </c>
      <c r="C20" s="70" t="s">
        <v>123</v>
      </c>
      <c r="D20" s="54" t="s">
        <v>1659</v>
      </c>
      <c r="E20" s="70" t="s">
        <v>1647</v>
      </c>
      <c r="F20" s="70" t="s">
        <v>135</v>
      </c>
      <c r="G20" s="72">
        <v>1051.903178</v>
      </c>
      <c r="H20" s="80">
        <v>18500</v>
      </c>
      <c r="I20" s="118" t="s">
        <v>3256</v>
      </c>
      <c r="J20" s="72">
        <v>194.60208783800005</v>
      </c>
      <c r="K20" s="73">
        <v>3.3577499485198699E-5</v>
      </c>
      <c r="L20" s="73">
        <f t="shared" si="0"/>
        <v>8.302072500805148E-3</v>
      </c>
      <c r="M20" s="73">
        <f>J20/'סכום נכסי הקרן'!$C$41</f>
        <v>1.3075192335526484E-3</v>
      </c>
    </row>
    <row r="21" spans="1:13">
      <c r="A21" s="69" t="s">
        <v>1666</v>
      </c>
      <c r="B21" s="54" t="s">
        <v>1667</v>
      </c>
      <c r="C21" s="70" t="s">
        <v>123</v>
      </c>
      <c r="D21" s="54" t="s">
        <v>1668</v>
      </c>
      <c r="E21" s="70" t="s">
        <v>1647</v>
      </c>
      <c r="F21" s="70" t="s">
        <v>135</v>
      </c>
      <c r="G21" s="72">
        <v>5690</v>
      </c>
      <c r="H21" s="80">
        <v>1833</v>
      </c>
      <c r="I21" s="118" t="s">
        <v>3256</v>
      </c>
      <c r="J21" s="72">
        <v>104.29769999999999</v>
      </c>
      <c r="K21" s="73">
        <v>8.8461508384386433E-5</v>
      </c>
      <c r="L21" s="73">
        <f t="shared" si="0"/>
        <v>4.4495260903266772E-3</v>
      </c>
      <c r="M21" s="73">
        <f>J21/'סכום נכסי הקרן'!$C$41</f>
        <v>7.0076971054302726E-4</v>
      </c>
    </row>
    <row r="22" spans="1:13">
      <c r="A22" s="69" t="s">
        <v>1669</v>
      </c>
      <c r="B22" s="54" t="s">
        <v>1670</v>
      </c>
      <c r="C22" s="70" t="s">
        <v>123</v>
      </c>
      <c r="D22" s="54" t="s">
        <v>1668</v>
      </c>
      <c r="E22" s="70" t="s">
        <v>1647</v>
      </c>
      <c r="F22" s="70" t="s">
        <v>135</v>
      </c>
      <c r="G22" s="72">
        <v>1087.3773229999999</v>
      </c>
      <c r="H22" s="80">
        <v>2759</v>
      </c>
      <c r="I22" s="118" t="s">
        <v>3256</v>
      </c>
      <c r="J22" s="72">
        <v>30.000740327999999</v>
      </c>
      <c r="K22" s="73">
        <v>1.6364152623510995E-4</v>
      </c>
      <c r="L22" s="73">
        <f t="shared" si="0"/>
        <v>1.2798851443373319E-3</v>
      </c>
      <c r="M22" s="73">
        <f>J22/'סכום נכסי הקרן'!$C$41</f>
        <v>2.0157309428423719E-4</v>
      </c>
    </row>
    <row r="23" spans="1:13">
      <c r="A23" s="69" t="s">
        <v>1671</v>
      </c>
      <c r="B23" s="54" t="s">
        <v>1672</v>
      </c>
      <c r="C23" s="70" t="s">
        <v>123</v>
      </c>
      <c r="D23" s="54" t="s">
        <v>1668</v>
      </c>
      <c r="E23" s="70" t="s">
        <v>1647</v>
      </c>
      <c r="F23" s="70" t="s">
        <v>135</v>
      </c>
      <c r="G23" s="72">
        <v>10628.432955</v>
      </c>
      <c r="H23" s="80">
        <v>1860</v>
      </c>
      <c r="I23" s="118" t="s">
        <v>3256</v>
      </c>
      <c r="J23" s="72">
        <v>197.68885296300002</v>
      </c>
      <c r="K23" s="73">
        <v>5.1850491261928469E-5</v>
      </c>
      <c r="L23" s="73">
        <f t="shared" si="0"/>
        <v>8.4337594120064297E-3</v>
      </c>
      <c r="M23" s="73">
        <f>J23/'סכום נכסי הקרן'!$C$41</f>
        <v>1.3282590149971151E-3</v>
      </c>
    </row>
    <row r="24" spans="1:13">
      <c r="A24" s="69" t="s">
        <v>1673</v>
      </c>
      <c r="B24" s="54" t="s">
        <v>1674</v>
      </c>
      <c r="C24" s="70" t="s">
        <v>123</v>
      </c>
      <c r="D24" s="54" t="s">
        <v>1668</v>
      </c>
      <c r="E24" s="70" t="s">
        <v>1647</v>
      </c>
      <c r="F24" s="70" t="s">
        <v>135</v>
      </c>
      <c r="G24" s="72">
        <v>2238.7983020000001</v>
      </c>
      <c r="H24" s="80">
        <v>1841</v>
      </c>
      <c r="I24" s="118" t="s">
        <v>3256</v>
      </c>
      <c r="J24" s="72">
        <v>41.216276733000001</v>
      </c>
      <c r="K24" s="73">
        <v>3.0448353736044265E-5</v>
      </c>
      <c r="L24" s="73">
        <f t="shared" si="0"/>
        <v>1.7583599510785752E-3</v>
      </c>
      <c r="M24" s="73">
        <f>J24/'סכום נכסי הקרן'!$C$41</f>
        <v>2.769295805741231E-4</v>
      </c>
    </row>
    <row r="25" spans="1:13">
      <c r="A25" s="69" t="s">
        <v>1675</v>
      </c>
      <c r="B25" s="54" t="s">
        <v>1676</v>
      </c>
      <c r="C25" s="70" t="s">
        <v>123</v>
      </c>
      <c r="D25" s="54" t="s">
        <v>1668</v>
      </c>
      <c r="E25" s="70" t="s">
        <v>1647</v>
      </c>
      <c r="F25" s="70" t="s">
        <v>135</v>
      </c>
      <c r="G25" s="72">
        <v>8938.6721550000002</v>
      </c>
      <c r="H25" s="80">
        <v>3381</v>
      </c>
      <c r="I25" s="118" t="s">
        <v>3256</v>
      </c>
      <c r="J25" s="72">
        <v>302.21650556100002</v>
      </c>
      <c r="K25" s="73">
        <v>5.6437894079784304E-5</v>
      </c>
      <c r="L25" s="73">
        <f t="shared" si="0"/>
        <v>1.2893095690710602E-2</v>
      </c>
      <c r="M25" s="73">
        <f>J25/'סכום נכסי הקרן'!$C$41</f>
        <v>2.0305737626362536E-3</v>
      </c>
    </row>
    <row r="26" spans="1:13">
      <c r="A26" s="119" t="s">
        <v>3256</v>
      </c>
      <c r="B26" s="118" t="s">
        <v>3256</v>
      </c>
      <c r="C26" s="118" t="s">
        <v>3256</v>
      </c>
      <c r="D26" s="118" t="s">
        <v>3256</v>
      </c>
      <c r="E26" s="118" t="s">
        <v>3256</v>
      </c>
      <c r="F26" s="118" t="s">
        <v>3256</v>
      </c>
      <c r="G26" s="118" t="s">
        <v>3256</v>
      </c>
      <c r="H26" s="118" t="s">
        <v>3256</v>
      </c>
      <c r="I26" s="118" t="s">
        <v>3256</v>
      </c>
      <c r="J26" s="118" t="s">
        <v>3256</v>
      </c>
      <c r="K26" s="118" t="s">
        <v>3256</v>
      </c>
      <c r="L26" s="118" t="s">
        <v>3256</v>
      </c>
      <c r="M26" s="118" t="s">
        <v>3256</v>
      </c>
    </row>
    <row r="27" spans="1:13">
      <c r="A27" s="68" t="s">
        <v>216</v>
      </c>
      <c r="B27" s="117" t="s">
        <v>3256</v>
      </c>
      <c r="C27" s="117" t="s">
        <v>3256</v>
      </c>
      <c r="D27" s="117" t="s">
        <v>3256</v>
      </c>
      <c r="E27" s="117" t="s">
        <v>3256</v>
      </c>
      <c r="F27" s="117" t="s">
        <v>3256</v>
      </c>
      <c r="G27" s="117" t="s">
        <v>3256</v>
      </c>
      <c r="H27" s="117" t="s">
        <v>3256</v>
      </c>
      <c r="I27" s="117" t="s">
        <v>3256</v>
      </c>
      <c r="J27" s="66">
        <v>12941.239535425</v>
      </c>
      <c r="K27" s="117" t="s">
        <v>3256</v>
      </c>
      <c r="L27" s="67">
        <f t="shared" si="0"/>
        <v>0.55209638327633914</v>
      </c>
      <c r="M27" s="67">
        <f>J27/'סכום נכסי הקרן'!$C$41</f>
        <v>8.6951377482991074E-2</v>
      </c>
    </row>
    <row r="28" spans="1:13">
      <c r="A28" s="69" t="s">
        <v>1677</v>
      </c>
      <c r="B28" s="54" t="s">
        <v>1678</v>
      </c>
      <c r="C28" s="70" t="s">
        <v>123</v>
      </c>
      <c r="D28" s="54" t="s">
        <v>1646</v>
      </c>
      <c r="E28" s="70" t="s">
        <v>1679</v>
      </c>
      <c r="F28" s="70" t="s">
        <v>135</v>
      </c>
      <c r="G28" s="72">
        <v>32653.345000000001</v>
      </c>
      <c r="H28" s="80">
        <v>381.09</v>
      </c>
      <c r="I28" s="118" t="s">
        <v>3256</v>
      </c>
      <c r="J28" s="72">
        <v>124.43863246100001</v>
      </c>
      <c r="K28" s="73">
        <v>3.5985853861573156E-4</v>
      </c>
      <c r="L28" s="73">
        <f t="shared" si="0"/>
        <v>5.3087742278093552E-3</v>
      </c>
      <c r="M28" s="73">
        <f>J28/'סכום נכסי הקרן'!$C$41</f>
        <v>8.3609537362823092E-4</v>
      </c>
    </row>
    <row r="29" spans="1:13">
      <c r="A29" s="69" t="s">
        <v>1680</v>
      </c>
      <c r="B29" s="54" t="s">
        <v>1681</v>
      </c>
      <c r="C29" s="70" t="s">
        <v>123</v>
      </c>
      <c r="D29" s="54" t="s">
        <v>1646</v>
      </c>
      <c r="E29" s="70" t="s">
        <v>1679</v>
      </c>
      <c r="F29" s="70" t="s">
        <v>135</v>
      </c>
      <c r="G29" s="72">
        <v>589792.68236500002</v>
      </c>
      <c r="H29" s="80">
        <v>352.49</v>
      </c>
      <c r="I29" s="118" t="s">
        <v>3256</v>
      </c>
      <c r="J29" s="72">
        <v>2078.960229672</v>
      </c>
      <c r="K29" s="73">
        <v>3.7615030676018475E-3</v>
      </c>
      <c r="L29" s="73">
        <f t="shared" si="0"/>
        <v>8.869215507798453E-2</v>
      </c>
      <c r="M29" s="73">
        <f>J29/'סכום נכסי הקרן'!$C$41</f>
        <v>1.3968403506287416E-2</v>
      </c>
    </row>
    <row r="30" spans="1:13">
      <c r="A30" s="69" t="s">
        <v>1682</v>
      </c>
      <c r="B30" s="54" t="s">
        <v>1683</v>
      </c>
      <c r="C30" s="70" t="s">
        <v>123</v>
      </c>
      <c r="D30" s="54" t="s">
        <v>1659</v>
      </c>
      <c r="E30" s="70" t="s">
        <v>1679</v>
      </c>
      <c r="F30" s="70" t="s">
        <v>135</v>
      </c>
      <c r="G30" s="72">
        <v>16972</v>
      </c>
      <c r="H30" s="80">
        <v>3594.22</v>
      </c>
      <c r="I30" s="118" t="s">
        <v>3256</v>
      </c>
      <c r="J30" s="72">
        <v>610.01102000000003</v>
      </c>
      <c r="K30" s="73">
        <v>5.7770185219954912E-4</v>
      </c>
      <c r="L30" s="73">
        <f t="shared" si="0"/>
        <v>2.6024159198877721E-2</v>
      </c>
      <c r="M30" s="73">
        <f>J30/'סכום נכסי הקרן'!$C$41</f>
        <v>4.0986258173809857E-3</v>
      </c>
    </row>
    <row r="31" spans="1:13">
      <c r="A31" s="69" t="s">
        <v>1684</v>
      </c>
      <c r="B31" s="54" t="s">
        <v>1685</v>
      </c>
      <c r="C31" s="70" t="s">
        <v>123</v>
      </c>
      <c r="D31" s="54" t="s">
        <v>1659</v>
      </c>
      <c r="E31" s="70" t="s">
        <v>1679</v>
      </c>
      <c r="F31" s="70" t="s">
        <v>135</v>
      </c>
      <c r="G31" s="72">
        <v>9900</v>
      </c>
      <c r="H31" s="80">
        <v>3397.28</v>
      </c>
      <c r="I31" s="118" t="s">
        <v>3256</v>
      </c>
      <c r="J31" s="72">
        <v>336.33071999999999</v>
      </c>
      <c r="K31" s="73">
        <v>1.2775034228058879E-3</v>
      </c>
      <c r="L31" s="73">
        <f t="shared" si="0"/>
        <v>1.4348468984631076E-2</v>
      </c>
      <c r="M31" s="73">
        <f>J31/'סכום נכסי הקרן'!$C$41</f>
        <v>2.2597850317037475E-3</v>
      </c>
    </row>
    <row r="32" spans="1:13">
      <c r="A32" s="69" t="s">
        <v>1686</v>
      </c>
      <c r="B32" s="54" t="s">
        <v>1687</v>
      </c>
      <c r="C32" s="70" t="s">
        <v>123</v>
      </c>
      <c r="D32" s="54" t="s">
        <v>1659</v>
      </c>
      <c r="E32" s="70" t="s">
        <v>1679</v>
      </c>
      <c r="F32" s="70" t="s">
        <v>135</v>
      </c>
      <c r="G32" s="72">
        <v>66888</v>
      </c>
      <c r="H32" s="80">
        <v>3518.37</v>
      </c>
      <c r="I32" s="118" t="s">
        <v>3256</v>
      </c>
      <c r="J32" s="72">
        <v>2353.36733</v>
      </c>
      <c r="K32" s="73">
        <v>2.8260427222217342E-3</v>
      </c>
      <c r="L32" s="73">
        <f t="shared" si="0"/>
        <v>0.1003988518918196</v>
      </c>
      <c r="M32" s="73">
        <f>J32/'סכום נכסי הקרן'!$C$41</f>
        <v>1.581212761782395E-2</v>
      </c>
    </row>
    <row r="33" spans="1:13">
      <c r="A33" s="69" t="s">
        <v>1688</v>
      </c>
      <c r="B33" s="54" t="s">
        <v>1689</v>
      </c>
      <c r="C33" s="70" t="s">
        <v>123</v>
      </c>
      <c r="D33" s="54" t="s">
        <v>1659</v>
      </c>
      <c r="E33" s="70" t="s">
        <v>1679</v>
      </c>
      <c r="F33" s="70" t="s">
        <v>135</v>
      </c>
      <c r="G33" s="72">
        <v>24446</v>
      </c>
      <c r="H33" s="80">
        <v>3805.36</v>
      </c>
      <c r="I33" s="118" t="s">
        <v>3256</v>
      </c>
      <c r="J33" s="72">
        <v>930.25818000000004</v>
      </c>
      <c r="K33" s="73">
        <v>7.4000486394426644E-4</v>
      </c>
      <c r="L33" s="73">
        <f t="shared" si="0"/>
        <v>3.9686474799058957E-2</v>
      </c>
      <c r="M33" s="73">
        <f>J33/'סכום נכסי הקרן'!$C$41</f>
        <v>6.2503464173120152E-3</v>
      </c>
    </row>
    <row r="34" spans="1:13">
      <c r="A34" s="69" t="s">
        <v>1690</v>
      </c>
      <c r="B34" s="54" t="s">
        <v>1691</v>
      </c>
      <c r="C34" s="70" t="s">
        <v>123</v>
      </c>
      <c r="D34" s="54" t="s">
        <v>1659</v>
      </c>
      <c r="E34" s="70" t="s">
        <v>1679</v>
      </c>
      <c r="F34" s="70" t="s">
        <v>135</v>
      </c>
      <c r="G34" s="72">
        <v>3747.4361690000001</v>
      </c>
      <c r="H34" s="80">
        <v>3822.41</v>
      </c>
      <c r="I34" s="118" t="s">
        <v>3256</v>
      </c>
      <c r="J34" s="72">
        <v>143.24237486199999</v>
      </c>
      <c r="K34" s="73">
        <v>3.4630693463840828E-4</v>
      </c>
      <c r="L34" s="73">
        <f t="shared" si="0"/>
        <v>6.1109754499746706E-3</v>
      </c>
      <c r="M34" s="73">
        <f>J34/'סכום נכסי הקרן'!$C$41</f>
        <v>9.6243654049456067E-4</v>
      </c>
    </row>
    <row r="35" spans="1:13">
      <c r="A35" s="69" t="s">
        <v>1692</v>
      </c>
      <c r="B35" s="54" t="s">
        <v>1693</v>
      </c>
      <c r="C35" s="70" t="s">
        <v>123</v>
      </c>
      <c r="D35" s="54" t="s">
        <v>1668</v>
      </c>
      <c r="E35" s="70" t="s">
        <v>1679</v>
      </c>
      <c r="F35" s="70" t="s">
        <v>135</v>
      </c>
      <c r="G35" s="72">
        <v>82983.805500000002</v>
      </c>
      <c r="H35" s="80">
        <v>3826</v>
      </c>
      <c r="I35" s="118" t="s">
        <v>3256</v>
      </c>
      <c r="J35" s="72">
        <v>3174.9603984300002</v>
      </c>
      <c r="K35" s="73">
        <v>4.8849022237294464E-3</v>
      </c>
      <c r="L35" s="73">
        <f t="shared" si="0"/>
        <v>0.13544947902559951</v>
      </c>
      <c r="M35" s="73">
        <f>J35/'סכום נכסי הקרן'!$C$41</f>
        <v>2.1332359959935508E-2</v>
      </c>
    </row>
    <row r="36" spans="1:13">
      <c r="A36" s="69" t="s">
        <v>1694</v>
      </c>
      <c r="B36" s="54" t="s">
        <v>1695</v>
      </c>
      <c r="C36" s="70" t="s">
        <v>123</v>
      </c>
      <c r="D36" s="54" t="s">
        <v>1668</v>
      </c>
      <c r="E36" s="70" t="s">
        <v>1679</v>
      </c>
      <c r="F36" s="70" t="s">
        <v>135</v>
      </c>
      <c r="G36" s="72">
        <v>639557</v>
      </c>
      <c r="H36" s="80">
        <v>353.53</v>
      </c>
      <c r="I36" s="118" t="s">
        <v>3256</v>
      </c>
      <c r="J36" s="72">
        <v>2261.0258599999997</v>
      </c>
      <c r="K36" s="73">
        <v>1.5929045487944448E-3</v>
      </c>
      <c r="L36" s="73">
        <f t="shared" si="0"/>
        <v>9.6459399919397198E-2</v>
      </c>
      <c r="M36" s="73">
        <f>J36/'סכום נכסי הקרן'!$C$41</f>
        <v>1.5191691067420462E-2</v>
      </c>
    </row>
    <row r="37" spans="1:13">
      <c r="A37" s="69" t="s">
        <v>1696</v>
      </c>
      <c r="B37" s="54" t="s">
        <v>1697</v>
      </c>
      <c r="C37" s="70" t="s">
        <v>123</v>
      </c>
      <c r="D37" s="54" t="s">
        <v>1668</v>
      </c>
      <c r="E37" s="70" t="s">
        <v>1679</v>
      </c>
      <c r="F37" s="70" t="s">
        <v>135</v>
      </c>
      <c r="G37" s="72">
        <v>242561</v>
      </c>
      <c r="H37" s="80">
        <v>382.85</v>
      </c>
      <c r="I37" s="118" t="s">
        <v>3256</v>
      </c>
      <c r="J37" s="72">
        <v>928.64479000000006</v>
      </c>
      <c r="K37" s="73">
        <v>1.0410721663434868E-3</v>
      </c>
      <c r="L37" s="73">
        <f t="shared" si="0"/>
        <v>3.9617644701186498E-2</v>
      </c>
      <c r="M37" s="73">
        <f>J37/'סכום נכסי הקרן'!$C$41</f>
        <v>6.2395061510041967E-3</v>
      </c>
    </row>
    <row r="38" spans="1:13">
      <c r="A38" s="119" t="s">
        <v>3256</v>
      </c>
      <c r="B38" s="118" t="s">
        <v>3256</v>
      </c>
      <c r="C38" s="118" t="s">
        <v>3256</v>
      </c>
      <c r="D38" s="118" t="s">
        <v>3256</v>
      </c>
      <c r="E38" s="118" t="s">
        <v>3256</v>
      </c>
      <c r="F38" s="118" t="s">
        <v>3256</v>
      </c>
      <c r="G38" s="118" t="s">
        <v>3256</v>
      </c>
      <c r="H38" s="118" t="s">
        <v>3256</v>
      </c>
      <c r="I38" s="118" t="s">
        <v>3256</v>
      </c>
      <c r="J38" s="118" t="s">
        <v>3256</v>
      </c>
      <c r="K38" s="118" t="s">
        <v>3256</v>
      </c>
      <c r="L38" s="118" t="s">
        <v>3256</v>
      </c>
      <c r="M38" s="118" t="s">
        <v>3256</v>
      </c>
    </row>
    <row r="39" spans="1:13">
      <c r="A39" s="63" t="s">
        <v>188</v>
      </c>
      <c r="B39" s="117" t="s">
        <v>3256</v>
      </c>
      <c r="C39" s="117" t="s">
        <v>3256</v>
      </c>
      <c r="D39" s="117" t="s">
        <v>3256</v>
      </c>
      <c r="E39" s="117" t="s">
        <v>3256</v>
      </c>
      <c r="F39" s="117" t="s">
        <v>3256</v>
      </c>
      <c r="G39" s="117" t="s">
        <v>3256</v>
      </c>
      <c r="H39" s="117" t="s">
        <v>3256</v>
      </c>
      <c r="I39" s="66">
        <v>1.5009206000000001E-2</v>
      </c>
      <c r="J39" s="66">
        <v>8321.4734805959979</v>
      </c>
      <c r="K39" s="117" t="s">
        <v>3256</v>
      </c>
      <c r="L39" s="67">
        <f t="shared" si="0"/>
        <v>0.35500891545905083</v>
      </c>
      <c r="M39" s="67">
        <f>J39/'סכום נכסי הקרן'!$C$41</f>
        <v>5.5911458855648161E-2</v>
      </c>
    </row>
    <row r="40" spans="1:13">
      <c r="A40" s="68" t="s">
        <v>217</v>
      </c>
      <c r="B40" s="117" t="s">
        <v>3256</v>
      </c>
      <c r="C40" s="117" t="s">
        <v>3256</v>
      </c>
      <c r="D40" s="117" t="s">
        <v>3256</v>
      </c>
      <c r="E40" s="117" t="s">
        <v>3256</v>
      </c>
      <c r="F40" s="117" t="s">
        <v>3256</v>
      </c>
      <c r="G40" s="117" t="s">
        <v>3256</v>
      </c>
      <c r="H40" s="117" t="s">
        <v>3256</v>
      </c>
      <c r="I40" s="66">
        <v>1.5009206000000001E-2</v>
      </c>
      <c r="J40" s="66">
        <v>8321.4734805959979</v>
      </c>
      <c r="K40" s="117" t="s">
        <v>3256</v>
      </c>
      <c r="L40" s="67">
        <f t="shared" si="0"/>
        <v>0.35500891545905083</v>
      </c>
      <c r="M40" s="67">
        <f>J40/'סכום נכסי הקרן'!$C$41</f>
        <v>5.5911458855648161E-2</v>
      </c>
    </row>
    <row r="41" spans="1:13">
      <c r="A41" s="69" t="s">
        <v>1698</v>
      </c>
      <c r="B41" s="54" t="s">
        <v>1699</v>
      </c>
      <c r="C41" s="70" t="s">
        <v>29</v>
      </c>
      <c r="D41" s="118" t="s">
        <v>3256</v>
      </c>
      <c r="E41" s="70" t="s">
        <v>1647</v>
      </c>
      <c r="F41" s="70" t="s">
        <v>134</v>
      </c>
      <c r="G41" s="72">
        <v>2557.1147180000003</v>
      </c>
      <c r="H41" s="80">
        <v>6579.6</v>
      </c>
      <c r="I41" s="118" t="s">
        <v>3256</v>
      </c>
      <c r="J41" s="72">
        <v>610.23520586400014</v>
      </c>
      <c r="K41" s="73">
        <v>5.7191496093282599E-5</v>
      </c>
      <c r="L41" s="73">
        <f t="shared" si="0"/>
        <v>2.6033723368087118E-2</v>
      </c>
      <c r="M41" s="73">
        <f>J41/'סכום נכסי הקרן'!$C$41</f>
        <v>4.1001321081527205E-3</v>
      </c>
    </row>
    <row r="42" spans="1:13">
      <c r="A42" s="69" t="s">
        <v>1700</v>
      </c>
      <c r="B42" s="54" t="s">
        <v>1701</v>
      </c>
      <c r="C42" s="70" t="s">
        <v>29</v>
      </c>
      <c r="D42" s="118" t="s">
        <v>3256</v>
      </c>
      <c r="E42" s="70" t="s">
        <v>1647</v>
      </c>
      <c r="F42" s="70" t="s">
        <v>134</v>
      </c>
      <c r="G42" s="72">
        <v>1946.3939</v>
      </c>
      <c r="H42" s="80">
        <v>1866.48</v>
      </c>
      <c r="I42" s="118" t="s">
        <v>3256</v>
      </c>
      <c r="J42" s="72">
        <v>131.76547474</v>
      </c>
      <c r="K42" s="73">
        <v>1.2842440757590253E-4</v>
      </c>
      <c r="L42" s="73">
        <f t="shared" si="0"/>
        <v>5.6213504004394236E-3</v>
      </c>
      <c r="M42" s="73">
        <f>J42/'סכום נכסי הקרן'!$C$41</f>
        <v>8.8532396776836277E-4</v>
      </c>
    </row>
    <row r="43" spans="1:13">
      <c r="A43" s="69" t="s">
        <v>1702</v>
      </c>
      <c r="B43" s="54" t="s">
        <v>1703</v>
      </c>
      <c r="C43" s="70" t="s">
        <v>29</v>
      </c>
      <c r="D43" s="118" t="s">
        <v>3256</v>
      </c>
      <c r="E43" s="70" t="s">
        <v>1647</v>
      </c>
      <c r="F43" s="70" t="s">
        <v>134</v>
      </c>
      <c r="G43" s="72">
        <v>276.67748</v>
      </c>
      <c r="H43" s="80">
        <v>4831.8</v>
      </c>
      <c r="I43" s="118" t="s">
        <v>3256</v>
      </c>
      <c r="J43" s="72">
        <v>48.487558490000005</v>
      </c>
      <c r="K43" s="73">
        <v>1.4989232012107648E-5</v>
      </c>
      <c r="L43" s="73">
        <f t="shared" si="0"/>
        <v>2.0685658126449176E-3</v>
      </c>
      <c r="M43" s="73">
        <f>J43/'סכום נכסי הקרן'!$C$41</f>
        <v>3.2578486704860617E-4</v>
      </c>
    </row>
    <row r="44" spans="1:13">
      <c r="A44" s="69" t="s">
        <v>1704</v>
      </c>
      <c r="B44" s="54" t="s">
        <v>1705</v>
      </c>
      <c r="C44" s="70" t="s">
        <v>1507</v>
      </c>
      <c r="D44" s="118" t="s">
        <v>3256</v>
      </c>
      <c r="E44" s="70" t="s">
        <v>1647</v>
      </c>
      <c r="F44" s="70" t="s">
        <v>134</v>
      </c>
      <c r="G44" s="72">
        <v>687.534851</v>
      </c>
      <c r="H44" s="80">
        <v>7266</v>
      </c>
      <c r="I44" s="118" t="s">
        <v>3256</v>
      </c>
      <c r="J44" s="72">
        <v>181.19143591499997</v>
      </c>
      <c r="K44" s="73">
        <v>3.0496112264360168E-6</v>
      </c>
      <c r="L44" s="73">
        <f t="shared" si="0"/>
        <v>7.7299501470075244E-3</v>
      </c>
      <c r="M44" s="73">
        <f>J44/'סכום נכסי הקרן'!$C$41</f>
        <v>1.2174139036530049E-3</v>
      </c>
    </row>
    <row r="45" spans="1:13">
      <c r="A45" s="69" t="s">
        <v>1706</v>
      </c>
      <c r="B45" s="54" t="s">
        <v>1707</v>
      </c>
      <c r="C45" s="70" t="s">
        <v>1507</v>
      </c>
      <c r="D45" s="118" t="s">
        <v>3256</v>
      </c>
      <c r="E45" s="70" t="s">
        <v>1647</v>
      </c>
      <c r="F45" s="70" t="s">
        <v>134</v>
      </c>
      <c r="G45" s="72">
        <v>216.16682800000001</v>
      </c>
      <c r="H45" s="80">
        <v>17881</v>
      </c>
      <c r="I45" s="118" t="s">
        <v>3256</v>
      </c>
      <c r="J45" s="72">
        <v>140.19367136099999</v>
      </c>
      <c r="K45" s="73">
        <v>1.9758720517741101E-6</v>
      </c>
      <c r="L45" s="73">
        <f t="shared" si="0"/>
        <v>5.9809123156067045E-3</v>
      </c>
      <c r="M45" s="73">
        <f>J45/'סכום נכסי הקרן'!$C$41</f>
        <v>9.4195249271663954E-4</v>
      </c>
    </row>
    <row r="46" spans="1:13">
      <c r="A46" s="69" t="s">
        <v>1708</v>
      </c>
      <c r="B46" s="54" t="s">
        <v>1709</v>
      </c>
      <c r="C46" s="70" t="s">
        <v>1507</v>
      </c>
      <c r="D46" s="118" t="s">
        <v>3256</v>
      </c>
      <c r="E46" s="70" t="s">
        <v>1647</v>
      </c>
      <c r="F46" s="70" t="s">
        <v>134</v>
      </c>
      <c r="G46" s="72">
        <v>816.37679800000001</v>
      </c>
      <c r="H46" s="80">
        <v>3760</v>
      </c>
      <c r="I46" s="118" t="s">
        <v>3256</v>
      </c>
      <c r="J46" s="72">
        <v>111.33354907100001</v>
      </c>
      <c r="K46" s="73">
        <v>9.0222790947475279E-7</v>
      </c>
      <c r="L46" s="73">
        <f t="shared" si="0"/>
        <v>4.7496879731775488E-3</v>
      </c>
      <c r="M46" s="73">
        <f>J46/'סכום נכסי הקרן'!$C$41</f>
        <v>7.4804313955353376E-4</v>
      </c>
    </row>
    <row r="47" spans="1:13">
      <c r="A47" s="69" t="s">
        <v>1710</v>
      </c>
      <c r="B47" s="54" t="s">
        <v>1711</v>
      </c>
      <c r="C47" s="70" t="s">
        <v>1507</v>
      </c>
      <c r="D47" s="118" t="s">
        <v>3256</v>
      </c>
      <c r="E47" s="70" t="s">
        <v>1647</v>
      </c>
      <c r="F47" s="70" t="s">
        <v>134</v>
      </c>
      <c r="G47" s="72">
        <v>889.55027000000007</v>
      </c>
      <c r="H47" s="80">
        <v>3487.98</v>
      </c>
      <c r="I47" s="72">
        <v>1.5009206000000001E-2</v>
      </c>
      <c r="J47" s="72">
        <v>112.55115509299999</v>
      </c>
      <c r="K47" s="73">
        <v>4.5971590180878558E-5</v>
      </c>
      <c r="L47" s="73">
        <f t="shared" si="0"/>
        <v>4.801633219933976E-3</v>
      </c>
      <c r="M47" s="73">
        <f>J47/'סכום נכסי הקרן'!$C$41</f>
        <v>7.5622415811475209E-4</v>
      </c>
    </row>
    <row r="48" spans="1:13">
      <c r="A48" s="69" t="s">
        <v>1712</v>
      </c>
      <c r="B48" s="54" t="s">
        <v>1713</v>
      </c>
      <c r="C48" s="70" t="s">
        <v>29</v>
      </c>
      <c r="D48" s="118" t="s">
        <v>3256</v>
      </c>
      <c r="E48" s="70" t="s">
        <v>1647</v>
      </c>
      <c r="F48" s="70" t="s">
        <v>142</v>
      </c>
      <c r="G48" s="72">
        <v>1242.955884</v>
      </c>
      <c r="H48" s="80">
        <v>5340</v>
      </c>
      <c r="I48" s="118" t="s">
        <v>3256</v>
      </c>
      <c r="J48" s="72">
        <v>181.804596723</v>
      </c>
      <c r="K48" s="73">
        <v>1.7801759105378726E-5</v>
      </c>
      <c r="L48" s="73">
        <f t="shared" si="0"/>
        <v>7.75610868178597E-3</v>
      </c>
      <c r="M48" s="73">
        <f>J48/'סכום נכסי הקרן'!$C$41</f>
        <v>1.2215336926985783E-3</v>
      </c>
    </row>
    <row r="49" spans="1:13">
      <c r="A49" s="69" t="s">
        <v>1714</v>
      </c>
      <c r="B49" s="54" t="s">
        <v>1715</v>
      </c>
      <c r="C49" s="70" t="s">
        <v>124</v>
      </c>
      <c r="D49" s="118" t="s">
        <v>3256</v>
      </c>
      <c r="E49" s="70" t="s">
        <v>1647</v>
      </c>
      <c r="F49" s="70" t="s">
        <v>134</v>
      </c>
      <c r="G49" s="72">
        <v>3008.0723220000004</v>
      </c>
      <c r="H49" s="80">
        <v>1022.25</v>
      </c>
      <c r="I49" s="118" t="s">
        <v>3256</v>
      </c>
      <c r="J49" s="72">
        <v>111.530320125</v>
      </c>
      <c r="K49" s="73">
        <v>1.5527025480165333E-5</v>
      </c>
      <c r="L49" s="73">
        <f t="shared" si="0"/>
        <v>4.7580825776471969E-3</v>
      </c>
      <c r="M49" s="73">
        <f>J49/'סכום נכסי הקרן'!$C$41</f>
        <v>7.4936523193481184E-4</v>
      </c>
    </row>
    <row r="50" spans="1:13">
      <c r="A50" s="69" t="s">
        <v>1716</v>
      </c>
      <c r="B50" s="54" t="s">
        <v>1717</v>
      </c>
      <c r="C50" s="70" t="s">
        <v>1507</v>
      </c>
      <c r="D50" s="118" t="s">
        <v>3256</v>
      </c>
      <c r="E50" s="70" t="s">
        <v>1647</v>
      </c>
      <c r="F50" s="70" t="s">
        <v>134</v>
      </c>
      <c r="G50" s="72">
        <v>980.27474600000005</v>
      </c>
      <c r="H50" s="80">
        <v>11399</v>
      </c>
      <c r="I50" s="118" t="s">
        <v>3256</v>
      </c>
      <c r="J50" s="72">
        <v>405.286486862</v>
      </c>
      <c r="K50" s="73">
        <v>7.2491587860322721E-6</v>
      </c>
      <c r="L50" s="73">
        <f t="shared" si="0"/>
        <v>1.7290245109425322E-2</v>
      </c>
      <c r="M50" s="73">
        <f>J50/'סכום נכסי הקרן'!$C$41</f>
        <v>2.7230945081750044E-3</v>
      </c>
    </row>
    <row r="51" spans="1:13">
      <c r="A51" s="69" t="s">
        <v>1718</v>
      </c>
      <c r="B51" s="54" t="s">
        <v>1719</v>
      </c>
      <c r="C51" s="70" t="s">
        <v>29</v>
      </c>
      <c r="D51" s="118" t="s">
        <v>3256</v>
      </c>
      <c r="E51" s="70" t="s">
        <v>1647</v>
      </c>
      <c r="F51" s="70" t="s">
        <v>134</v>
      </c>
      <c r="G51" s="72">
        <v>426.27634900000004</v>
      </c>
      <c r="H51" s="80">
        <v>4819</v>
      </c>
      <c r="I51" s="118" t="s">
        <v>3256</v>
      </c>
      <c r="J51" s="72">
        <v>74.506767249000006</v>
      </c>
      <c r="K51" s="73">
        <v>5.064174708158217E-5</v>
      </c>
      <c r="L51" s="73">
        <f t="shared" si="0"/>
        <v>3.1785917118049849E-3</v>
      </c>
      <c r="M51" s="73">
        <f>J51/'סכום נכסי הקרן'!$C$41</f>
        <v>5.0060630022117877E-4</v>
      </c>
    </row>
    <row r="52" spans="1:13">
      <c r="A52" s="69" t="s">
        <v>1720</v>
      </c>
      <c r="B52" s="54" t="s">
        <v>1721</v>
      </c>
      <c r="C52" s="70" t="s">
        <v>29</v>
      </c>
      <c r="D52" s="118" t="s">
        <v>3256</v>
      </c>
      <c r="E52" s="70" t="s">
        <v>1647</v>
      </c>
      <c r="F52" s="70" t="s">
        <v>134</v>
      </c>
      <c r="G52" s="72">
        <v>1204.5121919999999</v>
      </c>
      <c r="H52" s="80">
        <v>6526.5</v>
      </c>
      <c r="I52" s="118" t="s">
        <v>3256</v>
      </c>
      <c r="J52" s="72">
        <v>285.12749474100002</v>
      </c>
      <c r="K52" s="73">
        <v>3.1295024419485122E-5</v>
      </c>
      <c r="L52" s="73">
        <f t="shared" si="0"/>
        <v>1.216404797919381E-2</v>
      </c>
      <c r="M52" s="73">
        <f>J52/'סכום נכסי הקרן'!$C$41</f>
        <v>1.9157537698099682E-3</v>
      </c>
    </row>
    <row r="53" spans="1:13">
      <c r="A53" s="69" t="s">
        <v>1722</v>
      </c>
      <c r="B53" s="54" t="s">
        <v>1723</v>
      </c>
      <c r="C53" s="70" t="s">
        <v>1507</v>
      </c>
      <c r="D53" s="118" t="s">
        <v>3256</v>
      </c>
      <c r="E53" s="70" t="s">
        <v>1647</v>
      </c>
      <c r="F53" s="70" t="s">
        <v>134</v>
      </c>
      <c r="G53" s="72">
        <v>355.01581299999998</v>
      </c>
      <c r="H53" s="80">
        <v>5335</v>
      </c>
      <c r="I53" s="118" t="s">
        <v>3256</v>
      </c>
      <c r="J53" s="72">
        <v>68.695719574000009</v>
      </c>
      <c r="K53" s="73">
        <v>1.0794691468012648E-5</v>
      </c>
      <c r="L53" s="73">
        <f t="shared" si="0"/>
        <v>2.9306820432116729E-3</v>
      </c>
      <c r="M53" s="73">
        <f>J53/'סכום נכסי הקרן'!$C$41</f>
        <v>4.6156223503890267E-4</v>
      </c>
    </row>
    <row r="54" spans="1:13">
      <c r="A54" s="69" t="s">
        <v>1724</v>
      </c>
      <c r="B54" s="54" t="s">
        <v>1725</v>
      </c>
      <c r="C54" s="70" t="s">
        <v>124</v>
      </c>
      <c r="D54" s="118" t="s">
        <v>3256</v>
      </c>
      <c r="E54" s="70" t="s">
        <v>1647</v>
      </c>
      <c r="F54" s="70" t="s">
        <v>134</v>
      </c>
      <c r="G54" s="72">
        <v>16483.495190000001</v>
      </c>
      <c r="H54" s="80">
        <v>855.35</v>
      </c>
      <c r="I54" s="118" t="s">
        <v>3256</v>
      </c>
      <c r="J54" s="72">
        <v>511.376446558</v>
      </c>
      <c r="K54" s="73">
        <v>1.6461514804204054E-5</v>
      </c>
      <c r="L54" s="73">
        <f t="shared" si="0"/>
        <v>2.1816232198201564E-2</v>
      </c>
      <c r="M54" s="73">
        <f>J54/'סכום נכסי הקרן'!$C$41</f>
        <v>3.4359062993045055E-3</v>
      </c>
    </row>
    <row r="55" spans="1:13">
      <c r="A55" s="69" t="s">
        <v>1726</v>
      </c>
      <c r="B55" s="54" t="s">
        <v>1727</v>
      </c>
      <c r="C55" s="70" t="s">
        <v>29</v>
      </c>
      <c r="D55" s="118" t="s">
        <v>3256</v>
      </c>
      <c r="E55" s="70" t="s">
        <v>1647</v>
      </c>
      <c r="F55" s="70" t="s">
        <v>136</v>
      </c>
      <c r="G55" s="72">
        <v>5508.918549</v>
      </c>
      <c r="H55" s="80">
        <v>2972.5</v>
      </c>
      <c r="I55" s="118" t="s">
        <v>3256</v>
      </c>
      <c r="J55" s="72">
        <v>656.9099455920001</v>
      </c>
      <c r="K55" s="73">
        <v>2.2814369416269803E-5</v>
      </c>
      <c r="L55" s="73">
        <f t="shared" si="0"/>
        <v>2.8024951095821701E-2</v>
      </c>
      <c r="M55" s="73">
        <f>J55/'סכום נכסי הקרן'!$C$41</f>
        <v>4.4137367595387215E-3</v>
      </c>
    </row>
    <row r="56" spans="1:13">
      <c r="A56" s="69" t="s">
        <v>1728</v>
      </c>
      <c r="B56" s="54" t="s">
        <v>1729</v>
      </c>
      <c r="C56" s="70" t="s">
        <v>1507</v>
      </c>
      <c r="D56" s="118" t="s">
        <v>3256</v>
      </c>
      <c r="E56" s="70" t="s">
        <v>1647</v>
      </c>
      <c r="F56" s="70" t="s">
        <v>134</v>
      </c>
      <c r="G56" s="72">
        <v>112.60129999999999</v>
      </c>
      <c r="H56" s="80">
        <v>5397</v>
      </c>
      <c r="I56" s="118" t="s">
        <v>3256</v>
      </c>
      <c r="J56" s="72">
        <v>22.041613268000003</v>
      </c>
      <c r="K56" s="73">
        <v>1.1294012036108325E-6</v>
      </c>
      <c r="L56" s="73">
        <f t="shared" si="0"/>
        <v>9.4033457409757528E-4</v>
      </c>
      <c r="M56" s="73">
        <f>J56/'סכום נכסי הקרן'!$C$41</f>
        <v>1.48096218322338E-4</v>
      </c>
    </row>
    <row r="57" spans="1:13">
      <c r="A57" s="69" t="s">
        <v>1730</v>
      </c>
      <c r="B57" s="54" t="s">
        <v>1731</v>
      </c>
      <c r="C57" s="70" t="s">
        <v>29</v>
      </c>
      <c r="D57" s="118" t="s">
        <v>3256</v>
      </c>
      <c r="E57" s="70" t="s">
        <v>1647</v>
      </c>
      <c r="F57" s="70" t="s">
        <v>134</v>
      </c>
      <c r="G57" s="72">
        <v>840.90007400000002</v>
      </c>
      <c r="H57" s="80">
        <v>4281.5</v>
      </c>
      <c r="I57" s="118" t="s">
        <v>3256</v>
      </c>
      <c r="J57" s="72">
        <v>130.583376703</v>
      </c>
      <c r="K57" s="73">
        <v>1.088121213768116E-5</v>
      </c>
      <c r="L57" s="73">
        <f t="shared" si="0"/>
        <v>5.5709199877174223E-3</v>
      </c>
      <c r="M57" s="73">
        <f>J57/'סכום נכסי הקרן'!$C$41</f>
        <v>8.7738152513327139E-4</v>
      </c>
    </row>
    <row r="58" spans="1:13">
      <c r="A58" s="69" t="s">
        <v>1732</v>
      </c>
      <c r="B58" s="54" t="s">
        <v>1733</v>
      </c>
      <c r="C58" s="70" t="s">
        <v>124</v>
      </c>
      <c r="D58" s="118" t="s">
        <v>3256</v>
      </c>
      <c r="E58" s="70" t="s">
        <v>1647</v>
      </c>
      <c r="F58" s="70" t="s">
        <v>134</v>
      </c>
      <c r="G58" s="72">
        <v>5248.9208599999993</v>
      </c>
      <c r="H58" s="80">
        <v>491.97</v>
      </c>
      <c r="I58" s="118" t="s">
        <v>3256</v>
      </c>
      <c r="J58" s="72">
        <v>93.660441556000023</v>
      </c>
      <c r="K58" s="73">
        <v>3.6365857095795489E-5</v>
      </c>
      <c r="L58" s="73">
        <f t="shared" si="0"/>
        <v>3.9957216538326259E-3</v>
      </c>
      <c r="M58" s="73">
        <f>J58/'סכום נכסי הקרן'!$C$41</f>
        <v>6.2929863763563584E-4</v>
      </c>
    </row>
    <row r="59" spans="1:13">
      <c r="A59" s="69" t="s">
        <v>1734</v>
      </c>
      <c r="B59" s="54" t="s">
        <v>1735</v>
      </c>
      <c r="C59" s="70" t="s">
        <v>124</v>
      </c>
      <c r="D59" s="118" t="s">
        <v>3256</v>
      </c>
      <c r="E59" s="70" t="s">
        <v>1647</v>
      </c>
      <c r="F59" s="70" t="s">
        <v>134</v>
      </c>
      <c r="G59" s="72">
        <v>613.19451100000003</v>
      </c>
      <c r="H59" s="80">
        <v>3962.75</v>
      </c>
      <c r="I59" s="118" t="s">
        <v>3256</v>
      </c>
      <c r="J59" s="72">
        <v>88.133798180000014</v>
      </c>
      <c r="K59" s="73">
        <v>5.9868748700122819E-6</v>
      </c>
      <c r="L59" s="73">
        <f t="shared" si="0"/>
        <v>3.7599451803970361E-3</v>
      </c>
      <c r="M59" s="73">
        <f>J59/'סכום נכסי הקרן'!$C$41</f>
        <v>5.9216546711630448E-4</v>
      </c>
    </row>
    <row r="60" spans="1:13">
      <c r="A60" s="69" t="s">
        <v>1736</v>
      </c>
      <c r="B60" s="54" t="s">
        <v>1737</v>
      </c>
      <c r="C60" s="70" t="s">
        <v>29</v>
      </c>
      <c r="D60" s="118" t="s">
        <v>3256</v>
      </c>
      <c r="E60" s="70" t="s">
        <v>1647</v>
      </c>
      <c r="F60" s="70" t="s">
        <v>136</v>
      </c>
      <c r="G60" s="72">
        <v>4664.9109990000006</v>
      </c>
      <c r="H60" s="80">
        <v>690</v>
      </c>
      <c r="I60" s="118" t="s">
        <v>3256</v>
      </c>
      <c r="J60" s="72">
        <v>129.12492307700001</v>
      </c>
      <c r="K60" s="73">
        <v>2.2110992088664072E-5</v>
      </c>
      <c r="L60" s="73">
        <f t="shared" si="0"/>
        <v>5.5086997521760963E-3</v>
      </c>
      <c r="M60" s="73">
        <f>J60/'סכום נכסי הקרן'!$C$41</f>
        <v>8.6758226661335736E-4</v>
      </c>
    </row>
    <row r="61" spans="1:13">
      <c r="A61" s="69" t="s">
        <v>1738</v>
      </c>
      <c r="B61" s="54" t="s">
        <v>1739</v>
      </c>
      <c r="C61" s="70" t="s">
        <v>124</v>
      </c>
      <c r="D61" s="118" t="s">
        <v>3256</v>
      </c>
      <c r="E61" s="70" t="s">
        <v>1647</v>
      </c>
      <c r="F61" s="70" t="s">
        <v>134</v>
      </c>
      <c r="G61" s="72">
        <v>4761.4264000000003</v>
      </c>
      <c r="H61" s="80">
        <v>1064</v>
      </c>
      <c r="I61" s="118" t="s">
        <v>3256</v>
      </c>
      <c r="J61" s="72">
        <v>183.74953940200001</v>
      </c>
      <c r="K61" s="73">
        <v>2.4395391992488307E-5</v>
      </c>
      <c r="L61" s="73">
        <f t="shared" si="0"/>
        <v>7.8390834088835036E-3</v>
      </c>
      <c r="M61" s="73">
        <f>J61/'סכום נכסי הקרן'!$C$41</f>
        <v>1.2346016406800354E-3</v>
      </c>
    </row>
    <row r="62" spans="1:13">
      <c r="A62" s="69" t="s">
        <v>1740</v>
      </c>
      <c r="B62" s="54" t="s">
        <v>1741</v>
      </c>
      <c r="C62" s="70" t="s">
        <v>1507</v>
      </c>
      <c r="D62" s="118" t="s">
        <v>3256</v>
      </c>
      <c r="E62" s="70" t="s">
        <v>1647</v>
      </c>
      <c r="F62" s="70" t="s">
        <v>134</v>
      </c>
      <c r="G62" s="72">
        <v>220.79152500000001</v>
      </c>
      <c r="H62" s="80">
        <v>40564</v>
      </c>
      <c r="I62" s="118" t="s">
        <v>3256</v>
      </c>
      <c r="J62" s="72">
        <v>324.84091699300001</v>
      </c>
      <c r="K62" s="73">
        <v>1.1967020325203252E-5</v>
      </c>
      <c r="L62" s="73">
        <f t="shared" si="0"/>
        <v>1.385829347498551E-2</v>
      </c>
      <c r="M62" s="73">
        <f>J62/'סכום נכסי הקרן'!$C$41</f>
        <v>2.1825857653017867E-3</v>
      </c>
    </row>
    <row r="63" spans="1:13">
      <c r="A63" s="69" t="s">
        <v>1742</v>
      </c>
      <c r="B63" s="54" t="s">
        <v>1743</v>
      </c>
      <c r="C63" s="70" t="s">
        <v>29</v>
      </c>
      <c r="D63" s="118" t="s">
        <v>3256</v>
      </c>
      <c r="E63" s="70" t="s">
        <v>1647</v>
      </c>
      <c r="F63" s="70" t="s">
        <v>134</v>
      </c>
      <c r="G63" s="72">
        <v>3024.1491999999998</v>
      </c>
      <c r="H63" s="80">
        <v>772.45</v>
      </c>
      <c r="I63" s="118" t="s">
        <v>3256</v>
      </c>
      <c r="J63" s="72">
        <v>84.726866876999992</v>
      </c>
      <c r="K63" s="73">
        <v>6.4244400085138323E-6</v>
      </c>
      <c r="L63" s="73">
        <f t="shared" si="0"/>
        <v>3.6145994084322728E-3</v>
      </c>
      <c r="M63" s="73">
        <f>J63/'סכום נכסי הקרן'!$C$41</f>
        <v>5.6927450918488993E-4</v>
      </c>
    </row>
    <row r="64" spans="1:13">
      <c r="A64" s="69" t="s">
        <v>1744</v>
      </c>
      <c r="B64" s="54" t="s">
        <v>1745</v>
      </c>
      <c r="C64" s="70" t="s">
        <v>29</v>
      </c>
      <c r="D64" s="118" t="s">
        <v>3256</v>
      </c>
      <c r="E64" s="70" t="s">
        <v>1647</v>
      </c>
      <c r="F64" s="70" t="s">
        <v>134</v>
      </c>
      <c r="G64" s="72">
        <v>3120.6646000000001</v>
      </c>
      <c r="H64" s="80">
        <v>567.15</v>
      </c>
      <c r="I64" s="118" t="s">
        <v>3256</v>
      </c>
      <c r="J64" s="72">
        <v>64.193726334999994</v>
      </c>
      <c r="K64" s="73">
        <v>1.0687207534246576E-4</v>
      </c>
      <c r="L64" s="73">
        <f t="shared" si="0"/>
        <v>2.7386189739838293E-3</v>
      </c>
      <c r="M64" s="73">
        <f>J64/'סכום נכסי הקרן'!$C$41</f>
        <v>4.3131362458094719E-4</v>
      </c>
    </row>
    <row r="65" spans="1:13">
      <c r="A65" s="69" t="s">
        <v>1746</v>
      </c>
      <c r="B65" s="54" t="s">
        <v>1747</v>
      </c>
      <c r="C65" s="70" t="s">
        <v>29</v>
      </c>
      <c r="D65" s="118" t="s">
        <v>3256</v>
      </c>
      <c r="E65" s="70" t="s">
        <v>1647</v>
      </c>
      <c r="F65" s="70" t="s">
        <v>136</v>
      </c>
      <c r="G65" s="72">
        <v>1042.5043360000002</v>
      </c>
      <c r="H65" s="80">
        <v>21775</v>
      </c>
      <c r="I65" s="118" t="s">
        <v>3256</v>
      </c>
      <c r="J65" s="72">
        <v>910.65453925100019</v>
      </c>
      <c r="K65" s="73">
        <v>3.38703211676086E-5</v>
      </c>
      <c r="L65" s="73">
        <f t="shared" si="0"/>
        <v>3.8850148485266169E-2</v>
      </c>
      <c r="M65" s="73">
        <f>J65/'סכום נכסי הקרן'!$C$41</f>
        <v>6.118630783570657E-3</v>
      </c>
    </row>
    <row r="66" spans="1:13">
      <c r="A66" s="69" t="s">
        <v>1748</v>
      </c>
      <c r="B66" s="54" t="s">
        <v>1749</v>
      </c>
      <c r="C66" s="70" t="s">
        <v>29</v>
      </c>
      <c r="D66" s="118" t="s">
        <v>3256</v>
      </c>
      <c r="E66" s="70" t="s">
        <v>1647</v>
      </c>
      <c r="F66" s="70" t="s">
        <v>136</v>
      </c>
      <c r="G66" s="72">
        <v>641.8274090000001</v>
      </c>
      <c r="H66" s="80">
        <v>9116.7000000000007</v>
      </c>
      <c r="I66" s="118" t="s">
        <v>3256</v>
      </c>
      <c r="J66" s="72">
        <v>234.732674312</v>
      </c>
      <c r="K66" s="73">
        <v>1.4137391804451528E-4</v>
      </c>
      <c r="L66" s="73">
        <f t="shared" si="0"/>
        <v>1.0014114967093223E-2</v>
      </c>
      <c r="M66" s="73">
        <f>J66/'סכום נכסי הקרן'!$C$41</f>
        <v>1.5771541293107224E-3</v>
      </c>
    </row>
    <row r="67" spans="1:13">
      <c r="A67" s="69" t="s">
        <v>1750</v>
      </c>
      <c r="B67" s="54" t="s">
        <v>1751</v>
      </c>
      <c r="C67" s="70" t="s">
        <v>29</v>
      </c>
      <c r="D67" s="118" t="s">
        <v>3256</v>
      </c>
      <c r="E67" s="70" t="s">
        <v>1647</v>
      </c>
      <c r="F67" s="70" t="s">
        <v>136</v>
      </c>
      <c r="G67" s="72">
        <v>1002.6659970000002</v>
      </c>
      <c r="H67" s="80">
        <v>2553.8000000000002</v>
      </c>
      <c r="I67" s="118" t="s">
        <v>3256</v>
      </c>
      <c r="J67" s="72">
        <v>102.72136750799999</v>
      </c>
      <c r="K67" s="73">
        <v>4.9082713810514239E-5</v>
      </c>
      <c r="L67" s="73">
        <f t="shared" si="0"/>
        <v>4.3822769319062744E-3</v>
      </c>
      <c r="M67" s="73">
        <f>J67/'סכום נכסי הקרן'!$C$41</f>
        <v>6.9017843130927221E-4</v>
      </c>
    </row>
    <row r="68" spans="1:13">
      <c r="A68" s="69" t="s">
        <v>1752</v>
      </c>
      <c r="B68" s="54" t="s">
        <v>1753</v>
      </c>
      <c r="C68" s="70" t="s">
        <v>125</v>
      </c>
      <c r="D68" s="118" t="s">
        <v>3256</v>
      </c>
      <c r="E68" s="70" t="s">
        <v>1647</v>
      </c>
      <c r="F68" s="70" t="s">
        <v>143</v>
      </c>
      <c r="G68" s="72">
        <v>7164.614497999999</v>
      </c>
      <c r="H68" s="80">
        <v>247450</v>
      </c>
      <c r="I68" s="118" t="s">
        <v>3256</v>
      </c>
      <c r="J68" s="72">
        <v>454.51423454299999</v>
      </c>
      <c r="K68" s="73">
        <v>8.892997216238953E-7</v>
      </c>
      <c r="L68" s="73">
        <f t="shared" si="0"/>
        <v>1.9390388714458109E-2</v>
      </c>
      <c r="M68" s="73">
        <f>J68/'סכום נכסי הקרן'!$C$41</f>
        <v>3.0538526600143983E-3</v>
      </c>
    </row>
    <row r="69" spans="1:13">
      <c r="A69" s="69" t="s">
        <v>1754</v>
      </c>
      <c r="B69" s="54" t="s">
        <v>1755</v>
      </c>
      <c r="C69" s="70" t="s">
        <v>1507</v>
      </c>
      <c r="D69" s="118" t="s">
        <v>3256</v>
      </c>
      <c r="E69" s="70" t="s">
        <v>1647</v>
      </c>
      <c r="F69" s="70" t="s">
        <v>134</v>
      </c>
      <c r="G69" s="72">
        <v>1769.4489999999998</v>
      </c>
      <c r="H69" s="80">
        <v>4006</v>
      </c>
      <c r="I69" s="118" t="s">
        <v>3256</v>
      </c>
      <c r="J69" s="72">
        <v>257.09672841100002</v>
      </c>
      <c r="K69" s="73">
        <v>1.2369444250262145E-5</v>
      </c>
      <c r="L69" s="73">
        <f t="shared" si="0"/>
        <v>1.096820544271232E-2</v>
      </c>
      <c r="M69" s="73">
        <f>J69/'סכום נכסי הקרן'!$C$41</f>
        <v>1.7274168073709755E-3</v>
      </c>
    </row>
    <row r="70" spans="1:13">
      <c r="A70" s="69" t="s">
        <v>1756</v>
      </c>
      <c r="B70" s="54" t="s">
        <v>1757</v>
      </c>
      <c r="C70" s="70" t="s">
        <v>124</v>
      </c>
      <c r="D70" s="118" t="s">
        <v>3256</v>
      </c>
      <c r="E70" s="70" t="s">
        <v>1647</v>
      </c>
      <c r="F70" s="70" t="s">
        <v>134</v>
      </c>
      <c r="G70" s="72">
        <v>72.515236999999999</v>
      </c>
      <c r="H70" s="80">
        <v>93137</v>
      </c>
      <c r="I70" s="118" t="s">
        <v>3256</v>
      </c>
      <c r="J70" s="72">
        <v>244.96219924100001</v>
      </c>
      <c r="K70" s="73">
        <v>3.8017384291927681E-6</v>
      </c>
      <c r="L70" s="73">
        <f t="shared" si="0"/>
        <v>1.0450524763888672E-2</v>
      </c>
      <c r="M70" s="73">
        <f>J70/'סכום נכסי הקרן'!$C$41</f>
        <v>1.6458856662812215E-3</v>
      </c>
    </row>
    <row r="71" spans="1:13">
      <c r="A71" s="69" t="s">
        <v>1758</v>
      </c>
      <c r="B71" s="54" t="s">
        <v>1759</v>
      </c>
      <c r="C71" s="70" t="s">
        <v>124</v>
      </c>
      <c r="D71" s="118" t="s">
        <v>3256</v>
      </c>
      <c r="E71" s="70" t="s">
        <v>1647</v>
      </c>
      <c r="F71" s="70" t="s">
        <v>134</v>
      </c>
      <c r="G71" s="72">
        <v>624.93721500000004</v>
      </c>
      <c r="H71" s="80">
        <v>5893.5</v>
      </c>
      <c r="I71" s="118" t="s">
        <v>3256</v>
      </c>
      <c r="J71" s="72">
        <v>133.584857376</v>
      </c>
      <c r="K71" s="73">
        <v>8.8643576595744686E-5</v>
      </c>
      <c r="L71" s="73">
        <f t="shared" si="0"/>
        <v>5.6989685119334388E-3</v>
      </c>
      <c r="M71" s="73">
        <f>J71/'סכום נכסי הקרן'!$C$41</f>
        <v>8.9754828568905268E-4</v>
      </c>
    </row>
    <row r="72" spans="1:13">
      <c r="A72" s="69" t="s">
        <v>1760</v>
      </c>
      <c r="B72" s="54" t="s">
        <v>1761</v>
      </c>
      <c r="C72" s="70" t="s">
        <v>29</v>
      </c>
      <c r="D72" s="118" t="s">
        <v>3256</v>
      </c>
      <c r="E72" s="70" t="s">
        <v>1647</v>
      </c>
      <c r="F72" s="70" t="s">
        <v>136</v>
      </c>
      <c r="G72" s="72">
        <v>123.088663</v>
      </c>
      <c r="H72" s="80">
        <v>19498</v>
      </c>
      <c r="I72" s="118" t="s">
        <v>3256</v>
      </c>
      <c r="J72" s="72">
        <v>96.277708329999996</v>
      </c>
      <c r="K72" s="73">
        <v>2.362773068432671E-5</v>
      </c>
      <c r="L72" s="73">
        <f t="shared" si="0"/>
        <v>4.1073789271594396E-3</v>
      </c>
      <c r="M72" s="73">
        <f>J72/'סכום נכסי הקרן'!$C$41</f>
        <v>6.4688388908058477E-4</v>
      </c>
    </row>
    <row r="73" spans="1:13">
      <c r="A73" s="69" t="s">
        <v>1762</v>
      </c>
      <c r="B73" s="54" t="s">
        <v>1763</v>
      </c>
      <c r="C73" s="70" t="s">
        <v>1507</v>
      </c>
      <c r="D73" s="118" t="s">
        <v>3256</v>
      </c>
      <c r="E73" s="70" t="s">
        <v>1647</v>
      </c>
      <c r="F73" s="70" t="s">
        <v>134</v>
      </c>
      <c r="G73" s="72">
        <v>250.94004000000001</v>
      </c>
      <c r="H73" s="80">
        <v>4602</v>
      </c>
      <c r="I73" s="118" t="s">
        <v>3256</v>
      </c>
      <c r="J73" s="72">
        <v>41.885541343999996</v>
      </c>
      <c r="K73" s="73">
        <v>5.6899770664075594E-6</v>
      </c>
      <c r="L73" s="73">
        <f t="shared" si="0"/>
        <v>1.7869119742581546E-3</v>
      </c>
      <c r="M73" s="73">
        <f>J73/'סכום נכסי הקרן'!$C$41</f>
        <v>2.8142632755633995E-4</v>
      </c>
    </row>
    <row r="74" spans="1:13">
      <c r="A74" s="69" t="s">
        <v>1764</v>
      </c>
      <c r="B74" s="54" t="s">
        <v>1765</v>
      </c>
      <c r="C74" s="70" t="s">
        <v>29</v>
      </c>
      <c r="D74" s="118" t="s">
        <v>3256</v>
      </c>
      <c r="E74" s="70" t="s">
        <v>1647</v>
      </c>
      <c r="F74" s="70" t="s">
        <v>136</v>
      </c>
      <c r="G74" s="72">
        <v>286.00730200000004</v>
      </c>
      <c r="H74" s="80">
        <v>20075</v>
      </c>
      <c r="I74" s="118" t="s">
        <v>3256</v>
      </c>
      <c r="J74" s="72">
        <v>230.32988871099997</v>
      </c>
      <c r="K74" s="73">
        <v>6.9732366695111547E-5</v>
      </c>
      <c r="L74" s="73">
        <f t="shared" ref="L74:L79" si="1">IFERROR(J74/$J$9,0)</f>
        <v>9.8262842728232217E-3</v>
      </c>
      <c r="M74" s="73">
        <f>J74/'סכום נכסי הקרן'!$C$41</f>
        <v>1.5475720887556978E-3</v>
      </c>
    </row>
    <row r="75" spans="1:13">
      <c r="A75" s="69" t="s">
        <v>1766</v>
      </c>
      <c r="B75" s="54" t="s">
        <v>1767</v>
      </c>
      <c r="C75" s="70" t="s">
        <v>1507</v>
      </c>
      <c r="D75" s="118" t="s">
        <v>3256</v>
      </c>
      <c r="E75" s="70" t="s">
        <v>1647</v>
      </c>
      <c r="F75" s="70" t="s">
        <v>134</v>
      </c>
      <c r="G75" s="72">
        <v>192.71133399999999</v>
      </c>
      <c r="H75" s="80">
        <v>8929</v>
      </c>
      <c r="I75" s="118" t="s">
        <v>3256</v>
      </c>
      <c r="J75" s="72">
        <v>62.410496318999996</v>
      </c>
      <c r="K75" s="73">
        <v>2.461192005108557E-6</v>
      </c>
      <c r="L75" s="73">
        <f t="shared" si="1"/>
        <v>2.6625431978042429E-3</v>
      </c>
      <c r="M75" s="73">
        <f>J75/'סכום נכסי הקרן'!$C$41</f>
        <v>4.1933221384855368E-4</v>
      </c>
    </row>
    <row r="76" spans="1:13">
      <c r="A76" s="69" t="s">
        <v>1768</v>
      </c>
      <c r="B76" s="54" t="s">
        <v>1769</v>
      </c>
      <c r="C76" s="70" t="s">
        <v>124</v>
      </c>
      <c r="D76" s="118" t="s">
        <v>3256</v>
      </c>
      <c r="E76" s="70" t="s">
        <v>1647</v>
      </c>
      <c r="F76" s="70" t="s">
        <v>134</v>
      </c>
      <c r="G76" s="72">
        <v>1331.9125200000001</v>
      </c>
      <c r="H76" s="80">
        <v>3163.375</v>
      </c>
      <c r="I76" s="118" t="s">
        <v>3256</v>
      </c>
      <c r="J76" s="72">
        <v>152.81779711499999</v>
      </c>
      <c r="K76" s="73">
        <v>5.3276500800000003E-5</v>
      </c>
      <c r="L76" s="73">
        <f t="shared" si="1"/>
        <v>6.5194800588070628E-3</v>
      </c>
      <c r="M76" s="73">
        <f>J76/'סכום נכסי הקרן'!$C$41</f>
        <v>1.0267732025739935E-3</v>
      </c>
    </row>
    <row r="77" spans="1:13">
      <c r="A77" s="69" t="s">
        <v>1770</v>
      </c>
      <c r="B77" s="54" t="s">
        <v>1771</v>
      </c>
      <c r="C77" s="70" t="s">
        <v>1507</v>
      </c>
      <c r="D77" s="118" t="s">
        <v>3256</v>
      </c>
      <c r="E77" s="70" t="s">
        <v>1647</v>
      </c>
      <c r="F77" s="70" t="s">
        <v>134</v>
      </c>
      <c r="G77" s="72">
        <v>300.14745199999999</v>
      </c>
      <c r="H77" s="80">
        <v>19248</v>
      </c>
      <c r="I77" s="118" t="s">
        <v>3256</v>
      </c>
      <c r="J77" s="72">
        <v>209.54042759699999</v>
      </c>
      <c r="K77" s="73">
        <v>9.8812057630604614E-7</v>
      </c>
      <c r="L77" s="73">
        <f t="shared" si="1"/>
        <v>8.9393687451502744E-3</v>
      </c>
      <c r="M77" s="73">
        <f>J77/'סכום נכסי הקרן'!$C$41</f>
        <v>1.4078890022906723E-3</v>
      </c>
    </row>
    <row r="78" spans="1:13">
      <c r="A78" s="69" t="s">
        <v>1772</v>
      </c>
      <c r="B78" s="54" t="s">
        <v>1773</v>
      </c>
      <c r="C78" s="70" t="s">
        <v>1507</v>
      </c>
      <c r="D78" s="118" t="s">
        <v>3256</v>
      </c>
      <c r="E78" s="70" t="s">
        <v>1647</v>
      </c>
      <c r="F78" s="70" t="s">
        <v>134</v>
      </c>
      <c r="G78" s="72">
        <v>858.98706000000004</v>
      </c>
      <c r="H78" s="80">
        <v>6333</v>
      </c>
      <c r="I78" s="118" t="s">
        <v>3256</v>
      </c>
      <c r="J78" s="72">
        <v>197.30753239900002</v>
      </c>
      <c r="K78" s="73">
        <v>3.8224063669878662E-6</v>
      </c>
      <c r="L78" s="73">
        <f t="shared" si="1"/>
        <v>8.4174915959539555E-3</v>
      </c>
      <c r="M78" s="73">
        <f>J78/'סכום נכסי הקרן'!$C$41</f>
        <v>1.3256969460228387E-3</v>
      </c>
    </row>
    <row r="79" spans="1:13">
      <c r="A79" s="69" t="s">
        <v>1774</v>
      </c>
      <c r="B79" s="54" t="s">
        <v>1775</v>
      </c>
      <c r="C79" s="70" t="s">
        <v>126</v>
      </c>
      <c r="D79" s="118" t="s">
        <v>3256</v>
      </c>
      <c r="E79" s="70" t="s">
        <v>1647</v>
      </c>
      <c r="F79" s="70" t="s">
        <v>138</v>
      </c>
      <c r="G79" s="72">
        <v>1029.4975999999999</v>
      </c>
      <c r="H79" s="80">
        <v>9441</v>
      </c>
      <c r="I79" s="118" t="s">
        <v>3256</v>
      </c>
      <c r="J79" s="72">
        <v>240.58645779</v>
      </c>
      <c r="K79" s="73">
        <v>6.8790650265734649E-6</v>
      </c>
      <c r="L79" s="73">
        <f t="shared" si="1"/>
        <v>1.0263847821341055E-2</v>
      </c>
      <c r="M79" s="73">
        <f>J79/'סכום נכסי הקרן'!$C$41</f>
        <v>1.6164853336753404E-3</v>
      </c>
    </row>
    <row r="80" spans="1:13">
      <c r="A80" s="120" t="s">
        <v>3256</v>
      </c>
      <c r="B80" s="120" t="s">
        <v>3256</v>
      </c>
      <c r="C80" s="121" t="s">
        <v>3256</v>
      </c>
      <c r="D80" s="121" t="s">
        <v>3256</v>
      </c>
      <c r="E80" s="121" t="s">
        <v>3256</v>
      </c>
      <c r="F80" s="121" t="s">
        <v>3256</v>
      </c>
      <c r="G80" s="121" t="s">
        <v>3256</v>
      </c>
      <c r="H80" s="121" t="s">
        <v>3256</v>
      </c>
      <c r="I80" s="121" t="s">
        <v>3256</v>
      </c>
      <c r="J80" s="121" t="s">
        <v>3256</v>
      </c>
      <c r="K80" s="121" t="s">
        <v>3256</v>
      </c>
      <c r="L80" s="121" t="s">
        <v>3256</v>
      </c>
      <c r="M80" s="121" t="s">
        <v>3256</v>
      </c>
    </row>
    <row r="81" spans="1:13">
      <c r="A81" s="120" t="s">
        <v>3256</v>
      </c>
      <c r="B81" s="120" t="s">
        <v>3256</v>
      </c>
      <c r="C81" s="121" t="s">
        <v>3256</v>
      </c>
      <c r="D81" s="121" t="s">
        <v>3256</v>
      </c>
      <c r="E81" s="121" t="s">
        <v>3256</v>
      </c>
      <c r="F81" s="121" t="s">
        <v>3256</v>
      </c>
      <c r="G81" s="121" t="s">
        <v>3256</v>
      </c>
      <c r="H81" s="121" t="s">
        <v>3256</v>
      </c>
      <c r="I81" s="121" t="s">
        <v>3256</v>
      </c>
      <c r="J81" s="121" t="s">
        <v>3256</v>
      </c>
      <c r="K81" s="121" t="s">
        <v>3256</v>
      </c>
      <c r="L81" s="121" t="s">
        <v>3256</v>
      </c>
      <c r="M81" s="121" t="s">
        <v>3256</v>
      </c>
    </row>
    <row r="82" spans="1:13">
      <c r="A82" s="120" t="s">
        <v>3256</v>
      </c>
      <c r="B82" s="120" t="s">
        <v>3256</v>
      </c>
      <c r="C82" s="121" t="s">
        <v>3256</v>
      </c>
      <c r="D82" s="121" t="s">
        <v>3256</v>
      </c>
      <c r="E82" s="121" t="s">
        <v>3256</v>
      </c>
      <c r="F82" s="121" t="s">
        <v>3256</v>
      </c>
      <c r="G82" s="121" t="s">
        <v>3256</v>
      </c>
      <c r="H82" s="121" t="s">
        <v>3256</v>
      </c>
      <c r="I82" s="121" t="s">
        <v>3256</v>
      </c>
      <c r="J82" s="121" t="s">
        <v>3256</v>
      </c>
      <c r="K82" s="121" t="s">
        <v>3256</v>
      </c>
      <c r="L82" s="121" t="s">
        <v>3256</v>
      </c>
      <c r="M82" s="121" t="s">
        <v>3256</v>
      </c>
    </row>
    <row r="83" spans="1:13">
      <c r="A83" s="84" t="s">
        <v>212</v>
      </c>
      <c r="B83" s="120" t="s">
        <v>3256</v>
      </c>
      <c r="C83" s="121" t="s">
        <v>3256</v>
      </c>
      <c r="D83" s="121" t="s">
        <v>3256</v>
      </c>
      <c r="E83" s="121" t="s">
        <v>3256</v>
      </c>
      <c r="F83" s="121" t="s">
        <v>3256</v>
      </c>
      <c r="G83" s="121" t="s">
        <v>3256</v>
      </c>
      <c r="H83" s="121" t="s">
        <v>3256</v>
      </c>
      <c r="I83" s="121" t="s">
        <v>3256</v>
      </c>
      <c r="J83" s="121" t="s">
        <v>3256</v>
      </c>
      <c r="K83" s="121" t="s">
        <v>3256</v>
      </c>
      <c r="L83" s="121" t="s">
        <v>3256</v>
      </c>
      <c r="M83" s="121" t="s">
        <v>3256</v>
      </c>
    </row>
    <row r="84" spans="1:13">
      <c r="A84" s="84" t="s">
        <v>115</v>
      </c>
      <c r="B84" s="120" t="s">
        <v>3256</v>
      </c>
      <c r="C84" s="121" t="s">
        <v>3256</v>
      </c>
      <c r="D84" s="121" t="s">
        <v>3256</v>
      </c>
      <c r="E84" s="121" t="s">
        <v>3256</v>
      </c>
      <c r="F84" s="121" t="s">
        <v>3256</v>
      </c>
      <c r="G84" s="121" t="s">
        <v>3256</v>
      </c>
      <c r="H84" s="121" t="s">
        <v>3256</v>
      </c>
      <c r="I84" s="121" t="s">
        <v>3256</v>
      </c>
      <c r="J84" s="121" t="s">
        <v>3256</v>
      </c>
      <c r="K84" s="121" t="s">
        <v>3256</v>
      </c>
      <c r="L84" s="121" t="s">
        <v>3256</v>
      </c>
      <c r="M84" s="121" t="s">
        <v>3256</v>
      </c>
    </row>
    <row r="85" spans="1:13">
      <c r="A85" s="84" t="s">
        <v>195</v>
      </c>
      <c r="B85" s="120" t="s">
        <v>3256</v>
      </c>
      <c r="C85" s="121" t="s">
        <v>3256</v>
      </c>
      <c r="D85" s="121" t="s">
        <v>3256</v>
      </c>
      <c r="E85" s="121" t="s">
        <v>3256</v>
      </c>
      <c r="F85" s="121" t="s">
        <v>3256</v>
      </c>
      <c r="G85" s="121" t="s">
        <v>3256</v>
      </c>
      <c r="H85" s="121" t="s">
        <v>3256</v>
      </c>
      <c r="I85" s="121" t="s">
        <v>3256</v>
      </c>
      <c r="J85" s="121" t="s">
        <v>3256</v>
      </c>
      <c r="K85" s="121" t="s">
        <v>3256</v>
      </c>
      <c r="L85" s="121" t="s">
        <v>3256</v>
      </c>
      <c r="M85" s="121" t="s">
        <v>3256</v>
      </c>
    </row>
    <row r="86" spans="1:13">
      <c r="A86" s="84" t="s">
        <v>203</v>
      </c>
      <c r="B86" s="120" t="s">
        <v>3256</v>
      </c>
      <c r="C86" s="121" t="s">
        <v>3256</v>
      </c>
      <c r="D86" s="121" t="s">
        <v>3256</v>
      </c>
      <c r="E86" s="121" t="s">
        <v>3256</v>
      </c>
      <c r="F86" s="121" t="s">
        <v>3256</v>
      </c>
      <c r="G86" s="121" t="s">
        <v>3256</v>
      </c>
      <c r="H86" s="121" t="s">
        <v>3256</v>
      </c>
      <c r="I86" s="121" t="s">
        <v>3256</v>
      </c>
      <c r="J86" s="121" t="s">
        <v>3256</v>
      </c>
      <c r="K86" s="121" t="s">
        <v>3256</v>
      </c>
      <c r="L86" s="121" t="s">
        <v>3256</v>
      </c>
      <c r="M86" s="121" t="s">
        <v>3256</v>
      </c>
    </row>
    <row r="87" spans="1:13">
      <c r="A87" s="84" t="s">
        <v>210</v>
      </c>
      <c r="B87" s="120" t="s">
        <v>3256</v>
      </c>
      <c r="C87" s="121" t="s">
        <v>3256</v>
      </c>
      <c r="D87" s="121" t="s">
        <v>3256</v>
      </c>
      <c r="E87" s="121" t="s">
        <v>3256</v>
      </c>
      <c r="F87" s="121" t="s">
        <v>3256</v>
      </c>
      <c r="G87" s="121" t="s">
        <v>3256</v>
      </c>
      <c r="H87" s="121" t="s">
        <v>3256</v>
      </c>
      <c r="I87" s="121" t="s">
        <v>3256</v>
      </c>
      <c r="J87" s="121" t="s">
        <v>3256</v>
      </c>
      <c r="K87" s="121" t="s">
        <v>3256</v>
      </c>
      <c r="L87" s="121" t="s">
        <v>3256</v>
      </c>
      <c r="M87" s="121" t="s">
        <v>3256</v>
      </c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4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3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44.7109375" style="2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220</v>
      </c>
    </row>
    <row r="2" spans="1:14">
      <c r="A2" s="36" t="s">
        <v>147</v>
      </c>
      <c r="B2" s="36" t="s">
        <v>221</v>
      </c>
    </row>
    <row r="3" spans="1:14">
      <c r="A3" s="36" t="s">
        <v>149</v>
      </c>
      <c r="B3" s="36" t="s">
        <v>222</v>
      </c>
    </row>
    <row r="4" spans="1:14">
      <c r="A4" s="36" t="s">
        <v>150</v>
      </c>
      <c r="B4" s="36">
        <v>9455</v>
      </c>
    </row>
    <row r="5" spans="1:14" ht="18.75">
      <c r="A5" s="146" t="s">
        <v>96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</row>
    <row r="6" spans="1:14" s="3" customFormat="1">
      <c r="A6" s="37" t="s">
        <v>118</v>
      </c>
      <c r="B6" s="38" t="s">
        <v>48</v>
      </c>
      <c r="C6" s="38" t="s">
        <v>122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106</v>
      </c>
      <c r="I6" s="38" t="s">
        <v>197</v>
      </c>
      <c r="J6" s="38" t="s">
        <v>196</v>
      </c>
      <c r="K6" s="38" t="s">
        <v>66</v>
      </c>
      <c r="L6" s="38" t="s">
        <v>63</v>
      </c>
      <c r="M6" s="38" t="s">
        <v>151</v>
      </c>
      <c r="N6" s="131" t="s">
        <v>153</v>
      </c>
    </row>
    <row r="7" spans="1:14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14" t="s">
        <v>3256</v>
      </c>
      <c r="G7" s="114" t="s">
        <v>3256</v>
      </c>
      <c r="H7" s="114" t="s">
        <v>3256</v>
      </c>
      <c r="I7" s="26" t="s">
        <v>204</v>
      </c>
      <c r="J7" s="114" t="s">
        <v>3256</v>
      </c>
      <c r="K7" s="26" t="s">
        <v>200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32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118" t="s">
        <v>3256</v>
      </c>
      <c r="I9" s="118" t="s">
        <v>3256</v>
      </c>
      <c r="J9" s="118" t="s">
        <v>3256</v>
      </c>
      <c r="K9" s="72">
        <v>1497.6626880670001</v>
      </c>
      <c r="L9" s="118" t="s">
        <v>3256</v>
      </c>
      <c r="M9" s="73">
        <f>IFERROR(K9/$K$9,0)</f>
        <v>1</v>
      </c>
      <c r="N9" s="73">
        <f>K9/'סכום נכסי הקרן'!$C$41</f>
        <v>1.0062701750928389E-2</v>
      </c>
    </row>
    <row r="10" spans="1:14" s="4" customFormat="1" ht="20.25">
      <c r="A10" s="83" t="s">
        <v>188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118" t="s">
        <v>3256</v>
      </c>
      <c r="I10" s="118" t="s">
        <v>3256</v>
      </c>
      <c r="J10" s="118" t="s">
        <v>3256</v>
      </c>
      <c r="K10" s="72">
        <v>1497.6626880670001</v>
      </c>
      <c r="L10" s="118" t="s">
        <v>3256</v>
      </c>
      <c r="M10" s="73">
        <f t="shared" ref="M10:M23" si="0">IFERROR(K10/$K$9,0)</f>
        <v>1</v>
      </c>
      <c r="N10" s="73">
        <f>K10/'סכום נכסי הקרן'!$C$41</f>
        <v>1.0062701750928389E-2</v>
      </c>
    </row>
    <row r="11" spans="1:14">
      <c r="A11" s="68" t="s">
        <v>56</v>
      </c>
      <c r="B11" s="117" t="s">
        <v>3256</v>
      </c>
      <c r="C11" s="117" t="s">
        <v>3256</v>
      </c>
      <c r="D11" s="117" t="s">
        <v>3256</v>
      </c>
      <c r="E11" s="117" t="s">
        <v>3256</v>
      </c>
      <c r="F11" s="117" t="s">
        <v>3256</v>
      </c>
      <c r="G11" s="117" t="s">
        <v>3256</v>
      </c>
      <c r="H11" s="117" t="s">
        <v>3256</v>
      </c>
      <c r="I11" s="117" t="s">
        <v>3256</v>
      </c>
      <c r="J11" s="117" t="s">
        <v>3256</v>
      </c>
      <c r="K11" s="66">
        <v>1068.696823517</v>
      </c>
      <c r="L11" s="117" t="s">
        <v>3256</v>
      </c>
      <c r="M11" s="67">
        <f t="shared" si="0"/>
        <v>0.71357644951170096</v>
      </c>
      <c r="N11" s="67">
        <f>K11/'סכום נכסי הקרן'!$C$41</f>
        <v>7.1805069879226557E-3</v>
      </c>
    </row>
    <row r="12" spans="1:14">
      <c r="A12" s="69" t="s">
        <v>1776</v>
      </c>
      <c r="B12" s="54" t="s">
        <v>1777</v>
      </c>
      <c r="C12" s="70" t="s">
        <v>29</v>
      </c>
      <c r="D12" s="118" t="s">
        <v>3256</v>
      </c>
      <c r="E12" s="70" t="s">
        <v>1679</v>
      </c>
      <c r="F12" s="54" t="s">
        <v>801</v>
      </c>
      <c r="G12" s="54" t="s">
        <v>802</v>
      </c>
      <c r="H12" s="70" t="s">
        <v>136</v>
      </c>
      <c r="I12" s="72">
        <v>26.114509000000002</v>
      </c>
      <c r="J12" s="80">
        <v>109226.59639999999</v>
      </c>
      <c r="K12" s="72">
        <v>114.426837647</v>
      </c>
      <c r="L12" s="73">
        <v>8.4243541133934848E-5</v>
      </c>
      <c r="M12" s="73">
        <f t="shared" si="0"/>
        <v>7.6403611146037276E-2</v>
      </c>
      <c r="N12" s="73">
        <f>K12/'סכום נכסי הקרן'!$C$41</f>
        <v>7.688267516564811E-4</v>
      </c>
    </row>
    <row r="13" spans="1:14">
      <c r="A13" s="69" t="s">
        <v>1778</v>
      </c>
      <c r="B13" s="54" t="s">
        <v>1779</v>
      </c>
      <c r="C13" s="70" t="s">
        <v>29</v>
      </c>
      <c r="D13" s="118" t="s">
        <v>3256</v>
      </c>
      <c r="E13" s="70" t="s">
        <v>1679</v>
      </c>
      <c r="F13" s="54" t="s">
        <v>814</v>
      </c>
      <c r="G13" s="54" t="s">
        <v>802</v>
      </c>
      <c r="H13" s="70" t="s">
        <v>134</v>
      </c>
      <c r="I13" s="72">
        <v>4.5644970000000002</v>
      </c>
      <c r="J13" s="80">
        <v>1016194</v>
      </c>
      <c r="K13" s="72">
        <v>168.23523663900005</v>
      </c>
      <c r="L13" s="73">
        <v>3.1741247424289343E-5</v>
      </c>
      <c r="M13" s="73">
        <f t="shared" si="0"/>
        <v>0.11233186082517521</v>
      </c>
      <c r="N13" s="73">
        <f>K13/'סכום נכסי הקרן'!$C$41</f>
        <v>1.1303620126105348E-3</v>
      </c>
    </row>
    <row r="14" spans="1:14">
      <c r="A14" s="69" t="s">
        <v>1780</v>
      </c>
      <c r="B14" s="54" t="s">
        <v>1781</v>
      </c>
      <c r="C14" s="70" t="s">
        <v>29</v>
      </c>
      <c r="D14" s="118" t="s">
        <v>3256</v>
      </c>
      <c r="E14" s="70" t="s">
        <v>1679</v>
      </c>
      <c r="F14" s="54" t="s">
        <v>1782</v>
      </c>
      <c r="G14" s="54" t="s">
        <v>802</v>
      </c>
      <c r="H14" s="70" t="s">
        <v>136</v>
      </c>
      <c r="I14" s="72">
        <v>15.786532999999999</v>
      </c>
      <c r="J14" s="80">
        <v>244579</v>
      </c>
      <c r="K14" s="72">
        <v>154.89006403300002</v>
      </c>
      <c r="L14" s="73">
        <v>6.2175090409992718E-5</v>
      </c>
      <c r="M14" s="73">
        <f t="shared" si="0"/>
        <v>0.10342119441655663</v>
      </c>
      <c r="N14" s="73">
        <f>K14/'סכום נכסי הקרן'!$C$41</f>
        <v>1.0406966341385898E-3</v>
      </c>
    </row>
    <row r="15" spans="1:14">
      <c r="A15" s="69" t="s">
        <v>1783</v>
      </c>
      <c r="B15" s="54" t="s">
        <v>1784</v>
      </c>
      <c r="C15" s="70" t="s">
        <v>29</v>
      </c>
      <c r="D15" s="118" t="s">
        <v>3256</v>
      </c>
      <c r="E15" s="70" t="s">
        <v>1679</v>
      </c>
      <c r="F15" s="54" t="s">
        <v>1785</v>
      </c>
      <c r="G15" s="54" t="s">
        <v>802</v>
      </c>
      <c r="H15" s="70" t="s">
        <v>134</v>
      </c>
      <c r="I15" s="72">
        <v>61.561377</v>
      </c>
      <c r="J15" s="80">
        <v>129297.8</v>
      </c>
      <c r="K15" s="72">
        <v>288.70014236700001</v>
      </c>
      <c r="L15" s="73">
        <v>1.1078946893633082E-4</v>
      </c>
      <c r="M15" s="73">
        <f t="shared" si="0"/>
        <v>0.19276713285794606</v>
      </c>
      <c r="N15" s="73">
        <f>K15/'סכום נכסי הקרן'!$C$41</f>
        <v>1.939758165331099E-3</v>
      </c>
    </row>
    <row r="16" spans="1:14">
      <c r="A16" s="69" t="s">
        <v>1786</v>
      </c>
      <c r="B16" s="54" t="s">
        <v>1787</v>
      </c>
      <c r="C16" s="70" t="s">
        <v>29</v>
      </c>
      <c r="D16" s="118" t="s">
        <v>3256</v>
      </c>
      <c r="E16" s="70" t="s">
        <v>1679</v>
      </c>
      <c r="F16" s="54" t="s">
        <v>1785</v>
      </c>
      <c r="G16" s="54" t="s">
        <v>802</v>
      </c>
      <c r="H16" s="70" t="s">
        <v>137</v>
      </c>
      <c r="I16" s="72">
        <v>10131.520786999999</v>
      </c>
      <c r="J16" s="80">
        <v>129.5</v>
      </c>
      <c r="K16" s="72">
        <v>62.032186355</v>
      </c>
      <c r="L16" s="73">
        <v>4.4670486984474086E-5</v>
      </c>
      <c r="M16" s="73">
        <f t="shared" si="0"/>
        <v>4.1419330834143675E-2</v>
      </c>
      <c r="N16" s="73">
        <f>K16/'סכום נכסי הקרן'!$C$41</f>
        <v>4.1679037290701977E-4</v>
      </c>
    </row>
    <row r="17" spans="1:14">
      <c r="A17" s="69" t="s">
        <v>1788</v>
      </c>
      <c r="B17" s="54" t="s">
        <v>1789</v>
      </c>
      <c r="C17" s="70" t="s">
        <v>29</v>
      </c>
      <c r="D17" s="118" t="s">
        <v>3256</v>
      </c>
      <c r="E17" s="70" t="s">
        <v>1679</v>
      </c>
      <c r="F17" s="54" t="s">
        <v>643</v>
      </c>
      <c r="G17" s="118" t="s">
        <v>3256</v>
      </c>
      <c r="H17" s="70" t="s">
        <v>137</v>
      </c>
      <c r="I17" s="72">
        <v>363.93122699999998</v>
      </c>
      <c r="J17" s="80">
        <v>16674.439999999999</v>
      </c>
      <c r="K17" s="72">
        <v>280.41235647600001</v>
      </c>
      <c r="L17" s="73">
        <v>4.8347904965173106E-4</v>
      </c>
      <c r="M17" s="73">
        <f t="shared" si="0"/>
        <v>0.18723331943184215</v>
      </c>
      <c r="N17" s="73">
        <f>K17/'סכום נכסי הקרן'!$C$41</f>
        <v>1.8840730512789325E-3</v>
      </c>
    </row>
    <row r="18" spans="1:14">
      <c r="A18" s="119" t="s">
        <v>3256</v>
      </c>
      <c r="B18" s="118" t="s">
        <v>3256</v>
      </c>
      <c r="C18" s="118" t="s">
        <v>3256</v>
      </c>
      <c r="D18" s="118" t="s">
        <v>3256</v>
      </c>
      <c r="E18" s="118" t="s">
        <v>3256</v>
      </c>
      <c r="F18" s="118" t="s">
        <v>3256</v>
      </c>
      <c r="G18" s="118" t="s">
        <v>3256</v>
      </c>
      <c r="H18" s="118" t="s">
        <v>3256</v>
      </c>
      <c r="I18" s="118" t="s">
        <v>3256</v>
      </c>
      <c r="J18" s="118" t="s">
        <v>3256</v>
      </c>
      <c r="K18" s="118" t="s">
        <v>3256</v>
      </c>
      <c r="L18" s="118" t="s">
        <v>3256</v>
      </c>
      <c r="M18" s="118" t="s">
        <v>3256</v>
      </c>
      <c r="N18" s="118" t="s">
        <v>3256</v>
      </c>
    </row>
    <row r="19" spans="1:14">
      <c r="A19" s="68" t="s">
        <v>31</v>
      </c>
      <c r="B19" s="117" t="s">
        <v>3256</v>
      </c>
      <c r="C19" s="117" t="s">
        <v>3256</v>
      </c>
      <c r="D19" s="117" t="s">
        <v>3256</v>
      </c>
      <c r="E19" s="117" t="s">
        <v>3256</v>
      </c>
      <c r="F19" s="117" t="s">
        <v>3256</v>
      </c>
      <c r="G19" s="117" t="s">
        <v>3256</v>
      </c>
      <c r="H19" s="117" t="s">
        <v>3256</v>
      </c>
      <c r="I19" s="117" t="s">
        <v>3256</v>
      </c>
      <c r="J19" s="117" t="s">
        <v>3256</v>
      </c>
      <c r="K19" s="66">
        <v>428.96586454999999</v>
      </c>
      <c r="L19" s="117" t="s">
        <v>3256</v>
      </c>
      <c r="M19" s="67">
        <f t="shared" si="0"/>
        <v>0.28642355048829898</v>
      </c>
      <c r="N19" s="67">
        <f>K19/'סכום נכסי הקרן'!$C$41</f>
        <v>2.8821947630057322E-3</v>
      </c>
    </row>
    <row r="20" spans="1:14">
      <c r="A20" s="69" t="s">
        <v>1790</v>
      </c>
      <c r="B20" s="54" t="s">
        <v>1791</v>
      </c>
      <c r="C20" s="70" t="s">
        <v>29</v>
      </c>
      <c r="D20" s="118" t="s">
        <v>3256</v>
      </c>
      <c r="E20" s="70" t="s">
        <v>1647</v>
      </c>
      <c r="F20" s="54" t="s">
        <v>643</v>
      </c>
      <c r="G20" s="118" t="s">
        <v>3256</v>
      </c>
      <c r="H20" s="70" t="s">
        <v>134</v>
      </c>
      <c r="I20" s="72">
        <v>73.094329999999999</v>
      </c>
      <c r="J20" s="80">
        <v>22796</v>
      </c>
      <c r="K20" s="72">
        <v>60.435189901999998</v>
      </c>
      <c r="L20" s="73">
        <v>8.574075201012492E-6</v>
      </c>
      <c r="M20" s="73">
        <f t="shared" si="0"/>
        <v>4.0353004974706522E-2</v>
      </c>
      <c r="N20" s="73">
        <f>K20/'סכום נכסי הקרן'!$C$41</f>
        <v>4.0606025381420129E-4</v>
      </c>
    </row>
    <row r="21" spans="1:14">
      <c r="A21" s="69" t="s">
        <v>1792</v>
      </c>
      <c r="B21" s="54" t="s">
        <v>1793</v>
      </c>
      <c r="C21" s="70" t="s">
        <v>29</v>
      </c>
      <c r="D21" s="118" t="s">
        <v>3256</v>
      </c>
      <c r="E21" s="70" t="s">
        <v>1647</v>
      </c>
      <c r="F21" s="54" t="s">
        <v>643</v>
      </c>
      <c r="G21" s="118" t="s">
        <v>3256</v>
      </c>
      <c r="H21" s="70" t="s">
        <v>134</v>
      </c>
      <c r="I21" s="72">
        <v>410.91109799999998</v>
      </c>
      <c r="J21" s="80">
        <v>4107</v>
      </c>
      <c r="K21" s="72">
        <v>61.209682914999988</v>
      </c>
      <c r="L21" s="73">
        <v>5.6887455614055414E-6</v>
      </c>
      <c r="M21" s="73">
        <f t="shared" si="0"/>
        <v>4.0870139453098059E-2</v>
      </c>
      <c r="N21" s="73">
        <f>K21/'סכום נכסי הקרן'!$C$41</f>
        <v>4.1126402383537725E-4</v>
      </c>
    </row>
    <row r="22" spans="1:14">
      <c r="A22" s="69" t="s">
        <v>1794</v>
      </c>
      <c r="B22" s="54" t="s">
        <v>1795</v>
      </c>
      <c r="C22" s="70" t="s">
        <v>29</v>
      </c>
      <c r="D22" s="118" t="s">
        <v>3256</v>
      </c>
      <c r="E22" s="70" t="s">
        <v>1647</v>
      </c>
      <c r="F22" s="54" t="s">
        <v>643</v>
      </c>
      <c r="G22" s="118" t="s">
        <v>3256</v>
      </c>
      <c r="H22" s="70" t="s">
        <v>134</v>
      </c>
      <c r="I22" s="72">
        <v>1080.9724799999999</v>
      </c>
      <c r="J22" s="80">
        <v>1264.03</v>
      </c>
      <c r="K22" s="72">
        <v>49.558662224999999</v>
      </c>
      <c r="L22" s="73">
        <v>3.533782796475779E-6</v>
      </c>
      <c r="M22" s="73">
        <f t="shared" si="0"/>
        <v>3.309067029570207E-2</v>
      </c>
      <c r="N22" s="73">
        <f>K22/'סכום נכסי הקרן'!$C$41</f>
        <v>3.3298154592395528E-4</v>
      </c>
    </row>
    <row r="23" spans="1:14">
      <c r="A23" s="69" t="s">
        <v>1796</v>
      </c>
      <c r="B23" s="54" t="s">
        <v>1797</v>
      </c>
      <c r="C23" s="70" t="s">
        <v>127</v>
      </c>
      <c r="D23" s="118" t="s">
        <v>3256</v>
      </c>
      <c r="E23" s="70" t="s">
        <v>1647</v>
      </c>
      <c r="F23" s="54" t="s">
        <v>643</v>
      </c>
      <c r="G23" s="118" t="s">
        <v>3256</v>
      </c>
      <c r="H23" s="70" t="s">
        <v>134</v>
      </c>
      <c r="I23" s="72">
        <v>557.57254900000009</v>
      </c>
      <c r="J23" s="80">
        <v>12745.9</v>
      </c>
      <c r="K23" s="72">
        <v>257.76232950800005</v>
      </c>
      <c r="L23" s="73">
        <v>6.0935420017484616E-6</v>
      </c>
      <c r="M23" s="73">
        <f t="shared" si="0"/>
        <v>0.17210973576479238</v>
      </c>
      <c r="N23" s="73">
        <f>K23/'סכום נכסי הקרן'!$C$41</f>
        <v>1.7318889394321985E-3</v>
      </c>
    </row>
    <row r="24" spans="1:14">
      <c r="A24" s="119" t="s">
        <v>3256</v>
      </c>
      <c r="B24" s="118" t="s">
        <v>3256</v>
      </c>
      <c r="C24" s="118" t="s">
        <v>3256</v>
      </c>
      <c r="D24" s="118" t="s">
        <v>3256</v>
      </c>
      <c r="E24" s="118" t="s">
        <v>3256</v>
      </c>
      <c r="F24" s="118" t="s">
        <v>3256</v>
      </c>
      <c r="G24" s="118" t="s">
        <v>3256</v>
      </c>
      <c r="H24" s="118" t="s">
        <v>3256</v>
      </c>
      <c r="I24" s="118" t="s">
        <v>3256</v>
      </c>
      <c r="J24" s="118" t="s">
        <v>3256</v>
      </c>
      <c r="K24" s="118" t="s">
        <v>3256</v>
      </c>
      <c r="L24" s="118" t="s">
        <v>3256</v>
      </c>
      <c r="M24" s="118" t="s">
        <v>3256</v>
      </c>
      <c r="N24" s="118" t="s">
        <v>3256</v>
      </c>
    </row>
    <row r="25" spans="1:14">
      <c r="A25" s="118" t="s">
        <v>3256</v>
      </c>
      <c r="B25" s="118" t="s">
        <v>3256</v>
      </c>
      <c r="C25" s="118" t="s">
        <v>3256</v>
      </c>
      <c r="D25" s="118" t="s">
        <v>3256</v>
      </c>
      <c r="E25" s="118" t="s">
        <v>3256</v>
      </c>
      <c r="F25" s="118" t="s">
        <v>3256</v>
      </c>
      <c r="G25" s="118" t="s">
        <v>3256</v>
      </c>
      <c r="H25" s="118" t="s">
        <v>3256</v>
      </c>
      <c r="I25" s="118" t="s">
        <v>3256</v>
      </c>
      <c r="J25" s="118" t="s">
        <v>3256</v>
      </c>
      <c r="K25" s="118" t="s">
        <v>3256</v>
      </c>
      <c r="L25" s="118" t="s">
        <v>3256</v>
      </c>
      <c r="M25" s="118" t="s">
        <v>3256</v>
      </c>
      <c r="N25" s="118" t="s">
        <v>3256</v>
      </c>
    </row>
    <row r="26" spans="1:14">
      <c r="A26" s="118" t="s">
        <v>3256</v>
      </c>
      <c r="B26" s="118" t="s">
        <v>3256</v>
      </c>
      <c r="C26" s="118" t="s">
        <v>3256</v>
      </c>
      <c r="D26" s="118" t="s">
        <v>3256</v>
      </c>
      <c r="E26" s="118" t="s">
        <v>3256</v>
      </c>
      <c r="F26" s="118" t="s">
        <v>3256</v>
      </c>
      <c r="G26" s="118" t="s">
        <v>3256</v>
      </c>
      <c r="H26" s="118" t="s">
        <v>3256</v>
      </c>
      <c r="I26" s="118" t="s">
        <v>3256</v>
      </c>
      <c r="J26" s="118" t="s">
        <v>3256</v>
      </c>
      <c r="K26" s="118" t="s">
        <v>3256</v>
      </c>
      <c r="L26" s="118" t="s">
        <v>3256</v>
      </c>
      <c r="M26" s="118" t="s">
        <v>3256</v>
      </c>
      <c r="N26" s="118" t="s">
        <v>3256</v>
      </c>
    </row>
    <row r="27" spans="1:14">
      <c r="A27" s="84" t="s">
        <v>212</v>
      </c>
      <c r="B27" s="118" t="s">
        <v>3256</v>
      </c>
      <c r="C27" s="118" t="s">
        <v>3256</v>
      </c>
      <c r="D27" s="118" t="s">
        <v>3256</v>
      </c>
      <c r="E27" s="118" t="s">
        <v>3256</v>
      </c>
      <c r="F27" s="118" t="s">
        <v>3256</v>
      </c>
      <c r="G27" s="118" t="s">
        <v>3256</v>
      </c>
      <c r="H27" s="118" t="s">
        <v>3256</v>
      </c>
      <c r="I27" s="118" t="s">
        <v>3256</v>
      </c>
      <c r="J27" s="118" t="s">
        <v>3256</v>
      </c>
      <c r="K27" s="118" t="s">
        <v>3256</v>
      </c>
      <c r="L27" s="118" t="s">
        <v>3256</v>
      </c>
      <c r="M27" s="118" t="s">
        <v>3256</v>
      </c>
      <c r="N27" s="118" t="s">
        <v>3256</v>
      </c>
    </row>
    <row r="28" spans="1:14">
      <c r="A28" s="84" t="s">
        <v>115</v>
      </c>
      <c r="B28" s="118" t="s">
        <v>3256</v>
      </c>
      <c r="C28" s="118" t="s">
        <v>3256</v>
      </c>
      <c r="D28" s="118" t="s">
        <v>3256</v>
      </c>
      <c r="E28" s="118" t="s">
        <v>3256</v>
      </c>
      <c r="F28" s="118" t="s">
        <v>3256</v>
      </c>
      <c r="G28" s="118" t="s">
        <v>3256</v>
      </c>
      <c r="H28" s="118" t="s">
        <v>3256</v>
      </c>
      <c r="I28" s="118" t="s">
        <v>3256</v>
      </c>
      <c r="J28" s="118" t="s">
        <v>3256</v>
      </c>
      <c r="K28" s="118" t="s">
        <v>3256</v>
      </c>
      <c r="L28" s="118" t="s">
        <v>3256</v>
      </c>
      <c r="M28" s="118" t="s">
        <v>3256</v>
      </c>
      <c r="N28" s="118" t="s">
        <v>3256</v>
      </c>
    </row>
    <row r="29" spans="1:14">
      <c r="A29" s="84" t="s">
        <v>195</v>
      </c>
      <c r="B29" s="118" t="s">
        <v>3256</v>
      </c>
      <c r="C29" s="118" t="s">
        <v>3256</v>
      </c>
      <c r="D29" s="118" t="s">
        <v>3256</v>
      </c>
      <c r="E29" s="118" t="s">
        <v>3256</v>
      </c>
      <c r="F29" s="118" t="s">
        <v>3256</v>
      </c>
      <c r="G29" s="118" t="s">
        <v>3256</v>
      </c>
      <c r="H29" s="118" t="s">
        <v>3256</v>
      </c>
      <c r="I29" s="118" t="s">
        <v>3256</v>
      </c>
      <c r="J29" s="118" t="s">
        <v>3256</v>
      </c>
      <c r="K29" s="118" t="s">
        <v>3256</v>
      </c>
      <c r="L29" s="118" t="s">
        <v>3256</v>
      </c>
      <c r="M29" s="118" t="s">
        <v>3256</v>
      </c>
      <c r="N29" s="118" t="s">
        <v>3256</v>
      </c>
    </row>
    <row r="30" spans="1:14">
      <c r="A30" s="84" t="s">
        <v>203</v>
      </c>
      <c r="B30" s="118" t="s">
        <v>3256</v>
      </c>
      <c r="C30" s="118" t="s">
        <v>3256</v>
      </c>
      <c r="D30" s="118" t="s">
        <v>3256</v>
      </c>
      <c r="E30" s="118" t="s">
        <v>3256</v>
      </c>
      <c r="F30" s="118" t="s">
        <v>3256</v>
      </c>
      <c r="G30" s="118" t="s">
        <v>3256</v>
      </c>
      <c r="H30" s="118" t="s">
        <v>3256</v>
      </c>
      <c r="I30" s="118" t="s">
        <v>3256</v>
      </c>
      <c r="J30" s="118" t="s">
        <v>3256</v>
      </c>
      <c r="K30" s="118" t="s">
        <v>3256</v>
      </c>
      <c r="L30" s="118" t="s">
        <v>3256</v>
      </c>
      <c r="M30" s="118" t="s">
        <v>3256</v>
      </c>
      <c r="N30" s="118" t="s">
        <v>3256</v>
      </c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1:14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1:14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1:14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1:14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1:14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1:14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1:14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4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45.5703125" style="2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220</v>
      </c>
    </row>
    <row r="2" spans="1:11">
      <c r="A2" s="36" t="s">
        <v>147</v>
      </c>
      <c r="B2" s="36" t="s">
        <v>221</v>
      </c>
    </row>
    <row r="3" spans="1:11">
      <c r="A3" s="36" t="s">
        <v>149</v>
      </c>
      <c r="B3" s="36" t="s">
        <v>222</v>
      </c>
    </row>
    <row r="4" spans="1:11">
      <c r="A4" s="36" t="s">
        <v>150</v>
      </c>
      <c r="B4" s="36">
        <v>9455</v>
      </c>
    </row>
    <row r="5" spans="1:11" ht="18.75">
      <c r="A5" s="149" t="s">
        <v>97</v>
      </c>
      <c r="B5" s="150"/>
      <c r="C5" s="150"/>
      <c r="D5" s="150"/>
      <c r="E5" s="150"/>
      <c r="F5" s="150"/>
      <c r="G5" s="150"/>
      <c r="H5" s="150"/>
      <c r="I5" s="150"/>
      <c r="J5" s="150"/>
      <c r="K5" s="151"/>
    </row>
    <row r="6" spans="1:11" s="3" customFormat="1">
      <c r="A6" s="17" t="s">
        <v>119</v>
      </c>
      <c r="B6" s="25" t="s">
        <v>48</v>
      </c>
      <c r="C6" s="25" t="s">
        <v>122</v>
      </c>
      <c r="D6" s="25" t="s">
        <v>70</v>
      </c>
      <c r="E6" s="25" t="s">
        <v>106</v>
      </c>
      <c r="F6" s="25" t="s">
        <v>197</v>
      </c>
      <c r="G6" s="25" t="s">
        <v>196</v>
      </c>
      <c r="H6" s="25" t="s">
        <v>66</v>
      </c>
      <c r="I6" s="25" t="s">
        <v>63</v>
      </c>
      <c r="J6" s="25" t="s">
        <v>151</v>
      </c>
      <c r="K6" s="52" t="s">
        <v>153</v>
      </c>
    </row>
    <row r="7" spans="1:11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2" t="s">
        <v>204</v>
      </c>
      <c r="G7" s="114" t="s">
        <v>3256</v>
      </c>
      <c r="H7" s="12" t="s">
        <v>200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52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72">
        <v>1.2878932139999999</v>
      </c>
      <c r="I9" s="118" t="s">
        <v>3256</v>
      </c>
      <c r="J9" s="73">
        <f>IFERROR(H9/$H$9,0)</f>
        <v>1</v>
      </c>
      <c r="K9" s="73">
        <f>H9/'סכום נכסי הקרן'!$C$41</f>
        <v>8.6532737997588544E-6</v>
      </c>
    </row>
    <row r="10" spans="1:11" s="4" customFormat="1" ht="20.25">
      <c r="A10" s="83" t="s">
        <v>27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72">
        <v>1.259001461</v>
      </c>
      <c r="I10" s="118" t="s">
        <v>3256</v>
      </c>
      <c r="J10" s="73">
        <f t="shared" ref="J10:J20" si="0">IFERROR(H10/$H$9,0)</f>
        <v>0.9775666548391333</v>
      </c>
      <c r="K10" s="73">
        <f>H10/'סכום נכסי הקרן'!$C$41</f>
        <v>8.4591519218373791E-6</v>
      </c>
    </row>
    <row r="11" spans="1:11">
      <c r="A11" s="68" t="s">
        <v>1798</v>
      </c>
      <c r="B11" s="117" t="s">
        <v>3256</v>
      </c>
      <c r="C11" s="117" t="s">
        <v>3256</v>
      </c>
      <c r="D11" s="117" t="s">
        <v>3256</v>
      </c>
      <c r="E11" s="117" t="s">
        <v>3256</v>
      </c>
      <c r="F11" s="117" t="s">
        <v>3256</v>
      </c>
      <c r="G11" s="117" t="s">
        <v>3256</v>
      </c>
      <c r="H11" s="66">
        <v>1.259001461</v>
      </c>
      <c r="I11" s="117" t="s">
        <v>3256</v>
      </c>
      <c r="J11" s="67">
        <f t="shared" si="0"/>
        <v>0.9775666548391333</v>
      </c>
      <c r="K11" s="67">
        <f>H11/'סכום נכסי הקרן'!$C$41</f>
        <v>8.4591519218373791E-6</v>
      </c>
    </row>
    <row r="12" spans="1:11">
      <c r="A12" s="69" t="s">
        <v>1799</v>
      </c>
      <c r="B12" s="54" t="s">
        <v>1800</v>
      </c>
      <c r="C12" s="70" t="s">
        <v>123</v>
      </c>
      <c r="D12" s="70" t="s">
        <v>1375</v>
      </c>
      <c r="E12" s="70" t="s">
        <v>135</v>
      </c>
      <c r="F12" s="72">
        <v>181.43265</v>
      </c>
      <c r="G12" s="80">
        <v>90</v>
      </c>
      <c r="H12" s="72">
        <v>0.16328938500000001</v>
      </c>
      <c r="I12" s="73">
        <v>5.4979590909090908E-5</v>
      </c>
      <c r="J12" s="73">
        <f t="shared" si="0"/>
        <v>0.12678798461314048</v>
      </c>
      <c r="K12" s="73">
        <f>H12/'סכום נכסי הקרן'!$C$41</f>
        <v>1.0971311453771171E-6</v>
      </c>
    </row>
    <row r="13" spans="1:11">
      <c r="A13" s="69" t="s">
        <v>1801</v>
      </c>
      <c r="B13" s="54" t="s">
        <v>1802</v>
      </c>
      <c r="C13" s="70" t="s">
        <v>123</v>
      </c>
      <c r="D13" s="70" t="s">
        <v>330</v>
      </c>
      <c r="E13" s="70" t="s">
        <v>135</v>
      </c>
      <c r="F13" s="72">
        <v>4008.4159079999999</v>
      </c>
      <c r="G13" s="80">
        <v>17.3</v>
      </c>
      <c r="H13" s="72">
        <v>0.69345595199999988</v>
      </c>
      <c r="I13" s="73">
        <v>4.5904322185588592E-5</v>
      </c>
      <c r="J13" s="73">
        <f t="shared" si="0"/>
        <v>0.53844211962747401</v>
      </c>
      <c r="K13" s="73">
        <f>H13/'סכום נכסי הקרן'!$C$41</f>
        <v>4.6592870864590431E-6</v>
      </c>
    </row>
    <row r="14" spans="1:11">
      <c r="A14" s="69" t="s">
        <v>1803</v>
      </c>
      <c r="B14" s="54" t="s">
        <v>1804</v>
      </c>
      <c r="C14" s="70" t="s">
        <v>123</v>
      </c>
      <c r="D14" s="70" t="s">
        <v>159</v>
      </c>
      <c r="E14" s="70" t="s">
        <v>135</v>
      </c>
      <c r="F14" s="72">
        <v>1076.4101250000001</v>
      </c>
      <c r="G14" s="80">
        <v>12.9</v>
      </c>
      <c r="H14" s="72">
        <v>0.138856906</v>
      </c>
      <c r="I14" s="73">
        <v>7.1782937281615614E-5</v>
      </c>
      <c r="J14" s="73">
        <f t="shared" si="0"/>
        <v>0.10781709577359418</v>
      </c>
      <c r="K14" s="73">
        <f>H14/'סכום נכסי הקרן'!$C$41</f>
        <v>9.3297085002373347E-7</v>
      </c>
    </row>
    <row r="15" spans="1:11">
      <c r="A15" s="69" t="s">
        <v>1805</v>
      </c>
      <c r="B15" s="54" t="s">
        <v>1806</v>
      </c>
      <c r="C15" s="70" t="s">
        <v>123</v>
      </c>
      <c r="D15" s="70" t="s">
        <v>330</v>
      </c>
      <c r="E15" s="70" t="s">
        <v>135</v>
      </c>
      <c r="F15" s="72">
        <v>779.28762300000005</v>
      </c>
      <c r="G15" s="80">
        <v>33.799999999999997</v>
      </c>
      <c r="H15" s="72">
        <v>0.26339921800000005</v>
      </c>
      <c r="I15" s="73">
        <v>4.7367109866878259E-5</v>
      </c>
      <c r="J15" s="73">
        <f t="shared" si="0"/>
        <v>0.2045194548249247</v>
      </c>
      <c r="K15" s="73">
        <f>H15/'סכום נכסי הקרן'!$C$41</f>
        <v>1.7697628399774853E-6</v>
      </c>
    </row>
    <row r="16" spans="1:11">
      <c r="A16" s="119" t="s">
        <v>3256</v>
      </c>
      <c r="B16" s="118" t="s">
        <v>3256</v>
      </c>
      <c r="C16" s="118" t="s">
        <v>3256</v>
      </c>
      <c r="D16" s="118" t="s">
        <v>3256</v>
      </c>
      <c r="E16" s="118" t="s">
        <v>3256</v>
      </c>
      <c r="F16" s="118" t="s">
        <v>3256</v>
      </c>
      <c r="G16" s="118" t="s">
        <v>3256</v>
      </c>
      <c r="H16" s="118" t="s">
        <v>3256</v>
      </c>
      <c r="I16" s="118" t="s">
        <v>3256</v>
      </c>
      <c r="J16" s="118" t="s">
        <v>3256</v>
      </c>
      <c r="K16" s="118" t="s">
        <v>3256</v>
      </c>
    </row>
    <row r="17" spans="1:11">
      <c r="A17" s="83" t="s">
        <v>43</v>
      </c>
      <c r="B17" s="118" t="s">
        <v>3256</v>
      </c>
      <c r="C17" s="118" t="s">
        <v>3256</v>
      </c>
      <c r="D17" s="118" t="s">
        <v>3256</v>
      </c>
      <c r="E17" s="118" t="s">
        <v>3256</v>
      </c>
      <c r="F17" s="118" t="s">
        <v>3256</v>
      </c>
      <c r="G17" s="118" t="s">
        <v>3256</v>
      </c>
      <c r="H17" s="72">
        <v>2.8891753000000006E-2</v>
      </c>
      <c r="I17" s="118" t="s">
        <v>3256</v>
      </c>
      <c r="J17" s="73">
        <f t="shared" si="0"/>
        <v>2.2433345160866737E-2</v>
      </c>
      <c r="K17" s="73">
        <f>H17/'סכום נכסי הקרן'!$C$41</f>
        <v>1.9412187792147521E-7</v>
      </c>
    </row>
    <row r="18" spans="1:11">
      <c r="A18" s="68" t="s">
        <v>1807</v>
      </c>
      <c r="B18" s="117" t="s">
        <v>3256</v>
      </c>
      <c r="C18" s="117" t="s">
        <v>3256</v>
      </c>
      <c r="D18" s="117" t="s">
        <v>3256</v>
      </c>
      <c r="E18" s="117" t="s">
        <v>3256</v>
      </c>
      <c r="F18" s="117" t="s">
        <v>3256</v>
      </c>
      <c r="G18" s="117" t="s">
        <v>3256</v>
      </c>
      <c r="H18" s="66">
        <v>2.8891753000000006E-2</v>
      </c>
      <c r="I18" s="117" t="s">
        <v>3256</v>
      </c>
      <c r="J18" s="67">
        <f t="shared" si="0"/>
        <v>2.2433345160866737E-2</v>
      </c>
      <c r="K18" s="67">
        <f>H18/'סכום נכסי הקרן'!$C$41</f>
        <v>1.9412187792147521E-7</v>
      </c>
    </row>
    <row r="19" spans="1:11">
      <c r="A19" s="69" t="s">
        <v>1808</v>
      </c>
      <c r="B19" s="54" t="s">
        <v>1809</v>
      </c>
      <c r="C19" s="70" t="s">
        <v>1485</v>
      </c>
      <c r="D19" s="70" t="s">
        <v>3033</v>
      </c>
      <c r="E19" s="70" t="s">
        <v>134</v>
      </c>
      <c r="F19" s="72">
        <v>162.477</v>
      </c>
      <c r="G19" s="80">
        <v>4.1100000000000003</v>
      </c>
      <c r="H19" s="72">
        <v>2.4220398000000001E-2</v>
      </c>
      <c r="I19" s="73">
        <v>4.8645808383233533E-6</v>
      </c>
      <c r="J19" s="73">
        <f t="shared" si="0"/>
        <v>1.880621602529851E-2</v>
      </c>
      <c r="K19" s="73">
        <f>H19/'סכום נכסי הקרן'!$C$41</f>
        <v>1.6273533640432068E-7</v>
      </c>
    </row>
    <row r="20" spans="1:11">
      <c r="A20" s="69" t="s">
        <v>1810</v>
      </c>
      <c r="B20" s="54" t="s">
        <v>1811</v>
      </c>
      <c r="C20" s="70" t="s">
        <v>1507</v>
      </c>
      <c r="D20" s="70" t="s">
        <v>948</v>
      </c>
      <c r="E20" s="70" t="s">
        <v>134</v>
      </c>
      <c r="F20" s="72">
        <v>42.931297999999998</v>
      </c>
      <c r="G20" s="80">
        <v>3</v>
      </c>
      <c r="H20" s="72">
        <v>4.6713550000000003E-3</v>
      </c>
      <c r="I20" s="73">
        <v>1.6968892490118577E-6</v>
      </c>
      <c r="J20" s="73">
        <f t="shared" si="0"/>
        <v>3.6271291355682231E-3</v>
      </c>
      <c r="K20" s="73">
        <f>H20/'סכום נכסי הקרן'!$C$41</f>
        <v>3.1386541517154488E-8</v>
      </c>
    </row>
    <row r="21" spans="1:11">
      <c r="A21" s="119" t="s">
        <v>3256</v>
      </c>
      <c r="B21" s="118" t="s">
        <v>3256</v>
      </c>
      <c r="C21" s="118" t="s">
        <v>3256</v>
      </c>
      <c r="D21" s="118" t="s">
        <v>3256</v>
      </c>
      <c r="E21" s="118" t="s">
        <v>3256</v>
      </c>
      <c r="F21" s="118" t="s">
        <v>3256</v>
      </c>
      <c r="G21" s="118" t="s">
        <v>3256</v>
      </c>
      <c r="H21" s="118" t="s">
        <v>3256</v>
      </c>
      <c r="I21" s="118" t="s">
        <v>3256</v>
      </c>
      <c r="J21" s="118" t="s">
        <v>3256</v>
      </c>
      <c r="K21" s="118" t="s">
        <v>3256</v>
      </c>
    </row>
    <row r="22" spans="1:11">
      <c r="A22" s="118" t="s">
        <v>3256</v>
      </c>
      <c r="B22" s="118" t="s">
        <v>3256</v>
      </c>
      <c r="C22" s="118" t="s">
        <v>3256</v>
      </c>
      <c r="D22" s="118" t="s">
        <v>3256</v>
      </c>
      <c r="E22" s="118" t="s">
        <v>3256</v>
      </c>
      <c r="F22" s="118" t="s">
        <v>3256</v>
      </c>
      <c r="G22" s="118" t="s">
        <v>3256</v>
      </c>
      <c r="H22" s="118" t="s">
        <v>3256</v>
      </c>
      <c r="I22" s="118" t="s">
        <v>3256</v>
      </c>
      <c r="J22" s="118" t="s">
        <v>3256</v>
      </c>
      <c r="K22" s="118" t="s">
        <v>3256</v>
      </c>
    </row>
    <row r="23" spans="1:11">
      <c r="A23" s="118" t="s">
        <v>3256</v>
      </c>
      <c r="B23" s="118" t="s">
        <v>3256</v>
      </c>
      <c r="C23" s="118" t="s">
        <v>3256</v>
      </c>
      <c r="D23" s="118" t="s">
        <v>3256</v>
      </c>
      <c r="E23" s="118" t="s">
        <v>3256</v>
      </c>
      <c r="F23" s="118" t="s">
        <v>3256</v>
      </c>
      <c r="G23" s="118" t="s">
        <v>3256</v>
      </c>
      <c r="H23" s="118" t="s">
        <v>3256</v>
      </c>
      <c r="I23" s="118" t="s">
        <v>3256</v>
      </c>
      <c r="J23" s="118" t="s">
        <v>3256</v>
      </c>
      <c r="K23" s="118" t="s">
        <v>3256</v>
      </c>
    </row>
    <row r="24" spans="1:11">
      <c r="A24" s="84" t="s">
        <v>212</v>
      </c>
      <c r="B24" s="118" t="s">
        <v>3256</v>
      </c>
      <c r="C24" s="118" t="s">
        <v>3256</v>
      </c>
      <c r="D24" s="118" t="s">
        <v>3256</v>
      </c>
      <c r="E24" s="118" t="s">
        <v>3256</v>
      </c>
      <c r="F24" s="118" t="s">
        <v>3256</v>
      </c>
      <c r="G24" s="118" t="s">
        <v>3256</v>
      </c>
      <c r="H24" s="118" t="s">
        <v>3256</v>
      </c>
      <c r="I24" s="118" t="s">
        <v>3256</v>
      </c>
      <c r="J24" s="118" t="s">
        <v>3256</v>
      </c>
      <c r="K24" s="118" t="s">
        <v>3256</v>
      </c>
    </row>
    <row r="25" spans="1:11">
      <c r="A25" s="84" t="s">
        <v>115</v>
      </c>
      <c r="B25" s="118" t="s">
        <v>3256</v>
      </c>
      <c r="C25" s="118" t="s">
        <v>3256</v>
      </c>
      <c r="D25" s="118" t="s">
        <v>3256</v>
      </c>
      <c r="E25" s="118" t="s">
        <v>3256</v>
      </c>
      <c r="F25" s="118" t="s">
        <v>3256</v>
      </c>
      <c r="G25" s="118" t="s">
        <v>3256</v>
      </c>
      <c r="H25" s="118" t="s">
        <v>3256</v>
      </c>
      <c r="I25" s="118" t="s">
        <v>3256</v>
      </c>
      <c r="J25" s="118" t="s">
        <v>3256</v>
      </c>
      <c r="K25" s="118" t="s">
        <v>3256</v>
      </c>
    </row>
    <row r="26" spans="1:11">
      <c r="A26" s="84" t="s">
        <v>195</v>
      </c>
      <c r="B26" s="118" t="s">
        <v>3256</v>
      </c>
      <c r="C26" s="118" t="s">
        <v>3256</v>
      </c>
      <c r="D26" s="118" t="s">
        <v>3256</v>
      </c>
      <c r="E26" s="118" t="s">
        <v>3256</v>
      </c>
      <c r="F26" s="118" t="s">
        <v>3256</v>
      </c>
      <c r="G26" s="118" t="s">
        <v>3256</v>
      </c>
      <c r="H26" s="118" t="s">
        <v>3256</v>
      </c>
      <c r="I26" s="118" t="s">
        <v>3256</v>
      </c>
      <c r="J26" s="118" t="s">
        <v>3256</v>
      </c>
      <c r="K26" s="118" t="s">
        <v>3256</v>
      </c>
    </row>
    <row r="27" spans="1:11">
      <c r="A27" s="84" t="s">
        <v>203</v>
      </c>
      <c r="B27" s="118" t="s">
        <v>3256</v>
      </c>
      <c r="C27" s="118" t="s">
        <v>3256</v>
      </c>
      <c r="D27" s="118" t="s">
        <v>3256</v>
      </c>
      <c r="E27" s="118" t="s">
        <v>3256</v>
      </c>
      <c r="F27" s="118" t="s">
        <v>3256</v>
      </c>
      <c r="G27" s="118" t="s">
        <v>3256</v>
      </c>
      <c r="H27" s="118" t="s">
        <v>3256</v>
      </c>
      <c r="I27" s="118" t="s">
        <v>3256</v>
      </c>
      <c r="J27" s="118" t="s">
        <v>3256</v>
      </c>
      <c r="K27" s="118" t="s">
        <v>3256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44.7109375" style="2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148</v>
      </c>
      <c r="B1" s="36" t="s" vm="1">
        <v>220</v>
      </c>
    </row>
    <row r="2" spans="1:12">
      <c r="A2" s="36" t="s">
        <v>147</v>
      </c>
      <c r="B2" s="36" t="s">
        <v>221</v>
      </c>
    </row>
    <row r="3" spans="1:12">
      <c r="A3" s="36" t="s">
        <v>149</v>
      </c>
      <c r="B3" s="36" t="s">
        <v>222</v>
      </c>
    </row>
    <row r="4" spans="1:12">
      <c r="A4" s="36" t="s">
        <v>150</v>
      </c>
      <c r="B4" s="36">
        <v>9455</v>
      </c>
    </row>
    <row r="5" spans="1:12" ht="18.75">
      <c r="A5" s="146" t="s">
        <v>98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  <c r="L5" s="3"/>
    </row>
    <row r="6" spans="1:12" s="3" customFormat="1">
      <c r="A6" s="37" t="s">
        <v>119</v>
      </c>
      <c r="B6" s="38" t="s">
        <v>48</v>
      </c>
      <c r="C6" s="38" t="s">
        <v>122</v>
      </c>
      <c r="D6" s="38" t="s">
        <v>70</v>
      </c>
      <c r="E6" s="38" t="s">
        <v>106</v>
      </c>
      <c r="F6" s="38" t="s">
        <v>197</v>
      </c>
      <c r="G6" s="38" t="s">
        <v>196</v>
      </c>
      <c r="H6" s="38" t="s">
        <v>66</v>
      </c>
      <c r="I6" s="38" t="s">
        <v>63</v>
      </c>
      <c r="J6" s="38" t="s">
        <v>151</v>
      </c>
      <c r="K6" s="40" t="s">
        <v>153</v>
      </c>
    </row>
    <row r="7" spans="1:12" s="3" customFormat="1">
      <c r="A7" s="113" t="s">
        <v>3256</v>
      </c>
      <c r="B7" s="132" t="s">
        <v>3256</v>
      </c>
      <c r="C7" s="132" t="s">
        <v>3256</v>
      </c>
      <c r="D7" s="132" t="s">
        <v>3256</v>
      </c>
      <c r="E7" s="132" t="s">
        <v>3256</v>
      </c>
      <c r="F7" s="12" t="s">
        <v>204</v>
      </c>
      <c r="G7" s="114" t="s">
        <v>3256</v>
      </c>
      <c r="H7" s="12" t="s">
        <v>200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4" t="s">
        <v>54</v>
      </c>
      <c r="B9" s="117" t="s">
        <v>3256</v>
      </c>
      <c r="C9" s="117" t="s">
        <v>3256</v>
      </c>
      <c r="D9" s="117" t="s">
        <v>3256</v>
      </c>
      <c r="E9" s="117" t="s">
        <v>3256</v>
      </c>
      <c r="F9" s="117" t="s">
        <v>3256</v>
      </c>
      <c r="G9" s="117" t="s">
        <v>3256</v>
      </c>
      <c r="H9" s="66">
        <v>33.157966796000004</v>
      </c>
      <c r="I9" s="117" t="s">
        <v>3256</v>
      </c>
      <c r="J9" s="67">
        <f>IFERROR(H9/$H$9,0)</f>
        <v>1</v>
      </c>
      <c r="K9" s="67">
        <f>H9/'סכום נכסי הקרן'!$C$41</f>
        <v>2.2278630107690038E-4</v>
      </c>
    </row>
    <row r="10" spans="1:12">
      <c r="A10" s="83" t="s">
        <v>189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72">
        <v>16.133316191999999</v>
      </c>
      <c r="I10" s="118" t="s">
        <v>3256</v>
      </c>
      <c r="J10" s="73">
        <f t="shared" ref="J10:J18" si="0">IFERROR(H10/$H$9,0)</f>
        <v>0.48655927220321105</v>
      </c>
      <c r="K10" s="73">
        <f>H10/'סכום נכסי הקרן'!$C$41</f>
        <v>1.083987405088221E-4</v>
      </c>
    </row>
    <row r="11" spans="1:12">
      <c r="A11" s="68" t="s">
        <v>181</v>
      </c>
      <c r="B11" s="117" t="s">
        <v>3256</v>
      </c>
      <c r="C11" s="117" t="s">
        <v>3256</v>
      </c>
      <c r="D11" s="117" t="s">
        <v>3256</v>
      </c>
      <c r="E11" s="117" t="s">
        <v>3256</v>
      </c>
      <c r="F11" s="117" t="s">
        <v>3256</v>
      </c>
      <c r="G11" s="117" t="s">
        <v>3256</v>
      </c>
      <c r="H11" s="66">
        <v>16.133316191999999</v>
      </c>
      <c r="I11" s="117" t="s">
        <v>3256</v>
      </c>
      <c r="J11" s="67">
        <f t="shared" si="0"/>
        <v>0.48655927220321105</v>
      </c>
      <c r="K11" s="67">
        <f>H11/'סכום נכסי הקרן'!$C$41</f>
        <v>1.083987405088221E-4</v>
      </c>
    </row>
    <row r="12" spans="1:12">
      <c r="A12" s="69" t="s">
        <v>1812</v>
      </c>
      <c r="B12" s="54" t="s">
        <v>1813</v>
      </c>
      <c r="C12" s="70" t="s">
        <v>123</v>
      </c>
      <c r="D12" s="70" t="s">
        <v>1820</v>
      </c>
      <c r="E12" s="70" t="s">
        <v>135</v>
      </c>
      <c r="F12" s="72">
        <v>0.58897900000000003</v>
      </c>
      <c r="G12" s="80">
        <v>2988900</v>
      </c>
      <c r="H12" s="72">
        <v>17.603997067000002</v>
      </c>
      <c r="I12" s="118" t="s">
        <v>3256</v>
      </c>
      <c r="J12" s="73">
        <f t="shared" si="0"/>
        <v>0.53091304347176227</v>
      </c>
      <c r="K12" s="73">
        <f>H12/'סכום נכסי הקרן'!$C$41</f>
        <v>1.1828015314855354E-4</v>
      </c>
    </row>
    <row r="13" spans="1:12">
      <c r="A13" s="69" t="s">
        <v>1814</v>
      </c>
      <c r="B13" s="54" t="s">
        <v>1815</v>
      </c>
      <c r="C13" s="70" t="s">
        <v>123</v>
      </c>
      <c r="D13" s="70" t="s">
        <v>1820</v>
      </c>
      <c r="E13" s="70" t="s">
        <v>135</v>
      </c>
      <c r="F13" s="72">
        <v>-0.58897900000000003</v>
      </c>
      <c r="G13" s="80">
        <v>249700</v>
      </c>
      <c r="H13" s="72">
        <v>-1.470680875</v>
      </c>
      <c r="I13" s="118" t="s">
        <v>3256</v>
      </c>
      <c r="J13" s="73">
        <f t="shared" si="0"/>
        <v>-4.4353771268551209E-2</v>
      </c>
      <c r="K13" s="73">
        <f>H13/'סכום נכסי הקרן'!$C$41</f>
        <v>-9.8814126397314229E-6</v>
      </c>
    </row>
    <row r="14" spans="1:12">
      <c r="A14" s="119" t="s">
        <v>3256</v>
      </c>
      <c r="B14" s="118" t="s">
        <v>3256</v>
      </c>
      <c r="C14" s="118" t="s">
        <v>3256</v>
      </c>
      <c r="D14" s="118" t="s">
        <v>3256</v>
      </c>
      <c r="E14" s="118" t="s">
        <v>3256</v>
      </c>
      <c r="F14" s="118" t="s">
        <v>3256</v>
      </c>
      <c r="G14" s="118" t="s">
        <v>3256</v>
      </c>
      <c r="H14" s="118" t="s">
        <v>3256</v>
      </c>
      <c r="I14" s="118" t="s">
        <v>3256</v>
      </c>
      <c r="J14" s="118" t="s">
        <v>3256</v>
      </c>
      <c r="K14" s="118" t="s">
        <v>3256</v>
      </c>
    </row>
    <row r="15" spans="1:12">
      <c r="A15" s="83" t="s">
        <v>188</v>
      </c>
      <c r="B15" s="118" t="s">
        <v>3256</v>
      </c>
      <c r="C15" s="118" t="s">
        <v>3256</v>
      </c>
      <c r="D15" s="118" t="s">
        <v>3256</v>
      </c>
      <c r="E15" s="118" t="s">
        <v>3256</v>
      </c>
      <c r="F15" s="118" t="s">
        <v>3256</v>
      </c>
      <c r="G15" s="118" t="s">
        <v>3256</v>
      </c>
      <c r="H15" s="72">
        <v>17.024650603999998</v>
      </c>
      <c r="I15" s="118" t="s">
        <v>3256</v>
      </c>
      <c r="J15" s="73">
        <f t="shared" si="0"/>
        <v>0.51344072779678873</v>
      </c>
      <c r="K15" s="73">
        <f>H15/'סכום נכסי הקרן'!$C$41</f>
        <v>1.1438756056807823E-4</v>
      </c>
    </row>
    <row r="16" spans="1:12">
      <c r="A16" s="68" t="s">
        <v>181</v>
      </c>
      <c r="B16" s="117" t="s">
        <v>3256</v>
      </c>
      <c r="C16" s="117" t="s">
        <v>3256</v>
      </c>
      <c r="D16" s="117" t="s">
        <v>3256</v>
      </c>
      <c r="E16" s="117" t="s">
        <v>3256</v>
      </c>
      <c r="F16" s="117" t="s">
        <v>3256</v>
      </c>
      <c r="G16" s="117" t="s">
        <v>3256</v>
      </c>
      <c r="H16" s="66">
        <v>17.024650603999998</v>
      </c>
      <c r="I16" s="117" t="s">
        <v>3256</v>
      </c>
      <c r="J16" s="67">
        <f t="shared" si="0"/>
        <v>0.51344072779678873</v>
      </c>
      <c r="K16" s="67">
        <f>H16/'סכום נכסי הקרן'!$C$41</f>
        <v>1.1438756056807823E-4</v>
      </c>
    </row>
    <row r="17" spans="1:11">
      <c r="A17" s="69" t="s">
        <v>1816</v>
      </c>
      <c r="B17" s="54" t="s">
        <v>1816</v>
      </c>
      <c r="C17" s="70" t="s">
        <v>1485</v>
      </c>
      <c r="D17" s="70" t="s">
        <v>1820</v>
      </c>
      <c r="E17" s="70" t="s">
        <v>134</v>
      </c>
      <c r="F17" s="72">
        <v>18.498785000000002</v>
      </c>
      <c r="G17" s="80">
        <v>160</v>
      </c>
      <c r="H17" s="72">
        <v>10.735214911</v>
      </c>
      <c r="I17" s="118" t="s">
        <v>3256</v>
      </c>
      <c r="J17" s="73">
        <f t="shared" si="0"/>
        <v>0.32375974609803393</v>
      </c>
      <c r="K17" s="73">
        <f>H17/'סכום נכסי הקרן'!$C$41</f>
        <v>7.2129236270777398E-5</v>
      </c>
    </row>
    <row r="18" spans="1:11">
      <c r="A18" s="69" t="s">
        <v>1817</v>
      </c>
      <c r="B18" s="54" t="s">
        <v>1817</v>
      </c>
      <c r="C18" s="70" t="s">
        <v>1485</v>
      </c>
      <c r="D18" s="70" t="s">
        <v>1820</v>
      </c>
      <c r="E18" s="70" t="s">
        <v>134</v>
      </c>
      <c r="F18" s="72">
        <v>12.386142999999999</v>
      </c>
      <c r="G18" s="80">
        <v>140</v>
      </c>
      <c r="H18" s="72">
        <v>6.2894356930000015</v>
      </c>
      <c r="I18" s="118" t="s">
        <v>3256</v>
      </c>
      <c r="J18" s="73">
        <f t="shared" si="0"/>
        <v>0.18968098169875497</v>
      </c>
      <c r="K18" s="73">
        <f>H18/'סכום נכסי הקרן'!$C$41</f>
        <v>4.2258324297300854E-5</v>
      </c>
    </row>
    <row r="19" spans="1:11">
      <c r="A19" s="119" t="s">
        <v>3256</v>
      </c>
      <c r="B19" s="118" t="s">
        <v>3256</v>
      </c>
      <c r="C19" s="118" t="s">
        <v>3256</v>
      </c>
      <c r="D19" s="118" t="s">
        <v>3256</v>
      </c>
      <c r="E19" s="118" t="s">
        <v>3256</v>
      </c>
      <c r="F19" s="118" t="s">
        <v>3256</v>
      </c>
      <c r="G19" s="118" t="s">
        <v>3256</v>
      </c>
      <c r="H19" s="118" t="s">
        <v>3256</v>
      </c>
      <c r="I19" s="118" t="s">
        <v>3256</v>
      </c>
      <c r="J19" s="118" t="s">
        <v>3256</v>
      </c>
      <c r="K19" s="118" t="s">
        <v>3256</v>
      </c>
    </row>
    <row r="20" spans="1:11">
      <c r="A20" s="118" t="s">
        <v>3256</v>
      </c>
      <c r="B20" s="118" t="s">
        <v>3256</v>
      </c>
      <c r="C20" s="118" t="s">
        <v>3256</v>
      </c>
      <c r="D20" s="118" t="s">
        <v>3256</v>
      </c>
      <c r="E20" s="118" t="s">
        <v>3256</v>
      </c>
      <c r="F20" s="118" t="s">
        <v>3256</v>
      </c>
      <c r="G20" s="118" t="s">
        <v>3256</v>
      </c>
      <c r="H20" s="118" t="s">
        <v>3256</v>
      </c>
      <c r="I20" s="118" t="s">
        <v>3256</v>
      </c>
      <c r="J20" s="118" t="s">
        <v>3256</v>
      </c>
      <c r="K20" s="118" t="s">
        <v>3256</v>
      </c>
    </row>
    <row r="21" spans="1:11">
      <c r="A21" s="118" t="s">
        <v>3256</v>
      </c>
      <c r="B21" s="118" t="s">
        <v>3256</v>
      </c>
      <c r="C21" s="118" t="s">
        <v>3256</v>
      </c>
      <c r="D21" s="118" t="s">
        <v>3256</v>
      </c>
      <c r="E21" s="118" t="s">
        <v>3256</v>
      </c>
      <c r="F21" s="118" t="s">
        <v>3256</v>
      </c>
      <c r="G21" s="118" t="s">
        <v>3256</v>
      </c>
      <c r="H21" s="118" t="s">
        <v>3256</v>
      </c>
      <c r="I21" s="118" t="s">
        <v>3256</v>
      </c>
      <c r="J21" s="118" t="s">
        <v>3256</v>
      </c>
      <c r="K21" s="118" t="s">
        <v>3256</v>
      </c>
    </row>
    <row r="22" spans="1:11">
      <c r="A22" s="84" t="s">
        <v>212</v>
      </c>
      <c r="B22" s="118" t="s">
        <v>3256</v>
      </c>
      <c r="C22" s="118" t="s">
        <v>3256</v>
      </c>
      <c r="D22" s="118" t="s">
        <v>3256</v>
      </c>
      <c r="E22" s="118" t="s">
        <v>3256</v>
      </c>
      <c r="F22" s="118" t="s">
        <v>3256</v>
      </c>
      <c r="G22" s="118" t="s">
        <v>3256</v>
      </c>
      <c r="H22" s="118" t="s">
        <v>3256</v>
      </c>
      <c r="I22" s="118" t="s">
        <v>3256</v>
      </c>
      <c r="J22" s="118" t="s">
        <v>3256</v>
      </c>
      <c r="K22" s="118" t="s">
        <v>3256</v>
      </c>
    </row>
    <row r="23" spans="1:11">
      <c r="A23" s="84" t="s">
        <v>115</v>
      </c>
      <c r="B23" s="118" t="s">
        <v>3256</v>
      </c>
      <c r="C23" s="118" t="s">
        <v>3256</v>
      </c>
      <c r="D23" s="118" t="s">
        <v>3256</v>
      </c>
      <c r="E23" s="118" t="s">
        <v>3256</v>
      </c>
      <c r="F23" s="118" t="s">
        <v>3256</v>
      </c>
      <c r="G23" s="118" t="s">
        <v>3256</v>
      </c>
      <c r="H23" s="118" t="s">
        <v>3256</v>
      </c>
      <c r="I23" s="118" t="s">
        <v>3256</v>
      </c>
      <c r="J23" s="118" t="s">
        <v>3256</v>
      </c>
      <c r="K23" s="118" t="s">
        <v>3256</v>
      </c>
    </row>
    <row r="24" spans="1:11">
      <c r="A24" s="84" t="s">
        <v>195</v>
      </c>
      <c r="B24" s="118" t="s">
        <v>3256</v>
      </c>
      <c r="C24" s="118" t="s">
        <v>3256</v>
      </c>
      <c r="D24" s="118" t="s">
        <v>3256</v>
      </c>
      <c r="E24" s="118" t="s">
        <v>3256</v>
      </c>
      <c r="F24" s="118" t="s">
        <v>3256</v>
      </c>
      <c r="G24" s="118" t="s">
        <v>3256</v>
      </c>
      <c r="H24" s="118" t="s">
        <v>3256</v>
      </c>
      <c r="I24" s="118" t="s">
        <v>3256</v>
      </c>
      <c r="J24" s="118" t="s">
        <v>3256</v>
      </c>
      <c r="K24" s="118" t="s">
        <v>3256</v>
      </c>
    </row>
    <row r="25" spans="1:11">
      <c r="A25" s="84" t="s">
        <v>203</v>
      </c>
      <c r="B25" s="118" t="s">
        <v>3256</v>
      </c>
      <c r="C25" s="118" t="s">
        <v>3256</v>
      </c>
      <c r="D25" s="118" t="s">
        <v>3256</v>
      </c>
      <c r="E25" s="118" t="s">
        <v>3256</v>
      </c>
      <c r="F25" s="118" t="s">
        <v>3256</v>
      </c>
      <c r="G25" s="118" t="s">
        <v>3256</v>
      </c>
      <c r="H25" s="118" t="s">
        <v>3256</v>
      </c>
      <c r="I25" s="118" t="s">
        <v>3256</v>
      </c>
      <c r="J25" s="118" t="s">
        <v>3256</v>
      </c>
      <c r="K25" s="118" t="s">
        <v>3256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45.28515625" style="2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220</v>
      </c>
    </row>
    <row r="2" spans="1:10">
      <c r="A2" s="36" t="s">
        <v>147</v>
      </c>
      <c r="B2" s="36" t="s">
        <v>221</v>
      </c>
    </row>
    <row r="3" spans="1:10">
      <c r="A3" s="36" t="s">
        <v>149</v>
      </c>
      <c r="B3" s="36" t="s">
        <v>222</v>
      </c>
    </row>
    <row r="4" spans="1:10">
      <c r="A4" s="36" t="s">
        <v>150</v>
      </c>
      <c r="B4" s="36">
        <v>9455</v>
      </c>
    </row>
    <row r="5" spans="1:10" ht="18.75">
      <c r="A5" s="146" t="s">
        <v>99</v>
      </c>
      <c r="B5" s="147"/>
      <c r="C5" s="147"/>
      <c r="D5" s="147"/>
      <c r="E5" s="147"/>
      <c r="F5" s="147"/>
      <c r="G5" s="147"/>
      <c r="H5" s="147"/>
      <c r="I5" s="147"/>
      <c r="J5" s="148"/>
    </row>
    <row r="6" spans="1:10" s="3" customFormat="1">
      <c r="A6" s="37" t="s">
        <v>119</v>
      </c>
      <c r="B6" s="38" t="s">
        <v>48</v>
      </c>
      <c r="C6" s="38" t="s">
        <v>122</v>
      </c>
      <c r="D6" s="38" t="s">
        <v>70</v>
      </c>
      <c r="E6" s="38" t="s">
        <v>106</v>
      </c>
      <c r="F6" s="38" t="s">
        <v>197</v>
      </c>
      <c r="G6" s="38" t="s">
        <v>196</v>
      </c>
      <c r="H6" s="38" t="s">
        <v>66</v>
      </c>
      <c r="I6" s="38" t="s">
        <v>151</v>
      </c>
      <c r="J6" s="40" t="s">
        <v>153</v>
      </c>
    </row>
    <row r="7" spans="1:10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2" t="s">
        <v>204</v>
      </c>
      <c r="G7" s="114" t="s">
        <v>3256</v>
      </c>
      <c r="H7" s="12" t="s">
        <v>200</v>
      </c>
      <c r="I7" s="26" t="s">
        <v>19</v>
      </c>
      <c r="J7" s="27" t="s">
        <v>19</v>
      </c>
    </row>
    <row r="8" spans="1:10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53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72">
        <v>327.63092521200002</v>
      </c>
      <c r="I9" s="73">
        <f>IFERROR(H9/$H$9,0)</f>
        <v>1</v>
      </c>
      <c r="J9" s="73">
        <f>H9/'סכום נכסי הקרן'!$C$41</f>
        <v>2.2013316556909451E-3</v>
      </c>
    </row>
    <row r="10" spans="1:10">
      <c r="A10" s="83" t="s">
        <v>191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72">
        <v>327.63092521200002</v>
      </c>
      <c r="I10" s="73">
        <f t="shared" ref="I10:I16" si="0">IFERROR(H10/$H$9,0)</f>
        <v>1</v>
      </c>
      <c r="J10" s="73">
        <f>H10/'סכום נכסי הקרן'!$C$41</f>
        <v>2.2013316556909451E-3</v>
      </c>
    </row>
    <row r="11" spans="1:10">
      <c r="A11" s="74" t="s">
        <v>1818</v>
      </c>
      <c r="B11" s="54" t="s">
        <v>1819</v>
      </c>
      <c r="C11" s="70" t="s">
        <v>29</v>
      </c>
      <c r="D11" s="70" t="s">
        <v>1820</v>
      </c>
      <c r="E11" s="70" t="s">
        <v>136</v>
      </c>
      <c r="F11" s="72">
        <v>2.3987289999999999</v>
      </c>
      <c r="G11" s="80">
        <v>454300</v>
      </c>
      <c r="H11" s="72">
        <v>6.6841539939999999</v>
      </c>
      <c r="I11" s="73">
        <f t="shared" si="0"/>
        <v>2.0401474585083464E-2</v>
      </c>
      <c r="J11" s="73">
        <f>H11/'סכום נכסי הקרן'!$C$41</f>
        <v>4.4910411826918516E-5</v>
      </c>
    </row>
    <row r="12" spans="1:10">
      <c r="A12" s="74" t="s">
        <v>1821</v>
      </c>
      <c r="B12" s="54" t="s">
        <v>1822</v>
      </c>
      <c r="C12" s="70" t="s">
        <v>29</v>
      </c>
      <c r="D12" s="70" t="s">
        <v>1820</v>
      </c>
      <c r="E12" s="70" t="s">
        <v>134</v>
      </c>
      <c r="F12" s="72">
        <v>1.463495</v>
      </c>
      <c r="G12" s="80">
        <v>103370</v>
      </c>
      <c r="H12" s="72">
        <v>12.248635232000002</v>
      </c>
      <c r="I12" s="73">
        <f t="shared" si="0"/>
        <v>3.7385467272585092E-2</v>
      </c>
      <c r="J12" s="73">
        <f>H12/'סכום נכסי הקרן'!$C$41</f>
        <v>8.2297812569939383E-5</v>
      </c>
    </row>
    <row r="13" spans="1:10">
      <c r="A13" s="74" t="s">
        <v>1823</v>
      </c>
      <c r="B13" s="54" t="s">
        <v>1824</v>
      </c>
      <c r="C13" s="70" t="s">
        <v>29</v>
      </c>
      <c r="D13" s="70" t="s">
        <v>1820</v>
      </c>
      <c r="E13" s="70" t="s">
        <v>134</v>
      </c>
      <c r="F13" s="72">
        <v>0.71807500000000002</v>
      </c>
      <c r="G13" s="80">
        <v>1702350</v>
      </c>
      <c r="H13" s="72">
        <v>30.652954591</v>
      </c>
      <c r="I13" s="73">
        <f t="shared" si="0"/>
        <v>9.3559405514498983E-2</v>
      </c>
      <c r="J13" s="73">
        <f>H13/'סכום נכסי הקרן'!$C$41</f>
        <v>2.0595528104669258E-4</v>
      </c>
    </row>
    <row r="14" spans="1:10">
      <c r="A14" s="74" t="s">
        <v>1825</v>
      </c>
      <c r="B14" s="54" t="s">
        <v>1826</v>
      </c>
      <c r="C14" s="70" t="s">
        <v>29</v>
      </c>
      <c r="D14" s="70" t="s">
        <v>1820</v>
      </c>
      <c r="E14" s="70" t="s">
        <v>143</v>
      </c>
      <c r="F14" s="72">
        <v>0.21394199999999997</v>
      </c>
      <c r="G14" s="80">
        <v>3345000</v>
      </c>
      <c r="H14" s="72">
        <v>3.51714533</v>
      </c>
      <c r="I14" s="73">
        <f t="shared" si="0"/>
        <v>1.0735083471513448E-2</v>
      </c>
      <c r="J14" s="73">
        <f>H14/'סכום נכסי הקרן'!$C$41</f>
        <v>2.3631479072327196E-5</v>
      </c>
    </row>
    <row r="15" spans="1:10">
      <c r="A15" s="74" t="s">
        <v>1827</v>
      </c>
      <c r="B15" s="54" t="s">
        <v>1828</v>
      </c>
      <c r="C15" s="70" t="s">
        <v>29</v>
      </c>
      <c r="D15" s="70" t="s">
        <v>1820</v>
      </c>
      <c r="E15" s="70" t="s">
        <v>134</v>
      </c>
      <c r="F15" s="72">
        <v>7.1447130000000003</v>
      </c>
      <c r="G15" s="80">
        <v>482000</v>
      </c>
      <c r="H15" s="72">
        <v>168.81924434799998</v>
      </c>
      <c r="I15" s="73">
        <f t="shared" si="0"/>
        <v>0.51527261731706853</v>
      </c>
      <c r="J15" s="73">
        <f>H15/'סכום נכסי הקרן'!$C$41</f>
        <v>1.1342859238107892E-3</v>
      </c>
    </row>
    <row r="16" spans="1:10">
      <c r="A16" s="74" t="s">
        <v>1829</v>
      </c>
      <c r="B16" s="54" t="s">
        <v>1830</v>
      </c>
      <c r="C16" s="70" t="s">
        <v>29</v>
      </c>
      <c r="D16" s="70" t="s">
        <v>1820</v>
      </c>
      <c r="E16" s="70" t="s">
        <v>134</v>
      </c>
      <c r="F16" s="72">
        <v>5.6360539999999988</v>
      </c>
      <c r="G16" s="80">
        <v>11801.5625</v>
      </c>
      <c r="H16" s="72">
        <v>105.70879171700001</v>
      </c>
      <c r="I16" s="73">
        <f t="shared" si="0"/>
        <v>0.32264595183925043</v>
      </c>
      <c r="J16" s="73">
        <f>H16/'סכום נכסי הקרן'!$C$41</f>
        <v>7.1025074736427805E-4</v>
      </c>
    </row>
    <row r="17" spans="1:10">
      <c r="A17" s="119" t="s">
        <v>3256</v>
      </c>
      <c r="B17" s="118" t="s">
        <v>3256</v>
      </c>
      <c r="C17" s="118" t="s">
        <v>3256</v>
      </c>
      <c r="D17" s="118" t="s">
        <v>3256</v>
      </c>
      <c r="E17" s="118" t="s">
        <v>3256</v>
      </c>
      <c r="F17" s="118" t="s">
        <v>3256</v>
      </c>
      <c r="G17" s="118" t="s">
        <v>3256</v>
      </c>
      <c r="H17" s="118" t="s">
        <v>3256</v>
      </c>
      <c r="I17" s="118" t="s">
        <v>3256</v>
      </c>
      <c r="J17" s="118" t="s">
        <v>3256</v>
      </c>
    </row>
    <row r="18" spans="1:10">
      <c r="A18" s="130" t="s">
        <v>3256</v>
      </c>
      <c r="B18" s="118" t="s">
        <v>3256</v>
      </c>
      <c r="C18" s="118" t="s">
        <v>3256</v>
      </c>
      <c r="D18" s="118" t="s">
        <v>3256</v>
      </c>
      <c r="E18" s="118" t="s">
        <v>3256</v>
      </c>
      <c r="F18" s="118" t="s">
        <v>3256</v>
      </c>
      <c r="G18" s="118" t="s">
        <v>3256</v>
      </c>
      <c r="H18" s="118" t="s">
        <v>3256</v>
      </c>
      <c r="I18" s="118" t="s">
        <v>3256</v>
      </c>
      <c r="J18" s="118" t="s">
        <v>3256</v>
      </c>
    </row>
    <row r="19" spans="1:10">
      <c r="A19" s="118" t="s">
        <v>3256</v>
      </c>
      <c r="B19" s="118" t="s">
        <v>3256</v>
      </c>
      <c r="C19" s="118" t="s">
        <v>3256</v>
      </c>
      <c r="D19" s="118" t="s">
        <v>3256</v>
      </c>
      <c r="E19" s="118" t="s">
        <v>3256</v>
      </c>
      <c r="F19" s="118" t="s">
        <v>3256</v>
      </c>
      <c r="G19" s="118" t="s">
        <v>3256</v>
      </c>
      <c r="H19" s="118" t="s">
        <v>3256</v>
      </c>
      <c r="I19" s="118" t="s">
        <v>3256</v>
      </c>
      <c r="J19" s="118" t="s">
        <v>3256</v>
      </c>
    </row>
    <row r="20" spans="1:10">
      <c r="A20" s="118" t="s">
        <v>3256</v>
      </c>
      <c r="B20" s="118" t="s">
        <v>3256</v>
      </c>
      <c r="C20" s="118" t="s">
        <v>3256</v>
      </c>
      <c r="D20" s="118" t="s">
        <v>3256</v>
      </c>
      <c r="E20" s="118" t="s">
        <v>3256</v>
      </c>
      <c r="F20" s="118" t="s">
        <v>3256</v>
      </c>
      <c r="G20" s="118" t="s">
        <v>3256</v>
      </c>
      <c r="H20" s="118" t="s">
        <v>3256</v>
      </c>
      <c r="I20" s="118" t="s">
        <v>3256</v>
      </c>
      <c r="J20" s="118" t="s">
        <v>3256</v>
      </c>
    </row>
    <row r="21" spans="1:10">
      <c r="A21" s="84" t="s">
        <v>212</v>
      </c>
      <c r="B21" s="118" t="s">
        <v>3256</v>
      </c>
      <c r="C21" s="118" t="s">
        <v>3256</v>
      </c>
      <c r="D21" s="118" t="s">
        <v>3256</v>
      </c>
      <c r="E21" s="118" t="s">
        <v>3256</v>
      </c>
      <c r="F21" s="118" t="s">
        <v>3256</v>
      </c>
      <c r="G21" s="118" t="s">
        <v>3256</v>
      </c>
      <c r="H21" s="118" t="s">
        <v>3256</v>
      </c>
      <c r="I21" s="118" t="s">
        <v>3256</v>
      </c>
      <c r="J21" s="118" t="s">
        <v>3256</v>
      </c>
    </row>
    <row r="22" spans="1:10">
      <c r="A22" s="84" t="s">
        <v>115</v>
      </c>
      <c r="B22" s="118" t="s">
        <v>3256</v>
      </c>
      <c r="C22" s="118" t="s">
        <v>3256</v>
      </c>
      <c r="D22" s="118" t="s">
        <v>3256</v>
      </c>
      <c r="E22" s="118" t="s">
        <v>3256</v>
      </c>
      <c r="F22" s="118" t="s">
        <v>3256</v>
      </c>
      <c r="G22" s="118" t="s">
        <v>3256</v>
      </c>
      <c r="H22" s="118" t="s">
        <v>3256</v>
      </c>
      <c r="I22" s="118" t="s">
        <v>3256</v>
      </c>
      <c r="J22" s="118" t="s">
        <v>3256</v>
      </c>
    </row>
    <row r="23" spans="1:10">
      <c r="A23" s="84" t="s">
        <v>195</v>
      </c>
      <c r="B23" s="118" t="s">
        <v>3256</v>
      </c>
      <c r="C23" s="118" t="s">
        <v>3256</v>
      </c>
      <c r="D23" s="118" t="s">
        <v>3256</v>
      </c>
      <c r="E23" s="118" t="s">
        <v>3256</v>
      </c>
      <c r="F23" s="118" t="s">
        <v>3256</v>
      </c>
      <c r="G23" s="118" t="s">
        <v>3256</v>
      </c>
      <c r="H23" s="118" t="s">
        <v>3256</v>
      </c>
      <c r="I23" s="118" t="s">
        <v>3256</v>
      </c>
      <c r="J23" s="118" t="s">
        <v>3256</v>
      </c>
    </row>
    <row r="24" spans="1:10">
      <c r="A24" s="84" t="s">
        <v>203</v>
      </c>
      <c r="B24" s="118" t="s">
        <v>3256</v>
      </c>
      <c r="C24" s="118" t="s">
        <v>3256</v>
      </c>
      <c r="D24" s="118" t="s">
        <v>3256</v>
      </c>
      <c r="E24" s="118" t="s">
        <v>3256</v>
      </c>
      <c r="F24" s="118" t="s">
        <v>3256</v>
      </c>
      <c r="G24" s="118" t="s">
        <v>3256</v>
      </c>
      <c r="H24" s="118" t="s">
        <v>3256</v>
      </c>
      <c r="I24" s="118" t="s">
        <v>3256</v>
      </c>
      <c r="J24" s="118" t="s">
        <v>3256</v>
      </c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148</v>
      </c>
      <c r="B1" s="36" t="s" vm="1">
        <v>220</v>
      </c>
    </row>
    <row r="2" spans="1:34">
      <c r="A2" s="36" t="s">
        <v>147</v>
      </c>
      <c r="B2" s="36" t="s">
        <v>221</v>
      </c>
    </row>
    <row r="3" spans="1:34">
      <c r="A3" s="36" t="s">
        <v>149</v>
      </c>
      <c r="B3" s="36" t="s">
        <v>222</v>
      </c>
      <c r="D3" s="2"/>
    </row>
    <row r="4" spans="1:34">
      <c r="A4" s="36" t="s">
        <v>150</v>
      </c>
      <c r="B4" s="36">
        <v>9455</v>
      </c>
    </row>
    <row r="5" spans="1:34" ht="18.75">
      <c r="A5" s="146" t="s">
        <v>100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</row>
    <row r="6" spans="1:34" s="3" customFormat="1">
      <c r="A6" s="37" t="s">
        <v>119</v>
      </c>
      <c r="B6" s="38" t="s">
        <v>48</v>
      </c>
      <c r="C6" s="39" t="s">
        <v>55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197</v>
      </c>
      <c r="L6" s="38" t="s">
        <v>196</v>
      </c>
      <c r="M6" s="38" t="s">
        <v>66</v>
      </c>
      <c r="N6" s="38" t="s">
        <v>63</v>
      </c>
      <c r="O6" s="38" t="s">
        <v>151</v>
      </c>
      <c r="P6" s="40" t="s">
        <v>153</v>
      </c>
    </row>
    <row r="7" spans="1:34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26" t="s">
        <v>21</v>
      </c>
      <c r="G7" s="26" t="s">
        <v>20</v>
      </c>
      <c r="H7" s="114" t="s">
        <v>3256</v>
      </c>
      <c r="I7" s="26" t="s">
        <v>19</v>
      </c>
      <c r="J7" s="26" t="s">
        <v>19</v>
      </c>
      <c r="K7" s="26" t="s">
        <v>204</v>
      </c>
      <c r="L7" s="114" t="s">
        <v>3256</v>
      </c>
      <c r="M7" s="26" t="s">
        <v>200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116</v>
      </c>
    </row>
    <row r="9" spans="1:34" s="4" customFormat="1" ht="20.25">
      <c r="A9" s="86" t="s">
        <v>3026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118" t="s">
        <v>3256</v>
      </c>
      <c r="I9" s="118" t="s">
        <v>3256</v>
      </c>
      <c r="J9" s="118" t="s">
        <v>3256</v>
      </c>
      <c r="K9" s="118" t="s">
        <v>3256</v>
      </c>
      <c r="L9" s="118" t="s">
        <v>3256</v>
      </c>
      <c r="M9" s="87">
        <v>0</v>
      </c>
      <c r="N9" s="118" t="s">
        <v>3256</v>
      </c>
      <c r="O9" s="88">
        <v>0</v>
      </c>
      <c r="P9" s="88">
        <v>0</v>
      </c>
      <c r="AH9" s="1"/>
    </row>
    <row r="10" spans="1:34">
      <c r="A10" s="84" t="s">
        <v>212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118" t="s">
        <v>3256</v>
      </c>
      <c r="I10" s="118" t="s">
        <v>3256</v>
      </c>
      <c r="J10" s="118" t="s">
        <v>3256</v>
      </c>
      <c r="K10" s="118" t="s">
        <v>3256</v>
      </c>
      <c r="L10" s="118" t="s">
        <v>3256</v>
      </c>
      <c r="M10" s="118" t="s">
        <v>3256</v>
      </c>
      <c r="N10" s="118" t="s">
        <v>3256</v>
      </c>
      <c r="O10" s="118" t="s">
        <v>3256</v>
      </c>
      <c r="P10" s="118" t="s">
        <v>3256</v>
      </c>
    </row>
    <row r="11" spans="1:34">
      <c r="A11" s="84" t="s">
        <v>115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118" t="s">
        <v>3256</v>
      </c>
      <c r="H11" s="118" t="s">
        <v>3256</v>
      </c>
      <c r="I11" s="118" t="s">
        <v>3256</v>
      </c>
      <c r="J11" s="118" t="s">
        <v>3256</v>
      </c>
      <c r="K11" s="118" t="s">
        <v>3256</v>
      </c>
      <c r="L11" s="118" t="s">
        <v>3256</v>
      </c>
      <c r="M11" s="118" t="s">
        <v>3256</v>
      </c>
      <c r="N11" s="118" t="s">
        <v>3256</v>
      </c>
      <c r="O11" s="118" t="s">
        <v>3256</v>
      </c>
      <c r="P11" s="118" t="s">
        <v>3256</v>
      </c>
    </row>
    <row r="12" spans="1:34">
      <c r="A12" s="84" t="s">
        <v>195</v>
      </c>
      <c r="B12" s="118" t="s">
        <v>3256</v>
      </c>
      <c r="C12" s="118" t="s">
        <v>3256</v>
      </c>
      <c r="D12" s="118" t="s">
        <v>3256</v>
      </c>
      <c r="E12" s="118" t="s">
        <v>3256</v>
      </c>
      <c r="F12" s="118" t="s">
        <v>3256</v>
      </c>
      <c r="G12" s="118" t="s">
        <v>3256</v>
      </c>
      <c r="H12" s="118" t="s">
        <v>3256</v>
      </c>
      <c r="I12" s="118" t="s">
        <v>3256</v>
      </c>
      <c r="J12" s="118" t="s">
        <v>3256</v>
      </c>
      <c r="K12" s="118" t="s">
        <v>3256</v>
      </c>
      <c r="L12" s="118" t="s">
        <v>3256</v>
      </c>
      <c r="M12" s="118" t="s">
        <v>3256</v>
      </c>
      <c r="N12" s="118" t="s">
        <v>3256</v>
      </c>
      <c r="O12" s="118" t="s">
        <v>3256</v>
      </c>
      <c r="P12" s="118" t="s">
        <v>3256</v>
      </c>
    </row>
    <row r="13" spans="1:34">
      <c r="A13" s="84" t="s">
        <v>203</v>
      </c>
      <c r="B13" s="118" t="s">
        <v>3256</v>
      </c>
      <c r="C13" s="118" t="s">
        <v>3256</v>
      </c>
      <c r="D13" s="118" t="s">
        <v>3256</v>
      </c>
      <c r="E13" s="118" t="s">
        <v>3256</v>
      </c>
      <c r="F13" s="118" t="s">
        <v>3256</v>
      </c>
      <c r="G13" s="118" t="s">
        <v>3256</v>
      </c>
      <c r="H13" s="118" t="s">
        <v>3256</v>
      </c>
      <c r="I13" s="118" t="s">
        <v>3256</v>
      </c>
      <c r="J13" s="118" t="s">
        <v>3256</v>
      </c>
      <c r="K13" s="118" t="s">
        <v>3256</v>
      </c>
      <c r="L13" s="118" t="s">
        <v>3256</v>
      </c>
      <c r="M13" s="118" t="s">
        <v>3256</v>
      </c>
      <c r="N13" s="118" t="s">
        <v>3256</v>
      </c>
      <c r="O13" s="118" t="s">
        <v>3256</v>
      </c>
      <c r="P13" s="118" t="s">
        <v>3256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220</v>
      </c>
    </row>
    <row r="2" spans="1:15">
      <c r="A2" s="36" t="s">
        <v>147</v>
      </c>
      <c r="B2" s="36" t="s">
        <v>221</v>
      </c>
    </row>
    <row r="3" spans="1:15">
      <c r="A3" s="36" t="s">
        <v>149</v>
      </c>
      <c r="B3" s="36" t="s">
        <v>222</v>
      </c>
    </row>
    <row r="4" spans="1:15">
      <c r="A4" s="36" t="s">
        <v>150</v>
      </c>
      <c r="B4" s="36">
        <v>9455</v>
      </c>
    </row>
    <row r="5" spans="1:15" ht="18.75">
      <c r="A5" s="146" t="s">
        <v>92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8"/>
    </row>
    <row r="6" spans="1:15" s="3" customFormat="1">
      <c r="A6" s="37" t="s">
        <v>119</v>
      </c>
      <c r="B6" s="38" t="s">
        <v>48</v>
      </c>
      <c r="C6" s="38" t="s">
        <v>14</v>
      </c>
      <c r="D6" s="38" t="s">
        <v>71</v>
      </c>
      <c r="E6" s="38" t="s">
        <v>107</v>
      </c>
      <c r="F6" s="38" t="s">
        <v>17</v>
      </c>
      <c r="G6" s="38" t="s">
        <v>106</v>
      </c>
      <c r="H6" s="38" t="s">
        <v>16</v>
      </c>
      <c r="I6" s="38" t="s">
        <v>18</v>
      </c>
      <c r="J6" s="38" t="s">
        <v>197</v>
      </c>
      <c r="K6" s="38" t="s">
        <v>196</v>
      </c>
      <c r="L6" s="38" t="s">
        <v>114</v>
      </c>
      <c r="M6" s="38" t="s">
        <v>63</v>
      </c>
      <c r="N6" s="38" t="s">
        <v>151</v>
      </c>
      <c r="O6" s="40" t="s">
        <v>153</v>
      </c>
    </row>
    <row r="7" spans="1:15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26" t="s">
        <v>21</v>
      </c>
      <c r="F7" s="26" t="s">
        <v>20</v>
      </c>
      <c r="G7" s="114" t="s">
        <v>3256</v>
      </c>
      <c r="H7" s="26" t="s">
        <v>19</v>
      </c>
      <c r="I7" s="26" t="s">
        <v>19</v>
      </c>
      <c r="J7" s="26" t="s">
        <v>204</v>
      </c>
      <c r="K7" s="114" t="s">
        <v>3256</v>
      </c>
      <c r="L7" s="26" t="s">
        <v>200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86" t="s">
        <v>28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118" t="s">
        <v>3256</v>
      </c>
      <c r="I9" s="118" t="s">
        <v>3256</v>
      </c>
      <c r="J9" s="118" t="s">
        <v>3256</v>
      </c>
      <c r="K9" s="118" t="s">
        <v>3256</v>
      </c>
      <c r="L9" s="87">
        <v>0</v>
      </c>
      <c r="M9" s="118" t="s">
        <v>3256</v>
      </c>
      <c r="N9" s="88">
        <v>0</v>
      </c>
      <c r="O9" s="88">
        <v>0</v>
      </c>
    </row>
    <row r="10" spans="1:15">
      <c r="A10" s="84" t="s">
        <v>115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118" t="s">
        <v>3256</v>
      </c>
      <c r="I10" s="118" t="s">
        <v>3256</v>
      </c>
      <c r="J10" s="118" t="s">
        <v>3256</v>
      </c>
      <c r="K10" s="118" t="s">
        <v>3256</v>
      </c>
      <c r="L10" s="118" t="s">
        <v>3256</v>
      </c>
      <c r="M10" s="118" t="s">
        <v>3256</v>
      </c>
      <c r="N10" s="118" t="s">
        <v>3256</v>
      </c>
      <c r="O10" s="118" t="s">
        <v>3256</v>
      </c>
    </row>
    <row r="11" spans="1:15">
      <c r="A11" s="84" t="s">
        <v>195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118" t="s">
        <v>3256</v>
      </c>
      <c r="H11" s="118" t="s">
        <v>3256</v>
      </c>
      <c r="I11" s="118" t="s">
        <v>3256</v>
      </c>
      <c r="J11" s="118" t="s">
        <v>3256</v>
      </c>
      <c r="K11" s="118" t="s">
        <v>3256</v>
      </c>
      <c r="L11" s="118" t="s">
        <v>3256</v>
      </c>
      <c r="M11" s="118" t="s">
        <v>3256</v>
      </c>
      <c r="N11" s="118" t="s">
        <v>3256</v>
      </c>
      <c r="O11" s="118" t="s">
        <v>3256</v>
      </c>
    </row>
    <row r="12" spans="1:15">
      <c r="A12" s="84" t="s">
        <v>203</v>
      </c>
      <c r="B12" s="118" t="s">
        <v>3256</v>
      </c>
      <c r="C12" s="118" t="s">
        <v>3256</v>
      </c>
      <c r="D12" s="118" t="s">
        <v>3256</v>
      </c>
      <c r="E12" s="118" t="s">
        <v>3256</v>
      </c>
      <c r="F12" s="118" t="s">
        <v>3256</v>
      </c>
      <c r="G12" s="118" t="s">
        <v>3256</v>
      </c>
      <c r="H12" s="118" t="s">
        <v>3256</v>
      </c>
      <c r="I12" s="118" t="s">
        <v>3256</v>
      </c>
      <c r="J12" s="118" t="s">
        <v>3256</v>
      </c>
      <c r="K12" s="118" t="s">
        <v>3256</v>
      </c>
      <c r="L12" s="118" t="s">
        <v>3256</v>
      </c>
      <c r="M12" s="118" t="s">
        <v>3256</v>
      </c>
      <c r="N12" s="118" t="s">
        <v>3256</v>
      </c>
      <c r="O12" s="118" t="s">
        <v>3256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1.8554687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148</v>
      </c>
      <c r="B1" s="36" t="s" vm="1">
        <v>220</v>
      </c>
    </row>
    <row r="2" spans="1:18">
      <c r="A2" s="36" t="s">
        <v>147</v>
      </c>
      <c r="B2" s="36" t="s">
        <v>221</v>
      </c>
    </row>
    <row r="3" spans="1:18">
      <c r="A3" s="36" t="s">
        <v>149</v>
      </c>
      <c r="B3" s="36" t="s">
        <v>222</v>
      </c>
    </row>
    <row r="4" spans="1:18">
      <c r="A4" s="36" t="s">
        <v>150</v>
      </c>
      <c r="B4" s="36">
        <v>9455</v>
      </c>
    </row>
    <row r="5" spans="1:18" ht="18.75">
      <c r="A5" s="146" t="s">
        <v>93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8"/>
    </row>
    <row r="6" spans="1:18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107</v>
      </c>
      <c r="I6" s="38" t="s">
        <v>17</v>
      </c>
      <c r="J6" s="38" t="s">
        <v>106</v>
      </c>
      <c r="K6" s="38" t="s">
        <v>16</v>
      </c>
      <c r="L6" s="133" t="s">
        <v>18</v>
      </c>
      <c r="M6" s="38" t="s">
        <v>197</v>
      </c>
      <c r="N6" s="38" t="s">
        <v>196</v>
      </c>
      <c r="O6" s="38" t="s">
        <v>114</v>
      </c>
      <c r="P6" s="38" t="s">
        <v>63</v>
      </c>
      <c r="Q6" s="38" t="s">
        <v>151</v>
      </c>
      <c r="R6" s="40" t="s">
        <v>153</v>
      </c>
    </row>
    <row r="7" spans="1:18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14" t="s">
        <v>3256</v>
      </c>
      <c r="G7" s="114" t="s">
        <v>3256</v>
      </c>
      <c r="H7" s="26" t="s">
        <v>21</v>
      </c>
      <c r="I7" s="26" t="s">
        <v>20</v>
      </c>
      <c r="J7" s="114" t="s">
        <v>3256</v>
      </c>
      <c r="K7" s="26" t="s">
        <v>19</v>
      </c>
      <c r="L7" s="26" t="s">
        <v>19</v>
      </c>
      <c r="M7" s="26" t="s">
        <v>204</v>
      </c>
      <c r="N7" s="114" t="s">
        <v>3256</v>
      </c>
      <c r="O7" s="26" t="s">
        <v>200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15" t="s">
        <v>154</v>
      </c>
    </row>
    <row r="9" spans="1:18" s="4" customFormat="1" ht="20.25">
      <c r="A9" s="86" t="s">
        <v>49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118" t="s">
        <v>3256</v>
      </c>
      <c r="I9" s="118" t="s">
        <v>3256</v>
      </c>
      <c r="J9" s="118" t="s">
        <v>3256</v>
      </c>
      <c r="K9" s="71" t="s">
        <v>3034</v>
      </c>
      <c r="L9" s="71">
        <v>6.3556000000000001E-2</v>
      </c>
      <c r="M9" s="118" t="s">
        <v>3256</v>
      </c>
      <c r="N9" s="118" t="s">
        <v>3256</v>
      </c>
      <c r="O9" s="72">
        <v>170.321843118</v>
      </c>
      <c r="P9" s="118" t="s">
        <v>3256</v>
      </c>
      <c r="Q9" s="73">
        <v>1</v>
      </c>
      <c r="R9" s="73">
        <v>1.144500355462304E-3</v>
      </c>
    </row>
    <row r="10" spans="1:18">
      <c r="A10" s="74" t="s">
        <v>189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118" t="s">
        <v>3256</v>
      </c>
      <c r="I10" s="118" t="s">
        <v>3256</v>
      </c>
      <c r="J10" s="118" t="s">
        <v>3256</v>
      </c>
      <c r="K10" s="118" t="s">
        <v>3256</v>
      </c>
      <c r="L10" s="71">
        <v>6.3556000000000001E-2</v>
      </c>
      <c r="M10" s="118" t="s">
        <v>3256</v>
      </c>
      <c r="N10" s="118" t="s">
        <v>3256</v>
      </c>
      <c r="O10" s="72">
        <v>170.321843118</v>
      </c>
      <c r="P10" s="118" t="s">
        <v>3256</v>
      </c>
      <c r="Q10" s="73">
        <v>1</v>
      </c>
      <c r="R10" s="73">
        <v>1.144500355462304E-3</v>
      </c>
    </row>
    <row r="11" spans="1:18">
      <c r="A11" s="82" t="s">
        <v>65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118" t="s">
        <v>3256</v>
      </c>
      <c r="H11" s="118" t="s">
        <v>3256</v>
      </c>
      <c r="I11" s="118" t="s">
        <v>3256</v>
      </c>
      <c r="J11" s="118" t="s">
        <v>3256</v>
      </c>
      <c r="K11" s="118" t="s">
        <v>3256</v>
      </c>
      <c r="L11" s="71">
        <v>6.3556000000000001E-2</v>
      </c>
      <c r="M11" s="118" t="s">
        <v>3256</v>
      </c>
      <c r="N11" s="118" t="s">
        <v>3256</v>
      </c>
      <c r="O11" s="72">
        <v>170.321843118</v>
      </c>
      <c r="P11" s="118" t="s">
        <v>3256</v>
      </c>
      <c r="Q11" s="73">
        <v>1</v>
      </c>
      <c r="R11" s="73">
        <v>1.144500355462304E-3</v>
      </c>
    </row>
    <row r="12" spans="1:18">
      <c r="A12" s="89" t="s">
        <v>1017</v>
      </c>
      <c r="B12" s="54">
        <v>1199157</v>
      </c>
      <c r="C12" s="70" t="s">
        <v>29</v>
      </c>
      <c r="D12" s="54">
        <v>520043027</v>
      </c>
      <c r="E12" s="70" t="s">
        <v>656</v>
      </c>
      <c r="F12" s="54" t="s">
        <v>619</v>
      </c>
      <c r="G12" s="54" t="s">
        <v>309</v>
      </c>
      <c r="H12" s="79">
        <v>45169</v>
      </c>
      <c r="I12" s="54">
        <v>0.66</v>
      </c>
      <c r="J12" s="70" t="s">
        <v>134</v>
      </c>
      <c r="K12" s="71">
        <v>6.3556000000000001E-2</v>
      </c>
      <c r="L12" s="71">
        <v>6.3556000000000001E-2</v>
      </c>
      <c r="M12" s="72">
        <v>170291.82105</v>
      </c>
      <c r="N12" s="80">
        <v>100.01763</v>
      </c>
      <c r="O12" s="72">
        <v>170.321843118</v>
      </c>
      <c r="P12" s="118" t="s">
        <v>3256</v>
      </c>
      <c r="Q12" s="73">
        <v>1</v>
      </c>
      <c r="R12" s="73">
        <v>1.144500355462304E-3</v>
      </c>
    </row>
    <row r="13" spans="1:18">
      <c r="A13" s="121" t="s">
        <v>3256</v>
      </c>
      <c r="B13" s="121" t="s">
        <v>3256</v>
      </c>
      <c r="C13" s="121" t="s">
        <v>3256</v>
      </c>
      <c r="D13" s="121" t="s">
        <v>3256</v>
      </c>
      <c r="E13" s="121" t="s">
        <v>3256</v>
      </c>
      <c r="F13" s="121" t="s">
        <v>3256</v>
      </c>
      <c r="G13" s="121" t="s">
        <v>3256</v>
      </c>
      <c r="H13" s="121" t="s">
        <v>3256</v>
      </c>
      <c r="I13" s="121" t="s">
        <v>3256</v>
      </c>
      <c r="J13" s="121" t="s">
        <v>3256</v>
      </c>
      <c r="K13" s="121" t="s">
        <v>3256</v>
      </c>
      <c r="L13" s="121" t="s">
        <v>3256</v>
      </c>
      <c r="M13" s="121" t="s">
        <v>3256</v>
      </c>
      <c r="N13" s="121" t="s">
        <v>3256</v>
      </c>
      <c r="O13" s="121" t="s">
        <v>3256</v>
      </c>
      <c r="P13" s="121" t="s">
        <v>3256</v>
      </c>
      <c r="Q13" s="121" t="s">
        <v>3256</v>
      </c>
      <c r="R13" s="121" t="s">
        <v>3256</v>
      </c>
    </row>
    <row r="14" spans="1:18">
      <c r="A14" s="118" t="s">
        <v>3256</v>
      </c>
      <c r="B14" s="118" t="s">
        <v>3256</v>
      </c>
      <c r="C14" s="118" t="s">
        <v>3256</v>
      </c>
      <c r="D14" s="118" t="s">
        <v>3256</v>
      </c>
      <c r="E14" s="118" t="s">
        <v>3256</v>
      </c>
      <c r="F14" s="118" t="s">
        <v>3256</v>
      </c>
      <c r="G14" s="118" t="s">
        <v>3256</v>
      </c>
      <c r="H14" s="118" t="s">
        <v>3256</v>
      </c>
      <c r="I14" s="118" t="s">
        <v>3256</v>
      </c>
      <c r="J14" s="118" t="s">
        <v>3256</v>
      </c>
      <c r="K14" s="118" t="s">
        <v>3256</v>
      </c>
      <c r="L14" s="118" t="s">
        <v>3256</v>
      </c>
      <c r="M14" s="118" t="s">
        <v>3256</v>
      </c>
      <c r="N14" s="118" t="s">
        <v>3256</v>
      </c>
      <c r="O14" s="118" t="s">
        <v>3256</v>
      </c>
      <c r="P14" s="118" t="s">
        <v>3256</v>
      </c>
      <c r="Q14" s="118" t="s">
        <v>3256</v>
      </c>
      <c r="R14" s="118" t="s">
        <v>3256</v>
      </c>
    </row>
    <row r="15" spans="1:18">
      <c r="A15" s="84" t="s">
        <v>212</v>
      </c>
      <c r="B15" s="118" t="s">
        <v>3256</v>
      </c>
      <c r="C15" s="118" t="s">
        <v>3256</v>
      </c>
      <c r="D15" s="118" t="s">
        <v>3256</v>
      </c>
      <c r="E15" s="118" t="s">
        <v>3256</v>
      </c>
      <c r="F15" s="118" t="s">
        <v>3256</v>
      </c>
      <c r="G15" s="118" t="s">
        <v>3256</v>
      </c>
      <c r="H15" s="118" t="s">
        <v>3256</v>
      </c>
      <c r="I15" s="118" t="s">
        <v>3256</v>
      </c>
      <c r="J15" s="118" t="s">
        <v>3256</v>
      </c>
      <c r="K15" s="118" t="s">
        <v>3256</v>
      </c>
      <c r="L15" s="118" t="s">
        <v>3256</v>
      </c>
      <c r="M15" s="118" t="s">
        <v>3256</v>
      </c>
      <c r="N15" s="118" t="s">
        <v>3256</v>
      </c>
      <c r="O15" s="118" t="s">
        <v>3256</v>
      </c>
      <c r="P15" s="118" t="s">
        <v>3256</v>
      </c>
      <c r="Q15" s="118" t="s">
        <v>3256</v>
      </c>
      <c r="R15" s="118" t="s">
        <v>3256</v>
      </c>
    </row>
    <row r="16" spans="1:18">
      <c r="A16" s="84" t="s">
        <v>115</v>
      </c>
      <c r="B16" s="118" t="s">
        <v>3256</v>
      </c>
      <c r="C16" s="118" t="s">
        <v>3256</v>
      </c>
      <c r="D16" s="118" t="s">
        <v>3256</v>
      </c>
      <c r="E16" s="118" t="s">
        <v>3256</v>
      </c>
      <c r="F16" s="118" t="s">
        <v>3256</v>
      </c>
      <c r="G16" s="118" t="s">
        <v>3256</v>
      </c>
      <c r="H16" s="118" t="s">
        <v>3256</v>
      </c>
      <c r="I16" s="118" t="s">
        <v>3256</v>
      </c>
      <c r="J16" s="118" t="s">
        <v>3256</v>
      </c>
      <c r="K16" s="118" t="s">
        <v>3256</v>
      </c>
      <c r="L16" s="118" t="s">
        <v>3256</v>
      </c>
      <c r="M16" s="118" t="s">
        <v>3256</v>
      </c>
      <c r="N16" s="118" t="s">
        <v>3256</v>
      </c>
      <c r="O16" s="118" t="s">
        <v>3256</v>
      </c>
      <c r="P16" s="118" t="s">
        <v>3256</v>
      </c>
      <c r="Q16" s="118" t="s">
        <v>3256</v>
      </c>
      <c r="R16" s="118" t="s">
        <v>3256</v>
      </c>
    </row>
    <row r="17" spans="1:18">
      <c r="A17" s="84" t="s">
        <v>195</v>
      </c>
      <c r="B17" s="118" t="s">
        <v>3256</v>
      </c>
      <c r="C17" s="118" t="s">
        <v>3256</v>
      </c>
      <c r="D17" s="118" t="s">
        <v>3256</v>
      </c>
      <c r="E17" s="118" t="s">
        <v>3256</v>
      </c>
      <c r="F17" s="118" t="s">
        <v>3256</v>
      </c>
      <c r="G17" s="118" t="s">
        <v>3256</v>
      </c>
      <c r="H17" s="118" t="s">
        <v>3256</v>
      </c>
      <c r="I17" s="118" t="s">
        <v>3256</v>
      </c>
      <c r="J17" s="118" t="s">
        <v>3256</v>
      </c>
      <c r="K17" s="118" t="s">
        <v>3256</v>
      </c>
      <c r="L17" s="118" t="s">
        <v>3256</v>
      </c>
      <c r="M17" s="118" t="s">
        <v>3256</v>
      </c>
      <c r="N17" s="118" t="s">
        <v>3256</v>
      </c>
      <c r="O17" s="118" t="s">
        <v>3256</v>
      </c>
      <c r="P17" s="118" t="s">
        <v>3256</v>
      </c>
      <c r="Q17" s="118" t="s">
        <v>3256</v>
      </c>
      <c r="R17" s="118" t="s">
        <v>3256</v>
      </c>
    </row>
    <row r="18" spans="1:18">
      <c r="A18" s="84" t="s">
        <v>203</v>
      </c>
      <c r="B18" s="118" t="s">
        <v>3256</v>
      </c>
      <c r="C18" s="118" t="s">
        <v>3256</v>
      </c>
      <c r="D18" s="118" t="s">
        <v>3256</v>
      </c>
      <c r="E18" s="118" t="s">
        <v>3256</v>
      </c>
      <c r="F18" s="118" t="s">
        <v>3256</v>
      </c>
      <c r="G18" s="118" t="s">
        <v>3256</v>
      </c>
      <c r="H18" s="118" t="s">
        <v>3256</v>
      </c>
      <c r="I18" s="118" t="s">
        <v>3256</v>
      </c>
      <c r="J18" s="118" t="s">
        <v>3256</v>
      </c>
      <c r="K18" s="118" t="s">
        <v>3256</v>
      </c>
      <c r="L18" s="118" t="s">
        <v>3256</v>
      </c>
      <c r="M18" s="118" t="s">
        <v>3256</v>
      </c>
      <c r="N18" s="118" t="s">
        <v>3256</v>
      </c>
      <c r="O18" s="118" t="s">
        <v>3256</v>
      </c>
      <c r="P18" s="118" t="s">
        <v>3256</v>
      </c>
      <c r="Q18" s="118" t="s">
        <v>3256</v>
      </c>
      <c r="R18" s="118" t="s">
        <v>3256</v>
      </c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A388" s="31"/>
      <c r="C388" s="1"/>
      <c r="D388" s="1"/>
      <c r="E388" s="1"/>
    </row>
    <row r="389" spans="1:5" hidden="1">
      <c r="A389" s="31"/>
      <c r="C389" s="1"/>
      <c r="D389" s="1"/>
      <c r="E389" s="1"/>
    </row>
    <row r="390" spans="1:5" hidden="1">
      <c r="A390" s="3"/>
      <c r="C390" s="1"/>
      <c r="D390" s="1"/>
      <c r="E390" s="1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dataValidations count="1">
    <dataValidation allowBlank="1" showInputMessage="1" showErrorMessage="1" sqref="A13:XFD13 C1:XFD12 B5:B1048576 A1:A1048576 C14:AY1048576 BA14:XFD1048576 AZ14:AZ9999 AZ10001:AZ1048576" xr:uid="{00000000-0002-0000-0D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.5703125" style="2" bestFit="1" customWidth="1"/>
    <col min="2" max="2" width="45.85546875" style="2" customWidth="1"/>
    <col min="3" max="3" width="12.7109375" style="2" customWidth="1"/>
    <col min="4" max="4" width="13.42578125" style="2" customWidth="1"/>
    <col min="5" max="5" width="33.42578125" style="1" bestFit="1" customWidth="1"/>
    <col min="6" max="6" width="7.5703125" style="1" customWidth="1"/>
    <col min="7" max="7" width="11.140625" style="1" bestFit="1" customWidth="1"/>
    <col min="8" max="8" width="14.7109375" style="1" customWidth="1"/>
    <col min="9" max="9" width="9.42578125" style="1" customWidth="1"/>
    <col min="10" max="10" width="12" style="1" bestFit="1" customWidth="1"/>
    <col min="11" max="11" width="13.7109375" style="1" customWidth="1"/>
    <col min="12" max="12" width="15.5703125" style="1" customWidth="1"/>
    <col min="13" max="13" width="15" style="1" customWidth="1"/>
    <col min="14" max="14" width="16" style="1" customWidth="1"/>
    <col min="15" max="15" width="10.5703125" style="1" customWidth="1"/>
    <col min="16" max="16" width="21.5703125" style="1" customWidth="1"/>
    <col min="17" max="17" width="25.85546875" style="1" customWidth="1"/>
    <col min="18" max="18" width="24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148</v>
      </c>
      <c r="B1" s="36" t="s" vm="1">
        <v>220</v>
      </c>
    </row>
    <row r="2" spans="1:29">
      <c r="A2" s="36" t="s">
        <v>147</v>
      </c>
      <c r="B2" s="36" t="s">
        <v>221</v>
      </c>
    </row>
    <row r="3" spans="1:29">
      <c r="A3" s="36" t="s">
        <v>149</v>
      </c>
      <c r="B3" s="36" t="s">
        <v>222</v>
      </c>
    </row>
    <row r="4" spans="1:29">
      <c r="A4" s="36" t="s">
        <v>150</v>
      </c>
      <c r="B4" s="36">
        <v>9455</v>
      </c>
    </row>
    <row r="5" spans="1:29" ht="18.75">
      <c r="A5" s="146" t="s">
        <v>94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8"/>
    </row>
    <row r="6" spans="1:29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107</v>
      </c>
      <c r="I6" s="38" t="s">
        <v>17</v>
      </c>
      <c r="J6" s="38" t="s">
        <v>106</v>
      </c>
      <c r="K6" s="38" t="s">
        <v>16</v>
      </c>
      <c r="L6" s="133" t="s">
        <v>18</v>
      </c>
      <c r="M6" s="133" t="s">
        <v>197</v>
      </c>
      <c r="N6" s="38" t="s">
        <v>196</v>
      </c>
      <c r="O6" s="38" t="s">
        <v>114</v>
      </c>
      <c r="P6" s="38" t="s">
        <v>63</v>
      </c>
      <c r="Q6" s="38" t="s">
        <v>151</v>
      </c>
      <c r="R6" s="40" t="s">
        <v>153</v>
      </c>
      <c r="Z6" s="1"/>
    </row>
    <row r="7" spans="1:29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14" t="s">
        <v>3256</v>
      </c>
      <c r="G7" s="114" t="s">
        <v>3256</v>
      </c>
      <c r="H7" s="26" t="s">
        <v>21</v>
      </c>
      <c r="I7" s="26" t="s">
        <v>20</v>
      </c>
      <c r="J7" s="114" t="s">
        <v>3256</v>
      </c>
      <c r="K7" s="26" t="s">
        <v>19</v>
      </c>
      <c r="L7" s="26" t="s">
        <v>19</v>
      </c>
      <c r="M7" s="26" t="s">
        <v>204</v>
      </c>
      <c r="N7" s="114" t="s">
        <v>3256</v>
      </c>
      <c r="O7" s="26" t="s">
        <v>200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15" t="s">
        <v>154</v>
      </c>
      <c r="Z8" s="1"/>
    </row>
    <row r="9" spans="1:29" s="4" customFormat="1" ht="20.25">
      <c r="A9" s="90" t="s">
        <v>56</v>
      </c>
      <c r="B9" s="116" t="s">
        <v>3256</v>
      </c>
      <c r="C9" s="116" t="s">
        <v>3256</v>
      </c>
      <c r="D9" s="116" t="s">
        <v>3256</v>
      </c>
      <c r="E9" s="116" t="s">
        <v>3256</v>
      </c>
      <c r="F9" s="116" t="s">
        <v>3256</v>
      </c>
      <c r="G9" s="116" t="s">
        <v>3256</v>
      </c>
      <c r="H9" s="116" t="s">
        <v>3256</v>
      </c>
      <c r="I9" s="77">
        <v>4.8543470089161902</v>
      </c>
      <c r="J9" s="116" t="s">
        <v>3256</v>
      </c>
      <c r="K9" s="116" t="s">
        <v>3256</v>
      </c>
      <c r="L9" s="62">
        <v>4.4286158166631562E-2</v>
      </c>
      <c r="M9" s="116" t="s">
        <v>3256</v>
      </c>
      <c r="N9" s="116" t="s">
        <v>3256</v>
      </c>
      <c r="O9" s="61">
        <v>1549.7409398459997</v>
      </c>
      <c r="P9" s="116" t="s">
        <v>3256</v>
      </c>
      <c r="Q9" s="62">
        <f>IFERROR(O9/$O$9,0)</f>
        <v>1</v>
      </c>
      <c r="R9" s="62">
        <f>O9/'סכום נכסי הקרן'!$C$41</f>
        <v>1.0412612261176998E-2</v>
      </c>
      <c r="Z9" s="1"/>
      <c r="AC9" s="1"/>
    </row>
    <row r="10" spans="1:29">
      <c r="A10" s="91" t="s">
        <v>189</v>
      </c>
      <c r="B10" s="117" t="s">
        <v>3256</v>
      </c>
      <c r="C10" s="117" t="s">
        <v>3256</v>
      </c>
      <c r="D10" s="117" t="s">
        <v>3256</v>
      </c>
      <c r="E10" s="117" t="s">
        <v>3256</v>
      </c>
      <c r="F10" s="117" t="s">
        <v>3256</v>
      </c>
      <c r="G10" s="117" t="s">
        <v>3256</v>
      </c>
      <c r="H10" s="117" t="s">
        <v>3256</v>
      </c>
      <c r="I10" s="78">
        <v>4.3109223107714723</v>
      </c>
      <c r="J10" s="117" t="s">
        <v>3256</v>
      </c>
      <c r="K10" s="117" t="s">
        <v>3256</v>
      </c>
      <c r="L10" s="67">
        <v>4.3384532243129346E-2</v>
      </c>
      <c r="M10" s="117" t="s">
        <v>3256</v>
      </c>
      <c r="N10" s="117" t="s">
        <v>3256</v>
      </c>
      <c r="O10" s="66">
        <v>1449.7077064220002</v>
      </c>
      <c r="P10" s="117" t="s">
        <v>3256</v>
      </c>
      <c r="Q10" s="67">
        <f t="shared" ref="Q10:Q38" si="0">IFERROR(O10/$O$9,0)</f>
        <v>0.9354516417215254</v>
      </c>
      <c r="R10" s="67">
        <f>O10/'סכום נכסי הקרן'!$C$41</f>
        <v>9.7404952343277083E-3</v>
      </c>
    </row>
    <row r="11" spans="1:29">
      <c r="A11" s="92" t="s">
        <v>64</v>
      </c>
      <c r="B11" s="117" t="s">
        <v>3256</v>
      </c>
      <c r="C11" s="117" t="s">
        <v>3256</v>
      </c>
      <c r="D11" s="117" t="s">
        <v>3256</v>
      </c>
      <c r="E11" s="117" t="s">
        <v>3256</v>
      </c>
      <c r="F11" s="117" t="s">
        <v>3256</v>
      </c>
      <c r="G11" s="117" t="s">
        <v>3256</v>
      </c>
      <c r="H11" s="117" t="s">
        <v>3256</v>
      </c>
      <c r="I11" s="78">
        <v>6.484127053874813</v>
      </c>
      <c r="J11" s="117" t="s">
        <v>3256</v>
      </c>
      <c r="K11" s="117" t="s">
        <v>3256</v>
      </c>
      <c r="L11" s="67">
        <v>2.9481571987147757E-2</v>
      </c>
      <c r="M11" s="117" t="s">
        <v>3256</v>
      </c>
      <c r="N11" s="117" t="s">
        <v>3256</v>
      </c>
      <c r="O11" s="66">
        <v>653.65964305600005</v>
      </c>
      <c r="P11" s="117" t="s">
        <v>3256</v>
      </c>
      <c r="Q11" s="67">
        <f t="shared" si="0"/>
        <v>0.42178639426080805</v>
      </c>
      <c r="R11" s="67">
        <f>O11/'סכום נכסי הקרן'!$C$41</f>
        <v>4.3918981804777256E-3</v>
      </c>
    </row>
    <row r="12" spans="1:29">
      <c r="A12" s="93" t="s">
        <v>1832</v>
      </c>
      <c r="B12" s="54" t="s">
        <v>1833</v>
      </c>
      <c r="C12" s="70" t="s">
        <v>29</v>
      </c>
      <c r="D12" s="54" t="s">
        <v>307</v>
      </c>
      <c r="E12" s="70" t="s">
        <v>131</v>
      </c>
      <c r="F12" s="54" t="s">
        <v>308</v>
      </c>
      <c r="G12" s="54" t="s">
        <v>309</v>
      </c>
      <c r="H12" s="79">
        <v>39076</v>
      </c>
      <c r="I12" s="80">
        <v>6.1200000000192745</v>
      </c>
      <c r="J12" s="70" t="s">
        <v>135</v>
      </c>
      <c r="K12" s="71">
        <v>4.9000000000000002E-2</v>
      </c>
      <c r="L12" s="73">
        <v>2.6600000000103458E-2</v>
      </c>
      <c r="M12" s="72">
        <v>92095.617081000004</v>
      </c>
      <c r="N12" s="80">
        <v>153.22999999999999</v>
      </c>
      <c r="O12" s="72">
        <v>141.11810501900001</v>
      </c>
      <c r="P12" s="73">
        <v>6.1348319759118485E-5</v>
      </c>
      <c r="Q12" s="73">
        <f t="shared" si="0"/>
        <v>9.1059157947407099E-2</v>
      </c>
      <c r="R12" s="73">
        <f>O12/'סכום נכסי הקרן'!$C$41</f>
        <v>9.4816370453562409E-4</v>
      </c>
    </row>
    <row r="13" spans="1:29">
      <c r="A13" s="93" t="s">
        <v>1834</v>
      </c>
      <c r="B13" s="54" t="s">
        <v>1835</v>
      </c>
      <c r="C13" s="70" t="s">
        <v>29</v>
      </c>
      <c r="D13" s="54" t="s">
        <v>307</v>
      </c>
      <c r="E13" s="70" t="s">
        <v>131</v>
      </c>
      <c r="F13" s="54" t="s">
        <v>308</v>
      </c>
      <c r="G13" s="54" t="s">
        <v>309</v>
      </c>
      <c r="H13" s="79">
        <v>40738</v>
      </c>
      <c r="I13" s="80">
        <v>9.7899999999985621</v>
      </c>
      <c r="J13" s="70" t="s">
        <v>135</v>
      </c>
      <c r="K13" s="71">
        <v>4.0999999999999995E-2</v>
      </c>
      <c r="L13" s="73">
        <v>2.8299999999980958E-2</v>
      </c>
      <c r="M13" s="72">
        <v>194644.498945</v>
      </c>
      <c r="N13" s="80">
        <v>132.19</v>
      </c>
      <c r="O13" s="72">
        <v>257.30056630299998</v>
      </c>
      <c r="P13" s="73">
        <v>5.3602128380339582E-5</v>
      </c>
      <c r="Q13" s="73">
        <f t="shared" si="0"/>
        <v>0.1660281145625335</v>
      </c>
      <c r="R13" s="73">
        <f>O13/'סכום נכסי הקרן'!$C$41</f>
        <v>1.7287863813939357E-3</v>
      </c>
    </row>
    <row r="14" spans="1:29">
      <c r="A14" s="93" t="s">
        <v>1836</v>
      </c>
      <c r="B14" s="54" t="s">
        <v>1837</v>
      </c>
      <c r="C14" s="70" t="s">
        <v>29</v>
      </c>
      <c r="D14" s="54" t="s">
        <v>1838</v>
      </c>
      <c r="E14" s="70" t="s">
        <v>656</v>
      </c>
      <c r="F14" s="54" t="s">
        <v>302</v>
      </c>
      <c r="G14" s="54" t="s">
        <v>133</v>
      </c>
      <c r="H14" s="79">
        <v>42795</v>
      </c>
      <c r="I14" s="80">
        <v>5.2800000000034579</v>
      </c>
      <c r="J14" s="70" t="s">
        <v>135</v>
      </c>
      <c r="K14" s="71">
        <v>2.1400000000000002E-2</v>
      </c>
      <c r="L14" s="73">
        <v>2.1500000000028812E-2</v>
      </c>
      <c r="M14" s="72">
        <v>61052.862534999993</v>
      </c>
      <c r="N14" s="80">
        <v>113.7</v>
      </c>
      <c r="O14" s="72">
        <v>69.417105492000005</v>
      </c>
      <c r="P14" s="73">
        <v>1.5655181858143725E-4</v>
      </c>
      <c r="Q14" s="73">
        <f t="shared" si="0"/>
        <v>4.4792715806357991E-2</v>
      </c>
      <c r="R14" s="73">
        <f>O14/'סכום נכסי הקרן'!$C$41</f>
        <v>4.6640918181670003E-4</v>
      </c>
    </row>
    <row r="15" spans="1:29">
      <c r="A15" s="93" t="s">
        <v>1839</v>
      </c>
      <c r="B15" s="54" t="s">
        <v>1840</v>
      </c>
      <c r="C15" s="70" t="s">
        <v>29</v>
      </c>
      <c r="D15" s="54" t="s">
        <v>381</v>
      </c>
      <c r="E15" s="70" t="s">
        <v>301</v>
      </c>
      <c r="F15" s="54" t="s">
        <v>337</v>
      </c>
      <c r="G15" s="54" t="s">
        <v>309</v>
      </c>
      <c r="H15" s="79">
        <v>36489</v>
      </c>
      <c r="I15" s="80">
        <v>3.1600000108722757</v>
      </c>
      <c r="J15" s="70" t="s">
        <v>135</v>
      </c>
      <c r="K15" s="71">
        <v>6.0499999999999998E-2</v>
      </c>
      <c r="L15" s="73">
        <v>1.6400000072481834E-2</v>
      </c>
      <c r="M15" s="72">
        <v>32.654580000000003</v>
      </c>
      <c r="N15" s="80">
        <v>169</v>
      </c>
      <c r="O15" s="72">
        <v>5.5186239999999998E-2</v>
      </c>
      <c r="P15" s="118" t="s">
        <v>3256</v>
      </c>
      <c r="Q15" s="73">
        <f t="shared" si="0"/>
        <v>3.5609977500809873E-5</v>
      </c>
      <c r="R15" s="73">
        <f>O15/'סכום נכסי הקרן'!$C$41</f>
        <v>3.7079288834516994E-7</v>
      </c>
    </row>
    <row r="16" spans="1:29">
      <c r="A16" s="93" t="s">
        <v>1841</v>
      </c>
      <c r="B16" s="54" t="s">
        <v>1842</v>
      </c>
      <c r="C16" s="70" t="s">
        <v>29</v>
      </c>
      <c r="D16" s="54" t="s">
        <v>1843</v>
      </c>
      <c r="E16" s="70" t="s">
        <v>131</v>
      </c>
      <c r="F16" s="54" t="s">
        <v>314</v>
      </c>
      <c r="G16" s="54" t="s">
        <v>133</v>
      </c>
      <c r="H16" s="79">
        <v>39084</v>
      </c>
      <c r="I16" s="80">
        <v>1.6500000000283062</v>
      </c>
      <c r="J16" s="70" t="s">
        <v>135</v>
      </c>
      <c r="K16" s="71">
        <v>5.5999999999999994E-2</v>
      </c>
      <c r="L16" s="73">
        <v>2.3500000000152416E-2</v>
      </c>
      <c r="M16" s="72">
        <v>16185.038108000001</v>
      </c>
      <c r="N16" s="80">
        <v>141.88</v>
      </c>
      <c r="O16" s="72">
        <v>22.963331538999999</v>
      </c>
      <c r="P16" s="73">
        <v>4.2676950853294291E-5</v>
      </c>
      <c r="Q16" s="73">
        <f t="shared" si="0"/>
        <v>1.4817529142181598E-2</v>
      </c>
      <c r="R16" s="73">
        <f>O16/'סכום נכסי הקרן'!$C$41</f>
        <v>1.542891856262276E-4</v>
      </c>
    </row>
    <row r="17" spans="1:18">
      <c r="A17" s="93" t="s">
        <v>1844</v>
      </c>
      <c r="B17" s="54" t="s">
        <v>1845</v>
      </c>
      <c r="C17" s="70" t="s">
        <v>29</v>
      </c>
      <c r="D17" s="54" t="s">
        <v>1846</v>
      </c>
      <c r="E17" s="70" t="s">
        <v>131</v>
      </c>
      <c r="F17" s="54" t="s">
        <v>450</v>
      </c>
      <c r="G17" s="54" t="s">
        <v>309</v>
      </c>
      <c r="H17" s="79">
        <v>45154</v>
      </c>
      <c r="I17" s="80">
        <v>3.4600000000374989</v>
      </c>
      <c r="J17" s="70" t="s">
        <v>135</v>
      </c>
      <c r="K17" s="71">
        <v>3.6400000000000002E-2</v>
      </c>
      <c r="L17" s="73">
        <v>3.2400000000397049E-2</v>
      </c>
      <c r="M17" s="72">
        <v>44428</v>
      </c>
      <c r="N17" s="80">
        <v>102.04</v>
      </c>
      <c r="O17" s="72">
        <v>45.334331355000003</v>
      </c>
      <c r="P17" s="73">
        <v>8.9891186908437563E-5</v>
      </c>
      <c r="Q17" s="73">
        <f t="shared" si="0"/>
        <v>2.9252844904197311E-2</v>
      </c>
      <c r="R17" s="73">
        <f>O17/'סכום נכסי הקרן'!$C$41</f>
        <v>3.0459853152375399E-4</v>
      </c>
    </row>
    <row r="18" spans="1:18">
      <c r="A18" s="93" t="s">
        <v>1847</v>
      </c>
      <c r="B18" s="54" t="s">
        <v>1848</v>
      </c>
      <c r="C18" s="70" t="s">
        <v>29</v>
      </c>
      <c r="D18" s="54" t="s">
        <v>1849</v>
      </c>
      <c r="E18" s="70" t="s">
        <v>301</v>
      </c>
      <c r="F18" s="54" t="s">
        <v>454</v>
      </c>
      <c r="G18" s="54" t="s">
        <v>133</v>
      </c>
      <c r="H18" s="79">
        <v>44381</v>
      </c>
      <c r="I18" s="80">
        <v>2.4800000000000004</v>
      </c>
      <c r="J18" s="70" t="s">
        <v>135</v>
      </c>
      <c r="K18" s="71">
        <v>8.5000000000000006E-3</v>
      </c>
      <c r="L18" s="73">
        <v>3.8699999999824423E-2</v>
      </c>
      <c r="M18" s="72">
        <v>55535</v>
      </c>
      <c r="N18" s="80">
        <v>102.56</v>
      </c>
      <c r="O18" s="72">
        <v>56.956696399999991</v>
      </c>
      <c r="P18" s="73">
        <v>1.7354687500000001E-4</v>
      </c>
      <c r="Q18" s="73">
        <f t="shared" si="0"/>
        <v>3.6752398375472915E-2</v>
      </c>
      <c r="R18" s="73">
        <f>O18/'סכום נכסי הקרן'!$C$41</f>
        <v>3.8268847395211091E-4</v>
      </c>
    </row>
    <row r="19" spans="1:18">
      <c r="A19" s="93" t="s">
        <v>1850</v>
      </c>
      <c r="B19" s="54" t="s">
        <v>1851</v>
      </c>
      <c r="C19" s="70" t="s">
        <v>29</v>
      </c>
      <c r="D19" s="54" t="s">
        <v>1852</v>
      </c>
      <c r="E19" s="70" t="s">
        <v>536</v>
      </c>
      <c r="F19" s="54" t="s">
        <v>643</v>
      </c>
      <c r="G19" s="118" t="s">
        <v>3256</v>
      </c>
      <c r="H19" s="79">
        <v>39104</v>
      </c>
      <c r="I19" s="80">
        <v>0</v>
      </c>
      <c r="J19" s="70" t="s">
        <v>135</v>
      </c>
      <c r="K19" s="71">
        <v>5.5999999999999994E-2</v>
      </c>
      <c r="L19" s="94">
        <v>0</v>
      </c>
      <c r="M19" s="72">
        <v>21127.177873000001</v>
      </c>
      <c r="N19" s="80">
        <v>9.9999999999999995E-7</v>
      </c>
      <c r="O19" s="72">
        <v>3.1100000000000002E-7</v>
      </c>
      <c r="P19" s="73">
        <v>5.8193857123365051E-5</v>
      </c>
      <c r="Q19" s="73">
        <f t="shared" si="0"/>
        <v>2.0067870184219603E-10</v>
      </c>
      <c r="R19" s="73">
        <f>O19/'סכום נכסי הקרן'!$C$41</f>
        <v>2.0895895113591337E-12</v>
      </c>
    </row>
    <row r="20" spans="1:18">
      <c r="A20" s="93" t="s">
        <v>1853</v>
      </c>
      <c r="B20" s="54" t="s">
        <v>1854</v>
      </c>
      <c r="C20" s="70" t="s">
        <v>29</v>
      </c>
      <c r="D20" s="54" t="s">
        <v>1855</v>
      </c>
      <c r="E20" s="70" t="s">
        <v>132</v>
      </c>
      <c r="F20" s="54" t="s">
        <v>643</v>
      </c>
      <c r="G20" s="118" t="s">
        <v>3256</v>
      </c>
      <c r="H20" s="79">
        <v>45132</v>
      </c>
      <c r="I20" s="80">
        <v>2.5300000000097493</v>
      </c>
      <c r="J20" s="70" t="s">
        <v>135</v>
      </c>
      <c r="K20" s="71">
        <v>4.2500000000000003E-2</v>
      </c>
      <c r="L20" s="73">
        <v>4.1800000000254488E-2</v>
      </c>
      <c r="M20" s="72">
        <v>59649.408132999997</v>
      </c>
      <c r="N20" s="80">
        <v>101.45</v>
      </c>
      <c r="O20" s="72">
        <v>60.514320397000006</v>
      </c>
      <c r="P20" s="73">
        <v>2.8479487438716928E-4</v>
      </c>
      <c r="Q20" s="73">
        <f t="shared" si="0"/>
        <v>3.9048023344478086E-2</v>
      </c>
      <c r="R20" s="73">
        <f>O20/'סכום נכסי הקרן'!$C$41</f>
        <v>4.0659192665143818E-4</v>
      </c>
    </row>
    <row r="21" spans="1:18">
      <c r="A21" s="134" t="s">
        <v>3256</v>
      </c>
      <c r="B21" s="118" t="s">
        <v>3256</v>
      </c>
      <c r="C21" s="118" t="s">
        <v>3256</v>
      </c>
      <c r="D21" s="118" t="s">
        <v>3256</v>
      </c>
      <c r="E21" s="118" t="s">
        <v>3256</v>
      </c>
      <c r="F21" s="118" t="s">
        <v>3256</v>
      </c>
      <c r="G21" s="118" t="s">
        <v>3256</v>
      </c>
      <c r="H21" s="118" t="s">
        <v>3256</v>
      </c>
      <c r="I21" s="118" t="s">
        <v>3256</v>
      </c>
      <c r="J21" s="118" t="s">
        <v>3256</v>
      </c>
      <c r="K21" s="118" t="s">
        <v>3256</v>
      </c>
      <c r="L21" s="118" t="s">
        <v>3256</v>
      </c>
      <c r="M21" s="118" t="s">
        <v>3256</v>
      </c>
      <c r="N21" s="118" t="s">
        <v>3256</v>
      </c>
      <c r="O21" s="118" t="s">
        <v>3256</v>
      </c>
      <c r="P21" s="118" t="s">
        <v>3256</v>
      </c>
      <c r="Q21" s="118" t="s">
        <v>3256</v>
      </c>
      <c r="R21" s="118" t="s">
        <v>3256</v>
      </c>
    </row>
    <row r="22" spans="1:18">
      <c r="A22" s="92" t="s">
        <v>65</v>
      </c>
      <c r="B22" s="117" t="s">
        <v>3256</v>
      </c>
      <c r="C22" s="117" t="s">
        <v>3256</v>
      </c>
      <c r="D22" s="117" t="s">
        <v>3256</v>
      </c>
      <c r="E22" s="117" t="s">
        <v>3256</v>
      </c>
      <c r="F22" s="117" t="s">
        <v>3256</v>
      </c>
      <c r="G22" s="117" t="s">
        <v>3256</v>
      </c>
      <c r="H22" s="117" t="s">
        <v>3256</v>
      </c>
      <c r="I22" s="78">
        <v>2.4053733994426953</v>
      </c>
      <c r="J22" s="117" t="s">
        <v>3256</v>
      </c>
      <c r="K22" s="117" t="s">
        <v>3256</v>
      </c>
      <c r="L22" s="67">
        <v>4.4449999999994619E-2</v>
      </c>
      <c r="M22" s="117" t="s">
        <v>3256</v>
      </c>
      <c r="N22" s="117" t="s">
        <v>3256</v>
      </c>
      <c r="O22" s="66">
        <v>793.58178758300005</v>
      </c>
      <c r="P22" s="117" t="s">
        <v>3256</v>
      </c>
      <c r="Q22" s="67">
        <f t="shared" si="0"/>
        <v>0.51207383581275179</v>
      </c>
      <c r="R22" s="67">
        <f>O22/'סכום נכסי הקרן'!$C$41</f>
        <v>5.3320263014117967E-3</v>
      </c>
    </row>
    <row r="23" spans="1:18">
      <c r="A23" s="93" t="s">
        <v>1858</v>
      </c>
      <c r="B23" s="54" t="s">
        <v>1859</v>
      </c>
      <c r="C23" s="70" t="s">
        <v>29</v>
      </c>
      <c r="D23" s="54" t="s">
        <v>1838</v>
      </c>
      <c r="E23" s="70" t="s">
        <v>656</v>
      </c>
      <c r="F23" s="54" t="s">
        <v>302</v>
      </c>
      <c r="G23" s="54" t="s">
        <v>133</v>
      </c>
      <c r="H23" s="79">
        <v>42795</v>
      </c>
      <c r="I23" s="80">
        <v>4.890000000017813</v>
      </c>
      <c r="J23" s="70" t="s">
        <v>135</v>
      </c>
      <c r="K23" s="71">
        <v>3.7400000000000003E-2</v>
      </c>
      <c r="L23" s="73">
        <v>4.9200000000145266E-2</v>
      </c>
      <c r="M23" s="72">
        <v>60395.091001000001</v>
      </c>
      <c r="N23" s="80">
        <v>95.74</v>
      </c>
      <c r="O23" s="72">
        <v>57.822261473000005</v>
      </c>
      <c r="P23" s="73">
        <v>9.7062157983572012E-5</v>
      </c>
      <c r="Q23" s="73">
        <f t="shared" si="0"/>
        <v>3.7310920803799566E-2</v>
      </c>
      <c r="R23" s="73">
        <f>O23/'סכום נכסי הקרן'!$C$41</f>
        <v>3.8850415143744735E-4</v>
      </c>
    </row>
    <row r="24" spans="1:18">
      <c r="A24" s="93" t="s">
        <v>1860</v>
      </c>
      <c r="B24" s="54" t="s">
        <v>1861</v>
      </c>
      <c r="C24" s="70" t="s">
        <v>29</v>
      </c>
      <c r="D24" s="54" t="s">
        <v>1838</v>
      </c>
      <c r="E24" s="70" t="s">
        <v>656</v>
      </c>
      <c r="F24" s="54" t="s">
        <v>302</v>
      </c>
      <c r="G24" s="54" t="s">
        <v>133</v>
      </c>
      <c r="H24" s="79">
        <v>42795</v>
      </c>
      <c r="I24" s="80">
        <v>1.1700000000020268</v>
      </c>
      <c r="J24" s="70" t="s">
        <v>135</v>
      </c>
      <c r="K24" s="71">
        <v>2.5000000000000001E-2</v>
      </c>
      <c r="L24" s="73">
        <v>4.4100000000128335E-2</v>
      </c>
      <c r="M24" s="72">
        <v>150159.16263199999</v>
      </c>
      <c r="N24" s="80">
        <v>98.59</v>
      </c>
      <c r="O24" s="72">
        <v>148.04192011000001</v>
      </c>
      <c r="P24" s="73">
        <v>3.6799608575065353E-4</v>
      </c>
      <c r="Q24" s="73">
        <f t="shared" si="0"/>
        <v>9.5526882141160424E-2</v>
      </c>
      <c r="R24" s="73">
        <f>O24/'סכום נכסי הקרן'!$C$41</f>
        <v>9.9468438425505726E-4</v>
      </c>
    </row>
    <row r="25" spans="1:18">
      <c r="A25" s="93" t="s">
        <v>1862</v>
      </c>
      <c r="B25" s="54" t="s">
        <v>1863</v>
      </c>
      <c r="C25" s="70" t="s">
        <v>29</v>
      </c>
      <c r="D25" s="54" t="s">
        <v>1864</v>
      </c>
      <c r="E25" s="70" t="s">
        <v>330</v>
      </c>
      <c r="F25" s="54" t="s">
        <v>343</v>
      </c>
      <c r="G25" s="54" t="s">
        <v>133</v>
      </c>
      <c r="H25" s="79">
        <v>42598</v>
      </c>
      <c r="I25" s="80">
        <v>2.2399999999948847</v>
      </c>
      <c r="J25" s="70" t="s">
        <v>135</v>
      </c>
      <c r="K25" s="71">
        <v>3.1E-2</v>
      </c>
      <c r="L25" s="73">
        <v>4.7499999999893433E-2</v>
      </c>
      <c r="M25" s="72">
        <v>170047.527225</v>
      </c>
      <c r="N25" s="80">
        <v>96.57</v>
      </c>
      <c r="O25" s="72">
        <v>164.214897041</v>
      </c>
      <c r="P25" s="73">
        <v>2.4115735650322007E-4</v>
      </c>
      <c r="Q25" s="73">
        <f t="shared" si="0"/>
        <v>0.10596280502037864</v>
      </c>
      <c r="R25" s="73">
        <f>O25/'סכום נכסי הקרן'!$C$41</f>
        <v>1.1033496027839022E-3</v>
      </c>
    </row>
    <row r="26" spans="1:18">
      <c r="A26" s="93" t="s">
        <v>1865</v>
      </c>
      <c r="B26" s="54" t="s">
        <v>1866</v>
      </c>
      <c r="C26" s="70" t="s">
        <v>29</v>
      </c>
      <c r="D26" s="54" t="s">
        <v>1014</v>
      </c>
      <c r="E26" s="70" t="s">
        <v>930</v>
      </c>
      <c r="F26" s="54" t="s">
        <v>450</v>
      </c>
      <c r="G26" s="54" t="s">
        <v>309</v>
      </c>
      <c r="H26" s="79">
        <v>44007</v>
      </c>
      <c r="I26" s="80">
        <v>3.520000000004448</v>
      </c>
      <c r="J26" s="70" t="s">
        <v>135</v>
      </c>
      <c r="K26" s="71">
        <v>3.3500000000000002E-2</v>
      </c>
      <c r="L26" s="73">
        <v>6.2400000000129408E-2</v>
      </c>
      <c r="M26" s="72">
        <v>108947.35776899999</v>
      </c>
      <c r="N26" s="80">
        <v>90.79</v>
      </c>
      <c r="O26" s="72">
        <v>98.913304902999997</v>
      </c>
      <c r="P26" s="73">
        <v>1.3618419721124998E-4</v>
      </c>
      <c r="Q26" s="73">
        <f t="shared" si="0"/>
        <v>6.3825702967380576E-2</v>
      </c>
      <c r="R26" s="73">
        <f>O26/'סכום נכסי הקרן'!$C$41</f>
        <v>6.6459229729638823E-4</v>
      </c>
    </row>
    <row r="27" spans="1:18">
      <c r="A27" s="93" t="s">
        <v>1867</v>
      </c>
      <c r="B27" s="54" t="s">
        <v>1868</v>
      </c>
      <c r="C27" s="70" t="s">
        <v>29</v>
      </c>
      <c r="D27" s="54" t="s">
        <v>1869</v>
      </c>
      <c r="E27" s="70" t="s">
        <v>330</v>
      </c>
      <c r="F27" s="54" t="s">
        <v>523</v>
      </c>
      <c r="G27" s="54" t="s">
        <v>309</v>
      </c>
      <c r="H27" s="79">
        <v>43310</v>
      </c>
      <c r="I27" s="80">
        <v>0.9899999999993031</v>
      </c>
      <c r="J27" s="70" t="s">
        <v>135</v>
      </c>
      <c r="K27" s="71">
        <v>3.5499999999999997E-2</v>
      </c>
      <c r="L27" s="73">
        <v>5.4600000000059247E-2</v>
      </c>
      <c r="M27" s="72">
        <v>116848.879956</v>
      </c>
      <c r="N27" s="80">
        <v>98.22</v>
      </c>
      <c r="O27" s="72">
        <v>114.76896989199999</v>
      </c>
      <c r="P27" s="73">
        <v>4.5644093732812502E-4</v>
      </c>
      <c r="Q27" s="73">
        <f t="shared" si="0"/>
        <v>7.4056874243384682E-2</v>
      </c>
      <c r="R27" s="73">
        <f>O27/'סכום נכסי הקרן'!$C$41</f>
        <v>7.7112551677111039E-4</v>
      </c>
    </row>
    <row r="28" spans="1:18">
      <c r="A28" s="93" t="s">
        <v>1870</v>
      </c>
      <c r="B28" s="54" t="s">
        <v>1871</v>
      </c>
      <c r="C28" s="70" t="s">
        <v>29</v>
      </c>
      <c r="D28" s="54" t="s">
        <v>1872</v>
      </c>
      <c r="E28" s="70" t="s">
        <v>132</v>
      </c>
      <c r="F28" s="54" t="s">
        <v>540</v>
      </c>
      <c r="G28" s="54" t="s">
        <v>133</v>
      </c>
      <c r="H28" s="79">
        <v>45122</v>
      </c>
      <c r="I28" s="80">
        <v>3.9099999999843984</v>
      </c>
      <c r="J28" s="70" t="s">
        <v>135</v>
      </c>
      <c r="K28" s="71">
        <v>7.3300000000000004E-2</v>
      </c>
      <c r="L28" s="73">
        <v>7.3599999999628227E-2</v>
      </c>
      <c r="M28" s="72">
        <v>1.1684890000000001</v>
      </c>
      <c r="N28" s="80">
        <v>5156460</v>
      </c>
      <c r="O28" s="72">
        <v>60.252658234000002</v>
      </c>
      <c r="P28" s="73">
        <v>2.3369780000000002E-4</v>
      </c>
      <c r="Q28" s="73">
        <f t="shared" si="0"/>
        <v>3.8879180826175634E-2</v>
      </c>
      <c r="R28" s="73">
        <f>O28/'סכום נכסי הקרן'!$C$41</f>
        <v>4.0483383497515413E-4</v>
      </c>
    </row>
    <row r="29" spans="1:18">
      <c r="A29" s="93" t="s">
        <v>1873</v>
      </c>
      <c r="B29" s="54">
        <v>9555</v>
      </c>
      <c r="C29" s="70" t="s">
        <v>29</v>
      </c>
      <c r="D29" s="54" t="s">
        <v>1874</v>
      </c>
      <c r="E29" s="70" t="s">
        <v>586</v>
      </c>
      <c r="F29" s="54" t="s">
        <v>643</v>
      </c>
      <c r="G29" s="118" t="s">
        <v>3256</v>
      </c>
      <c r="H29" s="79">
        <v>45046</v>
      </c>
      <c r="I29" s="80">
        <v>0</v>
      </c>
      <c r="J29" s="70" t="s">
        <v>135</v>
      </c>
      <c r="K29" s="71">
        <v>0</v>
      </c>
      <c r="L29" s="71">
        <v>0</v>
      </c>
      <c r="M29" s="72">
        <v>87215.035573999994</v>
      </c>
      <c r="N29" s="80">
        <v>59</v>
      </c>
      <c r="O29" s="72">
        <v>51.456870987000002</v>
      </c>
      <c r="P29" s="71">
        <v>1.5054027101466628E-4</v>
      </c>
      <c r="Q29" s="73">
        <f t="shared" si="0"/>
        <v>3.3203530773416465E-2</v>
      </c>
      <c r="R29" s="73">
        <f>O29/'סכום נכסי הקרן'!$C$41</f>
        <v>3.4573549164564407E-4</v>
      </c>
    </row>
    <row r="30" spans="1:18">
      <c r="A30" s="93" t="s">
        <v>1875</v>
      </c>
      <c r="B30" s="54">
        <v>9556</v>
      </c>
      <c r="C30" s="70" t="s">
        <v>29</v>
      </c>
      <c r="D30" s="54" t="s">
        <v>1874</v>
      </c>
      <c r="E30" s="70" t="s">
        <v>586</v>
      </c>
      <c r="F30" s="54" t="s">
        <v>643</v>
      </c>
      <c r="G30" s="118" t="s">
        <v>3256</v>
      </c>
      <c r="H30" s="79">
        <v>45046</v>
      </c>
      <c r="I30" s="80">
        <v>0</v>
      </c>
      <c r="J30" s="70" t="s">
        <v>135</v>
      </c>
      <c r="K30" s="71">
        <v>0</v>
      </c>
      <c r="L30" s="71">
        <v>0</v>
      </c>
      <c r="M30" s="72">
        <v>192.07684800000004</v>
      </c>
      <c r="N30" s="80">
        <v>29.41732</v>
      </c>
      <c r="O30" s="72">
        <v>5.6503866999999999E-2</v>
      </c>
      <c r="P30" s="71">
        <v>0</v>
      </c>
      <c r="Q30" s="73">
        <f t="shared" si="0"/>
        <v>3.6460201538984239E-5</v>
      </c>
      <c r="R30" s="73">
        <f>O30/'סכום נכסי הקרן'!$C$41</f>
        <v>3.7964594158981179E-7</v>
      </c>
    </row>
    <row r="31" spans="1:18">
      <c r="A31" s="93" t="s">
        <v>1856</v>
      </c>
      <c r="B31" s="54" t="s">
        <v>1857</v>
      </c>
      <c r="C31" s="70" t="s">
        <v>29</v>
      </c>
      <c r="D31" s="54" t="s">
        <v>381</v>
      </c>
      <c r="E31" s="70" t="s">
        <v>301</v>
      </c>
      <c r="F31" s="54" t="s">
        <v>643</v>
      </c>
      <c r="G31" s="118" t="s">
        <v>3256</v>
      </c>
      <c r="H31" s="79">
        <v>45141</v>
      </c>
      <c r="I31" s="80">
        <v>2.6900000000057114</v>
      </c>
      <c r="J31" s="70" t="s">
        <v>135</v>
      </c>
      <c r="K31" s="71">
        <v>7.0499999999999993E-2</v>
      </c>
      <c r="L31" s="73">
        <v>6.13E-2</v>
      </c>
      <c r="M31" s="72">
        <v>98054.439811999997</v>
      </c>
      <c r="N31" s="80">
        <v>100</v>
      </c>
      <c r="O31" s="72">
        <v>98.054401075999991</v>
      </c>
      <c r="P31" s="73">
        <v>2.3369776254236399E-4</v>
      </c>
      <c r="Q31" s="73">
        <f>IFERROR(O31/$O$9,0)</f>
        <v>6.3271478835516745E-2</v>
      </c>
      <c r="R31" s="73">
        <f>O31/'סכום נכסי הקרן'!$C$41</f>
        <v>6.5882137630550257E-4</v>
      </c>
    </row>
    <row r="32" spans="1:18">
      <c r="A32" s="135" t="s">
        <v>3256</v>
      </c>
      <c r="B32" s="118" t="s">
        <v>3256</v>
      </c>
      <c r="C32" s="118" t="s">
        <v>3256</v>
      </c>
      <c r="D32" s="118" t="s">
        <v>3256</v>
      </c>
      <c r="E32" s="118" t="s">
        <v>3256</v>
      </c>
      <c r="F32" s="118" t="s">
        <v>3256</v>
      </c>
      <c r="G32" s="118" t="s">
        <v>3256</v>
      </c>
      <c r="H32" s="118" t="s">
        <v>3256</v>
      </c>
      <c r="I32" s="118" t="s">
        <v>3256</v>
      </c>
      <c r="J32" s="118" t="s">
        <v>3256</v>
      </c>
      <c r="K32" s="118" t="s">
        <v>3256</v>
      </c>
      <c r="L32" s="118" t="s">
        <v>3256</v>
      </c>
      <c r="M32" s="118" t="s">
        <v>3256</v>
      </c>
      <c r="N32" s="118" t="s">
        <v>3256</v>
      </c>
      <c r="O32" s="118" t="s">
        <v>3256</v>
      </c>
      <c r="P32" s="118" t="s">
        <v>3256</v>
      </c>
      <c r="Q32" s="118" t="s">
        <v>3256</v>
      </c>
      <c r="R32" s="118" t="s">
        <v>3256</v>
      </c>
    </row>
    <row r="33" spans="1:18">
      <c r="A33" s="92" t="s">
        <v>51</v>
      </c>
      <c r="B33" s="117" t="s">
        <v>3256</v>
      </c>
      <c r="C33" s="117" t="s">
        <v>3256</v>
      </c>
      <c r="D33" s="117" t="s">
        <v>3256</v>
      </c>
      <c r="E33" s="117" t="s">
        <v>3256</v>
      </c>
      <c r="F33" s="117" t="s">
        <v>3256</v>
      </c>
      <c r="G33" s="117" t="s">
        <v>3256</v>
      </c>
      <c r="H33" s="117" t="s">
        <v>3256</v>
      </c>
      <c r="I33" s="78">
        <v>1.6800000002270632</v>
      </c>
      <c r="J33" s="117" t="s">
        <v>3256</v>
      </c>
      <c r="K33" s="117" t="s">
        <v>3256</v>
      </c>
      <c r="L33" s="67">
        <v>5.8800000007947203E-2</v>
      </c>
      <c r="M33" s="117" t="s">
        <v>3256</v>
      </c>
      <c r="N33" s="117" t="s">
        <v>3256</v>
      </c>
      <c r="O33" s="66">
        <v>2.4662757829999999</v>
      </c>
      <c r="P33" s="117" t="s">
        <v>3256</v>
      </c>
      <c r="Q33" s="67">
        <f t="shared" si="0"/>
        <v>1.5914116479655482E-3</v>
      </c>
      <c r="R33" s="67">
        <f>O33/'סכום נכסי הקרן'!$C$41</f>
        <v>1.6570752438185962E-5</v>
      </c>
    </row>
    <row r="34" spans="1:18">
      <c r="A34" s="93" t="s">
        <v>1876</v>
      </c>
      <c r="B34" s="54" t="s">
        <v>1877</v>
      </c>
      <c r="C34" s="70" t="s">
        <v>29</v>
      </c>
      <c r="D34" s="54" t="s">
        <v>1878</v>
      </c>
      <c r="E34" s="70" t="s">
        <v>536</v>
      </c>
      <c r="F34" s="54" t="s">
        <v>314</v>
      </c>
      <c r="G34" s="54" t="s">
        <v>133</v>
      </c>
      <c r="H34" s="79">
        <v>38118</v>
      </c>
      <c r="I34" s="80">
        <v>1.6800000002270632</v>
      </c>
      <c r="J34" s="70" t="s">
        <v>134</v>
      </c>
      <c r="K34" s="71">
        <v>7.9699999999999993E-2</v>
      </c>
      <c r="L34" s="73">
        <v>5.8800000007947203E-2</v>
      </c>
      <c r="M34" s="72">
        <v>631.53784299999995</v>
      </c>
      <c r="N34" s="80">
        <v>107.67</v>
      </c>
      <c r="O34" s="72">
        <v>2.4662757829999999</v>
      </c>
      <c r="P34" s="73">
        <v>1.5617153234040731E-5</v>
      </c>
      <c r="Q34" s="73">
        <f t="shared" si="0"/>
        <v>1.5914116479655482E-3</v>
      </c>
      <c r="R34" s="73">
        <f>O34/'סכום נכסי הקרן'!$C$41</f>
        <v>1.6570752438185962E-5</v>
      </c>
    </row>
    <row r="35" spans="1:18">
      <c r="A35" s="134" t="s">
        <v>3256</v>
      </c>
      <c r="B35" s="118" t="s">
        <v>3256</v>
      </c>
      <c r="C35" s="118" t="s">
        <v>3256</v>
      </c>
      <c r="D35" s="118" t="s">
        <v>3256</v>
      </c>
      <c r="E35" s="118" t="s">
        <v>3256</v>
      </c>
      <c r="F35" s="118" t="s">
        <v>3256</v>
      </c>
      <c r="G35" s="118" t="s">
        <v>3256</v>
      </c>
      <c r="H35" s="118" t="s">
        <v>3256</v>
      </c>
      <c r="I35" s="118" t="s">
        <v>3256</v>
      </c>
      <c r="J35" s="118" t="s">
        <v>3256</v>
      </c>
      <c r="K35" s="118" t="s">
        <v>3256</v>
      </c>
      <c r="L35" s="118" t="s">
        <v>3256</v>
      </c>
      <c r="M35" s="118" t="s">
        <v>3256</v>
      </c>
      <c r="N35" s="118" t="s">
        <v>3256</v>
      </c>
      <c r="O35" s="118" t="s">
        <v>3256</v>
      </c>
      <c r="P35" s="118" t="s">
        <v>3256</v>
      </c>
      <c r="Q35" s="118" t="s">
        <v>3256</v>
      </c>
      <c r="R35" s="118" t="s">
        <v>3256</v>
      </c>
    </row>
    <row r="36" spans="1:18">
      <c r="A36" s="91" t="s">
        <v>188</v>
      </c>
      <c r="B36" s="117" t="s">
        <v>3256</v>
      </c>
      <c r="C36" s="117" t="s">
        <v>3256</v>
      </c>
      <c r="D36" s="117" t="s">
        <v>3256</v>
      </c>
      <c r="E36" s="117" t="s">
        <v>3256</v>
      </c>
      <c r="F36" s="117" t="s">
        <v>3256</v>
      </c>
      <c r="G36" s="117" t="s">
        <v>3256</v>
      </c>
      <c r="H36" s="117" t="s">
        <v>3256</v>
      </c>
      <c r="I36" s="78">
        <v>12.449956052067401</v>
      </c>
      <c r="J36" s="117" t="s">
        <v>3256</v>
      </c>
      <c r="K36" s="117" t="s">
        <v>3256</v>
      </c>
      <c r="L36" s="67">
        <v>5.6888452544258915E-2</v>
      </c>
      <c r="M36" s="117" t="s">
        <v>3256</v>
      </c>
      <c r="N36" s="117" t="s">
        <v>3256</v>
      </c>
      <c r="O36" s="66">
        <v>100.03323342400002</v>
      </c>
      <c r="P36" s="117" t="s">
        <v>3256</v>
      </c>
      <c r="Q36" s="67">
        <f t="shared" si="0"/>
        <v>6.454835827847491E-2</v>
      </c>
      <c r="R36" s="67">
        <f>O36/'סכום נכסי הקרן'!$C$41</f>
        <v>6.7211702684929369E-4</v>
      </c>
    </row>
    <row r="37" spans="1:18">
      <c r="A37" s="92" t="s">
        <v>72</v>
      </c>
      <c r="B37" s="117" t="s">
        <v>3256</v>
      </c>
      <c r="C37" s="117" t="s">
        <v>3256</v>
      </c>
      <c r="D37" s="117" t="s">
        <v>3256</v>
      </c>
      <c r="E37" s="117" t="s">
        <v>3256</v>
      </c>
      <c r="F37" s="117" t="s">
        <v>3256</v>
      </c>
      <c r="G37" s="117" t="s">
        <v>3256</v>
      </c>
      <c r="H37" s="117" t="s">
        <v>3256</v>
      </c>
      <c r="I37" s="78">
        <v>12.449956052067401</v>
      </c>
      <c r="J37" s="117" t="s">
        <v>3256</v>
      </c>
      <c r="K37" s="117" t="s">
        <v>3256</v>
      </c>
      <c r="L37" s="67">
        <v>5.6888452544258915E-2</v>
      </c>
      <c r="M37" s="117" t="s">
        <v>3256</v>
      </c>
      <c r="N37" s="117" t="s">
        <v>3256</v>
      </c>
      <c r="O37" s="66">
        <v>100.03323342400002</v>
      </c>
      <c r="P37" s="117" t="s">
        <v>3256</v>
      </c>
      <c r="Q37" s="67">
        <f t="shared" si="0"/>
        <v>6.454835827847491E-2</v>
      </c>
      <c r="R37" s="67">
        <f>O37/'סכום נכסי הקרן'!$C$41</f>
        <v>6.7211702684929369E-4</v>
      </c>
    </row>
    <row r="38" spans="1:18">
      <c r="A38" s="93" t="s">
        <v>1881</v>
      </c>
      <c r="B38" s="54" t="s">
        <v>1882</v>
      </c>
      <c r="C38" s="70" t="s">
        <v>29</v>
      </c>
      <c r="D38" s="118" t="s">
        <v>3256</v>
      </c>
      <c r="E38" s="70" t="s">
        <v>3144</v>
      </c>
      <c r="F38" s="54" t="s">
        <v>806</v>
      </c>
      <c r="G38" s="54" t="s">
        <v>1883</v>
      </c>
      <c r="H38" s="79">
        <v>42408</v>
      </c>
      <c r="I38" s="80">
        <v>10.200000000012679</v>
      </c>
      <c r="J38" s="70" t="s">
        <v>142</v>
      </c>
      <c r="K38" s="71">
        <v>3.9510000000000003E-2</v>
      </c>
      <c r="L38" s="73">
        <v>5.3200000000076075E-2</v>
      </c>
      <c r="M38" s="72">
        <v>19749.703850000002</v>
      </c>
      <c r="N38" s="80">
        <v>87.48</v>
      </c>
      <c r="O38" s="72">
        <v>47.323542801999999</v>
      </c>
      <c r="P38" s="73">
        <v>5.0056657001573964E-5</v>
      </c>
      <c r="Q38" s="73">
        <f t="shared" si="0"/>
        <v>3.0536421659417876E-2</v>
      </c>
      <c r="R38" s="73">
        <f>O38/'סכום נכסי הקרן'!$C$41</f>
        <v>3.1796391858332544E-4</v>
      </c>
    </row>
    <row r="39" spans="1:18">
      <c r="A39" s="93" t="s">
        <v>1879</v>
      </c>
      <c r="B39" s="54" t="s">
        <v>1880</v>
      </c>
      <c r="C39" s="70" t="s">
        <v>29</v>
      </c>
      <c r="D39" s="118" t="s">
        <v>3256</v>
      </c>
      <c r="E39" s="70" t="s">
        <v>3144</v>
      </c>
      <c r="F39" s="54" t="s">
        <v>912</v>
      </c>
      <c r="G39" s="54" t="s">
        <v>835</v>
      </c>
      <c r="H39" s="79">
        <v>42206</v>
      </c>
      <c r="I39" s="80">
        <v>14.469999999879718</v>
      </c>
      <c r="J39" s="70" t="s">
        <v>142</v>
      </c>
      <c r="K39" s="71">
        <v>4.555E-2</v>
      </c>
      <c r="L39" s="73">
        <v>6.0199999999537089E-2</v>
      </c>
      <c r="M39" s="72">
        <v>23311.245975000002</v>
      </c>
      <c r="N39" s="80">
        <v>82.55</v>
      </c>
      <c r="O39" s="72">
        <v>52.709690622000004</v>
      </c>
      <c r="P39" s="73">
        <v>1.399410848606367E-4</v>
      </c>
      <c r="Q39" s="73">
        <f>IFERROR(O39/$O$9,0)</f>
        <v>3.401193661905702E-2</v>
      </c>
      <c r="R39" s="73">
        <f>O39/'סכום נכסי הקרן'!$C$41</f>
        <v>3.5415310826596814E-4</v>
      </c>
    </row>
    <row r="40" spans="1:18">
      <c r="A40" s="120" t="s">
        <v>3256</v>
      </c>
      <c r="B40" s="121" t="s">
        <v>3256</v>
      </c>
      <c r="C40" s="121" t="s">
        <v>3256</v>
      </c>
      <c r="D40" s="121" t="s">
        <v>3256</v>
      </c>
      <c r="E40" s="121" t="s">
        <v>3256</v>
      </c>
      <c r="F40" s="121" t="s">
        <v>3256</v>
      </c>
      <c r="G40" s="121" t="s">
        <v>3256</v>
      </c>
      <c r="H40" s="121" t="s">
        <v>3256</v>
      </c>
      <c r="I40" s="121" t="s">
        <v>3256</v>
      </c>
      <c r="J40" s="121" t="s">
        <v>3256</v>
      </c>
      <c r="K40" s="121" t="s">
        <v>3256</v>
      </c>
      <c r="L40" s="121" t="s">
        <v>3256</v>
      </c>
      <c r="M40" s="121" t="s">
        <v>3256</v>
      </c>
      <c r="N40" s="121" t="s">
        <v>3256</v>
      </c>
      <c r="O40" s="121" t="s">
        <v>3256</v>
      </c>
      <c r="P40" s="121" t="s">
        <v>3256</v>
      </c>
      <c r="Q40" s="121" t="s">
        <v>3256</v>
      </c>
      <c r="R40" s="121" t="s">
        <v>3256</v>
      </c>
    </row>
    <row r="41" spans="1:18">
      <c r="A41" s="120" t="s">
        <v>3256</v>
      </c>
      <c r="B41" s="121" t="s">
        <v>3256</v>
      </c>
      <c r="C41" s="121" t="s">
        <v>3256</v>
      </c>
      <c r="D41" s="121" t="s">
        <v>3256</v>
      </c>
      <c r="E41" s="121" t="s">
        <v>3256</v>
      </c>
      <c r="F41" s="121" t="s">
        <v>3256</v>
      </c>
      <c r="G41" s="121" t="s">
        <v>3256</v>
      </c>
      <c r="H41" s="121" t="s">
        <v>3256</v>
      </c>
      <c r="I41" s="121" t="s">
        <v>3256</v>
      </c>
      <c r="J41" s="121" t="s">
        <v>3256</v>
      </c>
      <c r="K41" s="121" t="s">
        <v>3256</v>
      </c>
      <c r="L41" s="121" t="s">
        <v>3256</v>
      </c>
      <c r="M41" s="121" t="s">
        <v>3256</v>
      </c>
      <c r="N41" s="121" t="s">
        <v>3256</v>
      </c>
      <c r="O41" s="121" t="s">
        <v>3256</v>
      </c>
      <c r="P41" s="121" t="s">
        <v>3256</v>
      </c>
      <c r="Q41" s="121" t="s">
        <v>3256</v>
      </c>
      <c r="R41" s="121" t="s">
        <v>3256</v>
      </c>
    </row>
    <row r="42" spans="1:18">
      <c r="A42" s="84" t="s">
        <v>212</v>
      </c>
      <c r="B42" s="121" t="s">
        <v>3256</v>
      </c>
      <c r="C42" s="121" t="s">
        <v>3256</v>
      </c>
      <c r="D42" s="121" t="s">
        <v>3256</v>
      </c>
      <c r="E42" s="121" t="s">
        <v>3256</v>
      </c>
      <c r="F42" s="121" t="s">
        <v>3256</v>
      </c>
      <c r="G42" s="121" t="s">
        <v>3256</v>
      </c>
      <c r="H42" s="121" t="s">
        <v>3256</v>
      </c>
      <c r="I42" s="121" t="s">
        <v>3256</v>
      </c>
      <c r="J42" s="121" t="s">
        <v>3256</v>
      </c>
      <c r="K42" s="121" t="s">
        <v>3256</v>
      </c>
      <c r="L42" s="121" t="s">
        <v>3256</v>
      </c>
      <c r="M42" s="121" t="s">
        <v>3256</v>
      </c>
      <c r="N42" s="121" t="s">
        <v>3256</v>
      </c>
      <c r="O42" s="121" t="s">
        <v>3256</v>
      </c>
      <c r="P42" s="121" t="s">
        <v>3256</v>
      </c>
      <c r="Q42" s="121" t="s">
        <v>3256</v>
      </c>
      <c r="R42" s="121" t="s">
        <v>3256</v>
      </c>
    </row>
    <row r="43" spans="1:18">
      <c r="A43" s="84" t="s">
        <v>115</v>
      </c>
      <c r="B43" s="121" t="s">
        <v>3256</v>
      </c>
      <c r="C43" s="121" t="s">
        <v>3256</v>
      </c>
      <c r="D43" s="121" t="s">
        <v>3256</v>
      </c>
      <c r="E43" s="121" t="s">
        <v>3256</v>
      </c>
      <c r="F43" s="121" t="s">
        <v>3256</v>
      </c>
      <c r="G43" s="121" t="s">
        <v>3256</v>
      </c>
      <c r="H43" s="121" t="s">
        <v>3256</v>
      </c>
      <c r="I43" s="121" t="s">
        <v>3256</v>
      </c>
      <c r="J43" s="121" t="s">
        <v>3256</v>
      </c>
      <c r="K43" s="121" t="s">
        <v>3256</v>
      </c>
      <c r="L43" s="121" t="s">
        <v>3256</v>
      </c>
      <c r="M43" s="121" t="s">
        <v>3256</v>
      </c>
      <c r="N43" s="121" t="s">
        <v>3256</v>
      </c>
      <c r="O43" s="121" t="s">
        <v>3256</v>
      </c>
      <c r="P43" s="121" t="s">
        <v>3256</v>
      </c>
      <c r="Q43" s="121" t="s">
        <v>3256</v>
      </c>
      <c r="R43" s="121" t="s">
        <v>3256</v>
      </c>
    </row>
    <row r="44" spans="1:18">
      <c r="A44" s="84" t="s">
        <v>195</v>
      </c>
      <c r="B44" s="121" t="s">
        <v>3256</v>
      </c>
      <c r="C44" s="121" t="s">
        <v>3256</v>
      </c>
      <c r="D44" s="121" t="s">
        <v>3256</v>
      </c>
      <c r="E44" s="121" t="s">
        <v>3256</v>
      </c>
      <c r="F44" s="121" t="s">
        <v>3256</v>
      </c>
      <c r="G44" s="121" t="s">
        <v>3256</v>
      </c>
      <c r="H44" s="121" t="s">
        <v>3256</v>
      </c>
      <c r="I44" s="121" t="s">
        <v>3256</v>
      </c>
      <c r="J44" s="121" t="s">
        <v>3256</v>
      </c>
      <c r="K44" s="121" t="s">
        <v>3256</v>
      </c>
      <c r="L44" s="121" t="s">
        <v>3256</v>
      </c>
      <c r="M44" s="121" t="s">
        <v>3256</v>
      </c>
      <c r="N44" s="121" t="s">
        <v>3256</v>
      </c>
      <c r="O44" s="121" t="s">
        <v>3256</v>
      </c>
      <c r="P44" s="121" t="s">
        <v>3256</v>
      </c>
      <c r="Q44" s="121" t="s">
        <v>3256</v>
      </c>
      <c r="R44" s="121" t="s">
        <v>3256</v>
      </c>
    </row>
    <row r="45" spans="1:18">
      <c r="A45" s="84" t="s">
        <v>203</v>
      </c>
      <c r="B45" s="121" t="s">
        <v>3256</v>
      </c>
      <c r="C45" s="121" t="s">
        <v>3256</v>
      </c>
      <c r="D45" s="121" t="s">
        <v>3256</v>
      </c>
      <c r="E45" s="121" t="s">
        <v>3256</v>
      </c>
      <c r="F45" s="121" t="s">
        <v>3256</v>
      </c>
      <c r="G45" s="121" t="s">
        <v>3256</v>
      </c>
      <c r="H45" s="121" t="s">
        <v>3256</v>
      </c>
      <c r="I45" s="121" t="s">
        <v>3256</v>
      </c>
      <c r="J45" s="121" t="s">
        <v>3256</v>
      </c>
      <c r="K45" s="121" t="s">
        <v>3256</v>
      </c>
      <c r="L45" s="121" t="s">
        <v>3256</v>
      </c>
      <c r="M45" s="121" t="s">
        <v>3256</v>
      </c>
      <c r="N45" s="121" t="s">
        <v>3256</v>
      </c>
      <c r="O45" s="121" t="s">
        <v>3256</v>
      </c>
      <c r="P45" s="121" t="s">
        <v>3256</v>
      </c>
      <c r="Q45" s="121" t="s">
        <v>3256</v>
      </c>
      <c r="R45" s="121" t="s">
        <v>3256</v>
      </c>
    </row>
    <row r="46" spans="1:18" hidden="1">
      <c r="B46" s="1"/>
      <c r="C46" s="1"/>
      <c r="D46" s="1"/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5" spans="1:4" hidden="1">
      <c r="A535" s="31"/>
    </row>
    <row r="536" spans="1:4" hidden="1">
      <c r="A536" s="31"/>
    </row>
    <row r="537" spans="1:4" hidden="1">
      <c r="A537" s="3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A1:A4 C1:XFD4 A5:AY1048576 BA5:XFD1048576 AZ5:AZ9999 AZ10001:AZ1048576" xr:uid="{00000000-0002-0000-0E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37.140625" style="2" bestFit="1" customWidth="1"/>
    <col min="2" max="2" width="45.7109375" style="2" customWidth="1"/>
    <col min="3" max="3" width="13.5703125" style="2" customWidth="1"/>
    <col min="4" max="4" width="14.42578125" style="2" customWidth="1"/>
    <col min="5" max="5" width="44" style="1" bestFit="1" customWidth="1"/>
    <col min="6" max="6" width="12" style="1" bestFit="1" customWidth="1"/>
    <col min="7" max="7" width="14.5703125" style="1" customWidth="1"/>
    <col min="8" max="8" width="10.140625" style="1" bestFit="1" customWidth="1"/>
    <col min="9" max="9" width="11.140625" style="1" customWidth="1"/>
    <col min="10" max="10" width="23.7109375" style="1" customWidth="1"/>
    <col min="11" max="11" width="28" style="1" customWidth="1"/>
    <col min="12" max="12" width="26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148</v>
      </c>
      <c r="B1" s="36" t="s" vm="1">
        <v>220</v>
      </c>
    </row>
    <row r="2" spans="1:27">
      <c r="A2" s="36" t="s">
        <v>147</v>
      </c>
      <c r="B2" s="36" t="s">
        <v>221</v>
      </c>
    </row>
    <row r="3" spans="1:27">
      <c r="A3" s="36" t="s">
        <v>149</v>
      </c>
      <c r="B3" s="36" t="s">
        <v>222</v>
      </c>
    </row>
    <row r="4" spans="1:27">
      <c r="A4" s="36" t="s">
        <v>150</v>
      </c>
      <c r="B4" s="36">
        <v>9455</v>
      </c>
    </row>
    <row r="5" spans="1:27" ht="18.75">
      <c r="A5" s="146" t="s">
        <v>95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8"/>
    </row>
    <row r="6" spans="1:27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106</v>
      </c>
      <c r="G6" s="38" t="s">
        <v>197</v>
      </c>
      <c r="H6" s="38" t="s">
        <v>196</v>
      </c>
      <c r="I6" s="38" t="s">
        <v>114</v>
      </c>
      <c r="J6" s="38" t="s">
        <v>63</v>
      </c>
      <c r="K6" s="38" t="s">
        <v>151</v>
      </c>
      <c r="L6" s="40" t="s">
        <v>153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14" t="s">
        <v>3256</v>
      </c>
      <c r="G7" s="26" t="s">
        <v>204</v>
      </c>
      <c r="H7" s="114" t="s">
        <v>3256</v>
      </c>
      <c r="I7" s="26" t="s">
        <v>200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59" t="s">
        <v>31</v>
      </c>
      <c r="B9" s="116" t="s">
        <v>3256</v>
      </c>
      <c r="C9" s="116" t="s">
        <v>3256</v>
      </c>
      <c r="D9" s="116" t="s">
        <v>3256</v>
      </c>
      <c r="E9" s="116" t="s">
        <v>3256</v>
      </c>
      <c r="F9" s="116" t="s">
        <v>3256</v>
      </c>
      <c r="G9" s="116" t="s">
        <v>3256</v>
      </c>
      <c r="H9" s="116" t="s">
        <v>3256</v>
      </c>
      <c r="I9" s="61">
        <v>1435.3170231119998</v>
      </c>
      <c r="J9" s="116" t="s">
        <v>3256</v>
      </c>
      <c r="K9" s="62">
        <f>IFERROR(I9/$I$9,0)</f>
        <v>1</v>
      </c>
      <c r="L9" s="62">
        <f>I9/'סכום נכסי הקרן'!$C$41</f>
        <v>9.6438051349519282E-3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8" t="s">
        <v>189</v>
      </c>
      <c r="B10" s="117" t="s">
        <v>3256</v>
      </c>
      <c r="C10" s="117" t="s">
        <v>3256</v>
      </c>
      <c r="D10" s="117" t="s">
        <v>3256</v>
      </c>
      <c r="E10" s="117" t="s">
        <v>3256</v>
      </c>
      <c r="F10" s="117" t="s">
        <v>3256</v>
      </c>
      <c r="G10" s="117" t="s">
        <v>3256</v>
      </c>
      <c r="H10" s="117" t="s">
        <v>3256</v>
      </c>
      <c r="I10" s="66">
        <v>518.51877868999998</v>
      </c>
      <c r="J10" s="117" t="s">
        <v>3256</v>
      </c>
      <c r="K10" s="67">
        <f t="shared" ref="K10:K49" si="0">IFERROR(I10/$I$9,0)</f>
        <v>0.36125731830712027</v>
      </c>
      <c r="L10" s="67">
        <f>I10/'סכום נכסי הקרן'!$C$41</f>
        <v>3.4838951813291694E-3</v>
      </c>
    </row>
    <row r="11" spans="1:27">
      <c r="A11" s="69" t="s">
        <v>1884</v>
      </c>
      <c r="B11" s="54">
        <v>9114</v>
      </c>
      <c r="C11" s="70" t="s">
        <v>29</v>
      </c>
      <c r="D11" s="54" t="s">
        <v>1885</v>
      </c>
      <c r="E11" s="70" t="s">
        <v>1288</v>
      </c>
      <c r="F11" s="70" t="s">
        <v>134</v>
      </c>
      <c r="G11" s="72">
        <v>244.68</v>
      </c>
      <c r="H11" s="72">
        <v>782.57029999999997</v>
      </c>
      <c r="I11" s="72">
        <v>6.9449399999999999</v>
      </c>
      <c r="J11" s="73">
        <v>2.9414480883099945E-5</v>
      </c>
      <c r="K11" s="73">
        <f t="shared" si="0"/>
        <v>4.8386104868611149E-3</v>
      </c>
      <c r="L11" s="73">
        <f>I11/'סכום נכסי הקרן'!$C$41</f>
        <v>4.6662616659223469E-5</v>
      </c>
    </row>
    <row r="12" spans="1:27">
      <c r="A12" s="69" t="s">
        <v>1886</v>
      </c>
      <c r="B12" s="54">
        <v>8423</v>
      </c>
      <c r="C12" s="70" t="s">
        <v>29</v>
      </c>
      <c r="D12" s="54" t="s">
        <v>1887</v>
      </c>
      <c r="E12" s="70" t="s">
        <v>561</v>
      </c>
      <c r="F12" s="70" t="s">
        <v>134</v>
      </c>
      <c r="G12" s="72">
        <v>201104.41</v>
      </c>
      <c r="H12" s="72">
        <v>0</v>
      </c>
      <c r="I12" s="72">
        <v>0</v>
      </c>
      <c r="J12" s="73">
        <v>4.0909970007313341E-5</v>
      </c>
      <c r="K12" s="73">
        <f t="shared" ref="K12:K33" si="1">IFERROR(I12/$I$9,0)</f>
        <v>0</v>
      </c>
      <c r="L12" s="73">
        <f>I12/'סכום נכסי הקרן'!$C$41</f>
        <v>0</v>
      </c>
    </row>
    <row r="13" spans="1:27">
      <c r="A13" s="69" t="s">
        <v>1888</v>
      </c>
      <c r="B13" s="54">
        <v>8460</v>
      </c>
      <c r="C13" s="70" t="s">
        <v>29</v>
      </c>
      <c r="D13" s="54" t="s">
        <v>1889</v>
      </c>
      <c r="E13" s="70" t="s">
        <v>1288</v>
      </c>
      <c r="F13" s="70" t="s">
        <v>134</v>
      </c>
      <c r="G13" s="72">
        <v>907.97</v>
      </c>
      <c r="H13" s="72">
        <v>276.87139999999999</v>
      </c>
      <c r="I13" s="72">
        <v>9.1179500000000004</v>
      </c>
      <c r="J13" s="73">
        <v>7.9425186879074952E-5</v>
      </c>
      <c r="K13" s="73">
        <f t="shared" si="1"/>
        <v>6.3525687030665939E-3</v>
      </c>
      <c r="L13" s="73">
        <f>I13/'סכום נכסי הקרן'!$C$41</f>
        <v>6.126293467876853E-5</v>
      </c>
    </row>
    <row r="14" spans="1:27">
      <c r="A14" s="69" t="s">
        <v>1890</v>
      </c>
      <c r="B14" s="54">
        <v>8525</v>
      </c>
      <c r="C14" s="70" t="s">
        <v>29</v>
      </c>
      <c r="D14" s="54" t="s">
        <v>1891</v>
      </c>
      <c r="E14" s="70" t="s">
        <v>1288</v>
      </c>
      <c r="F14" s="70" t="s">
        <v>134</v>
      </c>
      <c r="G14" s="72">
        <v>351.09</v>
      </c>
      <c r="H14" s="72">
        <v>580.07950000000005</v>
      </c>
      <c r="I14" s="72">
        <v>7.3867500000000001</v>
      </c>
      <c r="J14" s="73">
        <v>3.5036848547711996E-5</v>
      </c>
      <c r="K14" s="73">
        <f t="shared" si="1"/>
        <v>5.1464240171724077E-3</v>
      </c>
      <c r="L14" s="73">
        <f>I14/'סכום נכסי הקרן'!$C$41</f>
        <v>4.9631110363447202E-5</v>
      </c>
    </row>
    <row r="15" spans="1:27">
      <c r="A15" s="69" t="s">
        <v>1892</v>
      </c>
      <c r="B15" s="54">
        <v>9326</v>
      </c>
      <c r="C15" s="70" t="s">
        <v>29</v>
      </c>
      <c r="D15" s="54" t="s">
        <v>1893</v>
      </c>
      <c r="E15" s="70" t="s">
        <v>1452</v>
      </c>
      <c r="F15" s="70" t="s">
        <v>134</v>
      </c>
      <c r="G15" s="72">
        <v>350.92414600000006</v>
      </c>
      <c r="H15" s="72">
        <v>100</v>
      </c>
      <c r="I15" s="72">
        <v>1.2728018759999999</v>
      </c>
      <c r="J15" s="73">
        <v>1.7546207300000004E-7</v>
      </c>
      <c r="K15" s="73">
        <f t="shared" si="1"/>
        <v>8.8677404051152361E-4</v>
      </c>
      <c r="L15" s="73">
        <f>I15/'סכום נכסי הקרן'!$C$41</f>
        <v>8.5518760454270999E-6</v>
      </c>
    </row>
    <row r="16" spans="1:27">
      <c r="A16" s="69" t="s">
        <v>1894</v>
      </c>
      <c r="B16" s="54">
        <v>8561</v>
      </c>
      <c r="C16" s="70" t="s">
        <v>29</v>
      </c>
      <c r="D16" s="54" t="s">
        <v>1895</v>
      </c>
      <c r="E16" s="70" t="s">
        <v>599</v>
      </c>
      <c r="F16" s="70" t="s">
        <v>135</v>
      </c>
      <c r="G16" s="72">
        <v>63539.26</v>
      </c>
      <c r="H16" s="72">
        <v>101.422769</v>
      </c>
      <c r="I16" s="72">
        <v>64.443300000000008</v>
      </c>
      <c r="J16" s="73">
        <v>9.7892815759247632E-5</v>
      </c>
      <c r="K16" s="73">
        <f t="shared" si="1"/>
        <v>4.489830397209147E-2</v>
      </c>
      <c r="L16" s="73">
        <f>I16/'סכום נכסי הקרן'!$C$41</f>
        <v>4.3299049439668826E-4</v>
      </c>
    </row>
    <row r="17" spans="1:12">
      <c r="A17" s="69" t="s">
        <v>1896</v>
      </c>
      <c r="B17" s="54">
        <v>9398</v>
      </c>
      <c r="C17" s="70" t="s">
        <v>29</v>
      </c>
      <c r="D17" s="54" t="s">
        <v>1897</v>
      </c>
      <c r="E17" s="70" t="s">
        <v>1452</v>
      </c>
      <c r="F17" s="70" t="s">
        <v>134</v>
      </c>
      <c r="G17" s="72">
        <v>350.92414600000006</v>
      </c>
      <c r="H17" s="72">
        <v>100</v>
      </c>
      <c r="I17" s="72">
        <v>1.2728018759999999</v>
      </c>
      <c r="J17" s="73">
        <v>1.7546207300000004E-7</v>
      </c>
      <c r="K17" s="73">
        <f t="shared" si="1"/>
        <v>8.8677404051152361E-4</v>
      </c>
      <c r="L17" s="73">
        <f>I17/'סכום נכסי הקרן'!$C$41</f>
        <v>8.5518760454270999E-6</v>
      </c>
    </row>
    <row r="18" spans="1:12">
      <c r="A18" s="69" t="s">
        <v>1898</v>
      </c>
      <c r="B18" s="54">
        <v>9113</v>
      </c>
      <c r="C18" s="70" t="s">
        <v>29</v>
      </c>
      <c r="D18" s="54" t="s">
        <v>1899</v>
      </c>
      <c r="E18" s="70" t="s">
        <v>3143</v>
      </c>
      <c r="F18" s="70" t="s">
        <v>135</v>
      </c>
      <c r="G18" s="72">
        <v>3382.2099710000002</v>
      </c>
      <c r="H18" s="72">
        <v>2251.7957999999999</v>
      </c>
      <c r="I18" s="72">
        <v>76.160462080000002</v>
      </c>
      <c r="J18" s="73">
        <v>1.349237097670069E-4</v>
      </c>
      <c r="K18" s="73">
        <f t="shared" si="1"/>
        <v>5.3061770224721354E-2</v>
      </c>
      <c r="L18" s="73">
        <f>I18/'סכום נכסי הקרן'!$C$41</f>
        <v>5.1171737216280716E-4</v>
      </c>
    </row>
    <row r="19" spans="1:12">
      <c r="A19" s="69" t="s">
        <v>1900</v>
      </c>
      <c r="B19" s="54">
        <v>9266</v>
      </c>
      <c r="C19" s="70" t="s">
        <v>29</v>
      </c>
      <c r="D19" s="54" t="s">
        <v>1899</v>
      </c>
      <c r="E19" s="70" t="s">
        <v>3143</v>
      </c>
      <c r="F19" s="70" t="s">
        <v>135</v>
      </c>
      <c r="G19" s="72">
        <v>86163.346336999995</v>
      </c>
      <c r="H19" s="72">
        <v>94.647599999999997</v>
      </c>
      <c r="I19" s="72">
        <v>81.551539386999991</v>
      </c>
      <c r="J19" s="73">
        <v>1.6443071024302205E-4</v>
      </c>
      <c r="K19" s="73">
        <f t="shared" si="1"/>
        <v>5.6817788735051049E-2</v>
      </c>
      <c r="L19" s="73">
        <f>I19/'סכום נכסי הקרן'!$C$41</f>
        <v>5.4793968275969915E-4</v>
      </c>
    </row>
    <row r="20" spans="1:12">
      <c r="A20" s="69" t="s">
        <v>1901</v>
      </c>
      <c r="B20" s="54">
        <v>8652</v>
      </c>
      <c r="C20" s="70" t="s">
        <v>29</v>
      </c>
      <c r="D20" s="54" t="s">
        <v>1902</v>
      </c>
      <c r="E20" s="70" t="s">
        <v>1288</v>
      </c>
      <c r="F20" s="70" t="s">
        <v>134</v>
      </c>
      <c r="G20" s="72">
        <v>1142.3</v>
      </c>
      <c r="H20" s="72">
        <v>871.16980000000001</v>
      </c>
      <c r="I20" s="72">
        <v>36.093620000000001</v>
      </c>
      <c r="J20" s="73">
        <v>6.1278118662428897E-6</v>
      </c>
      <c r="K20" s="73">
        <f t="shared" si="1"/>
        <v>2.5146792951527313E-2</v>
      </c>
      <c r="L20" s="73">
        <f>I20/'סכום נכסי הקרן'!$C$41</f>
        <v>2.4251077099351204E-4</v>
      </c>
    </row>
    <row r="21" spans="1:12">
      <c r="A21" s="69" t="s">
        <v>1903</v>
      </c>
      <c r="B21" s="54">
        <v>9152</v>
      </c>
      <c r="C21" s="70" t="s">
        <v>29</v>
      </c>
      <c r="D21" s="54" t="s">
        <v>1904</v>
      </c>
      <c r="E21" s="70" t="s">
        <v>1452</v>
      </c>
      <c r="F21" s="70" t="s">
        <v>134</v>
      </c>
      <c r="G21" s="72">
        <v>350.92414600000006</v>
      </c>
      <c r="H21" s="72">
        <v>100</v>
      </c>
      <c r="I21" s="72">
        <v>1.2728018759999999</v>
      </c>
      <c r="J21" s="73">
        <v>1.7546207300000004E-7</v>
      </c>
      <c r="K21" s="73">
        <f t="shared" si="1"/>
        <v>8.8677404051152361E-4</v>
      </c>
      <c r="L21" s="73">
        <f>I21/'סכום נכסי הקרן'!$C$41</f>
        <v>8.5518760454270999E-6</v>
      </c>
    </row>
    <row r="22" spans="1:12">
      <c r="A22" s="69" t="s">
        <v>1905</v>
      </c>
      <c r="B22" s="54">
        <v>9262</v>
      </c>
      <c r="C22" s="70" t="s">
        <v>29</v>
      </c>
      <c r="D22" s="54" t="s">
        <v>1906</v>
      </c>
      <c r="E22" s="70" t="s">
        <v>1452</v>
      </c>
      <c r="F22" s="70" t="s">
        <v>134</v>
      </c>
      <c r="G22" s="72">
        <v>350.92414600000006</v>
      </c>
      <c r="H22" s="72">
        <v>100</v>
      </c>
      <c r="I22" s="72">
        <v>1.2728018759999999</v>
      </c>
      <c r="J22" s="73">
        <v>1.7546207300000004E-7</v>
      </c>
      <c r="K22" s="73">
        <f t="shared" si="1"/>
        <v>8.8677404051152361E-4</v>
      </c>
      <c r="L22" s="73">
        <f>I22/'סכום נכסי הקרן'!$C$41</f>
        <v>8.5518760454270999E-6</v>
      </c>
    </row>
    <row r="23" spans="1:12">
      <c r="A23" s="69" t="s">
        <v>1907</v>
      </c>
      <c r="B23" s="54">
        <v>8838</v>
      </c>
      <c r="C23" s="70" t="s">
        <v>29</v>
      </c>
      <c r="D23" s="54" t="s">
        <v>1908</v>
      </c>
      <c r="E23" s="70" t="s">
        <v>449</v>
      </c>
      <c r="F23" s="70" t="s">
        <v>134</v>
      </c>
      <c r="G23" s="72">
        <v>251.50088</v>
      </c>
      <c r="H23" s="72">
        <v>1196.0574999999999</v>
      </c>
      <c r="I23" s="72">
        <v>10.910361089000002</v>
      </c>
      <c r="J23" s="73">
        <v>1.0657341701304118E-5</v>
      </c>
      <c r="K23" s="73">
        <f t="shared" si="1"/>
        <v>7.6013597785836691E-3</v>
      </c>
      <c r="L23" s="73">
        <f>I23/'סכום נכסי הקרן'!$C$41</f>
        <v>7.3306032465322239E-5</v>
      </c>
    </row>
    <row r="24" spans="1:12">
      <c r="A24" s="69" t="s">
        <v>1909</v>
      </c>
      <c r="B24" s="54" t="s">
        <v>1910</v>
      </c>
      <c r="C24" s="70" t="s">
        <v>29</v>
      </c>
      <c r="D24" s="54" t="s">
        <v>1911</v>
      </c>
      <c r="E24" s="70" t="s">
        <v>1134</v>
      </c>
      <c r="F24" s="70" t="s">
        <v>135</v>
      </c>
      <c r="G24" s="72">
        <v>17669</v>
      </c>
      <c r="H24" s="72">
        <v>9.9999999999999995E-7</v>
      </c>
      <c r="I24" s="72">
        <v>2.0000000000000002E-5</v>
      </c>
      <c r="J24" s="73">
        <v>3.0623910900598075E-5</v>
      </c>
      <c r="K24" s="73">
        <f t="shared" si="1"/>
        <v>1.3934203857372751E-8</v>
      </c>
      <c r="L24" s="73">
        <f>I24/'סכום נכסי הקרן'!$C$41</f>
        <v>1.343787467111983E-10</v>
      </c>
    </row>
    <row r="25" spans="1:12">
      <c r="A25" s="69" t="s">
        <v>1912</v>
      </c>
      <c r="B25" s="54">
        <v>8726</v>
      </c>
      <c r="C25" s="70" t="s">
        <v>29</v>
      </c>
      <c r="D25" s="54" t="s">
        <v>1913</v>
      </c>
      <c r="E25" s="70" t="s">
        <v>3142</v>
      </c>
      <c r="F25" s="70" t="s">
        <v>134</v>
      </c>
      <c r="G25" s="72">
        <v>1217.82</v>
      </c>
      <c r="H25" s="72">
        <v>371.23939999999999</v>
      </c>
      <c r="I25" s="72">
        <v>16.397770000000001</v>
      </c>
      <c r="J25" s="73">
        <v>4.072998138739316E-7</v>
      </c>
      <c r="K25" s="73">
        <f t="shared" si="1"/>
        <v>1.1424493499315558E-2</v>
      </c>
      <c r="L25" s="73">
        <f>I25/'סכום נכסי הקרן'!$C$41</f>
        <v>1.101755890729243E-4</v>
      </c>
    </row>
    <row r="26" spans="1:12">
      <c r="A26" s="69" t="s">
        <v>1914</v>
      </c>
      <c r="B26" s="54">
        <v>8631</v>
      </c>
      <c r="C26" s="70" t="s">
        <v>29</v>
      </c>
      <c r="D26" s="54" t="s">
        <v>1915</v>
      </c>
      <c r="E26" s="70" t="s">
        <v>1288</v>
      </c>
      <c r="F26" s="70" t="s">
        <v>134</v>
      </c>
      <c r="G26" s="72">
        <v>863.42</v>
      </c>
      <c r="H26" s="72">
        <v>362.90620000000001</v>
      </c>
      <c r="I26" s="72">
        <v>11.364840000000001</v>
      </c>
      <c r="J26" s="73">
        <v>1.6978102284830287E-5</v>
      </c>
      <c r="K26" s="73">
        <f t="shared" si="1"/>
        <v>7.9179998683212068E-3</v>
      </c>
      <c r="L26" s="73">
        <f>I26/'סכום נכסי הקרן'!$C$41</f>
        <v>7.6359647788664742E-5</v>
      </c>
    </row>
    <row r="27" spans="1:12">
      <c r="A27" s="69" t="s">
        <v>1916</v>
      </c>
      <c r="B27" s="54">
        <v>8603</v>
      </c>
      <c r="C27" s="70" t="s">
        <v>29</v>
      </c>
      <c r="D27" s="54" t="s">
        <v>1917</v>
      </c>
      <c r="E27" s="70" t="s">
        <v>1288</v>
      </c>
      <c r="F27" s="70" t="s">
        <v>134</v>
      </c>
      <c r="G27" s="72">
        <v>5.45</v>
      </c>
      <c r="H27" s="72">
        <v>0</v>
      </c>
      <c r="I27" s="72">
        <v>0</v>
      </c>
      <c r="J27" s="73">
        <v>6.7906180820578302E-5</v>
      </c>
      <c r="K27" s="73">
        <f t="shared" si="1"/>
        <v>0</v>
      </c>
      <c r="L27" s="73">
        <f>I27/'סכום נכסי הקרן'!$C$41</f>
        <v>0</v>
      </c>
    </row>
    <row r="28" spans="1:12">
      <c r="A28" s="69" t="s">
        <v>1918</v>
      </c>
      <c r="B28" s="54">
        <v>9151</v>
      </c>
      <c r="C28" s="70" t="s">
        <v>29</v>
      </c>
      <c r="D28" s="54" t="s">
        <v>1919</v>
      </c>
      <c r="E28" s="70" t="s">
        <v>3140</v>
      </c>
      <c r="F28" s="70" t="s">
        <v>134</v>
      </c>
      <c r="G28" s="72">
        <v>3258</v>
      </c>
      <c r="H28" s="72">
        <v>101.625</v>
      </c>
      <c r="I28" s="72">
        <v>12.00878</v>
      </c>
      <c r="J28" s="73">
        <v>4.0725E-7</v>
      </c>
      <c r="K28" s="73">
        <f t="shared" si="1"/>
        <v>8.3666394299170364E-3</v>
      </c>
      <c r="L28" s="73">
        <f>I28/'סכום נכסי הקרן'!$C$41</f>
        <v>8.0686240296525184E-5</v>
      </c>
    </row>
    <row r="29" spans="1:12">
      <c r="A29" s="69" t="s">
        <v>1920</v>
      </c>
      <c r="B29" s="54">
        <v>8824</v>
      </c>
      <c r="C29" s="70" t="s">
        <v>29</v>
      </c>
      <c r="D29" s="54" t="s">
        <v>1921</v>
      </c>
      <c r="E29" s="70" t="s">
        <v>1452</v>
      </c>
      <c r="F29" s="70" t="s">
        <v>135</v>
      </c>
      <c r="G29" s="72">
        <v>35.096150999999999</v>
      </c>
      <c r="H29" s="72">
        <v>3904.375</v>
      </c>
      <c r="I29" s="72">
        <v>1.370285344</v>
      </c>
      <c r="J29" s="73">
        <v>4.2115376820000807E-5</v>
      </c>
      <c r="K29" s="73">
        <f t="shared" si="1"/>
        <v>9.5469176630330729E-4</v>
      </c>
      <c r="L29" s="73">
        <f>I29/'סכום נכסי הקרן'!$C$41</f>
        <v>9.2068613581721608E-6</v>
      </c>
    </row>
    <row r="30" spans="1:12">
      <c r="A30" s="69" t="s">
        <v>1922</v>
      </c>
      <c r="B30" s="54">
        <v>9068</v>
      </c>
      <c r="C30" s="70" t="s">
        <v>29</v>
      </c>
      <c r="D30" s="54" t="s">
        <v>1923</v>
      </c>
      <c r="E30" s="70" t="s">
        <v>650</v>
      </c>
      <c r="F30" s="70" t="s">
        <v>135</v>
      </c>
      <c r="G30" s="72">
        <v>96045.16</v>
      </c>
      <c r="H30" s="72">
        <v>94.443299999999994</v>
      </c>
      <c r="I30" s="72">
        <v>90.708219999999997</v>
      </c>
      <c r="J30" s="73">
        <v>2.0989357297163282E-4</v>
      </c>
      <c r="K30" s="73">
        <f t="shared" si="1"/>
        <v>6.3197341450970793E-2</v>
      </c>
      <c r="L30" s="73">
        <f>I30/'סכום נכסי הקרן'!$C$41</f>
        <v>6.0946284600018252E-4</v>
      </c>
    </row>
    <row r="31" spans="1:12">
      <c r="A31" s="69" t="s">
        <v>1924</v>
      </c>
      <c r="B31" s="54">
        <v>8803</v>
      </c>
      <c r="C31" s="70" t="s">
        <v>29</v>
      </c>
      <c r="D31" s="54" t="s">
        <v>1925</v>
      </c>
      <c r="E31" s="70" t="s">
        <v>650</v>
      </c>
      <c r="F31" s="70" t="s">
        <v>136</v>
      </c>
      <c r="G31" s="72">
        <v>7129.94</v>
      </c>
      <c r="H31" s="72">
        <v>135.25479999999999</v>
      </c>
      <c r="I31" s="72">
        <v>38.686219999999999</v>
      </c>
      <c r="J31" s="73">
        <v>4.7167854579124223E-4</v>
      </c>
      <c r="K31" s="73">
        <f t="shared" si="1"/>
        <v>2.6953083797558539E-2</v>
      </c>
      <c r="L31" s="73">
        <f>I31/'סכום נכסי הקרן'!$C$41</f>
        <v>2.5993028792968467E-4</v>
      </c>
    </row>
    <row r="32" spans="1:12">
      <c r="A32" s="69" t="s">
        <v>1926</v>
      </c>
      <c r="B32" s="54">
        <v>9527</v>
      </c>
      <c r="C32" s="70" t="s">
        <v>29</v>
      </c>
      <c r="D32" s="54" t="s">
        <v>1927</v>
      </c>
      <c r="E32" s="70" t="s">
        <v>650</v>
      </c>
      <c r="F32" s="70" t="s">
        <v>135</v>
      </c>
      <c r="G32" s="72">
        <v>31196.835860000003</v>
      </c>
      <c r="H32" s="72">
        <v>100</v>
      </c>
      <c r="I32" s="72">
        <v>31.196835860000004</v>
      </c>
      <c r="J32" s="73">
        <v>2.6818332577310187E-4</v>
      </c>
      <c r="K32" s="73">
        <f t="shared" si="1"/>
        <v>2.1735153528911828E-2</v>
      </c>
      <c r="L32" s="73">
        <f>I32/'סכום נכסי הקרן'!$C$41</f>
        <v>2.0960958521108842E-4</v>
      </c>
    </row>
    <row r="33" spans="1:12">
      <c r="A33" s="69" t="s">
        <v>1928</v>
      </c>
      <c r="B33" s="54">
        <v>9552</v>
      </c>
      <c r="C33" s="70" t="s">
        <v>29</v>
      </c>
      <c r="D33" s="54" t="s">
        <v>1927</v>
      </c>
      <c r="E33" s="70" t="s">
        <v>650</v>
      </c>
      <c r="F33" s="70" t="s">
        <v>135</v>
      </c>
      <c r="G33" s="72">
        <v>19085.677425999998</v>
      </c>
      <c r="H33" s="72">
        <v>100</v>
      </c>
      <c r="I33" s="72">
        <v>19.085677425999997</v>
      </c>
      <c r="J33" s="73">
        <v>5.0551253643676406E-5</v>
      </c>
      <c r="K33" s="73">
        <f t="shared" si="1"/>
        <v>1.3297186000497058E-2</v>
      </c>
      <c r="L33" s="73">
        <f>I33/'סכום נכסי הקרן'!$C$41</f>
        <v>1.2823547063200443E-4</v>
      </c>
    </row>
    <row r="34" spans="1:12">
      <c r="A34" s="119" t="s">
        <v>3256</v>
      </c>
      <c r="B34" s="118" t="s">
        <v>3256</v>
      </c>
      <c r="C34" s="118" t="s">
        <v>3256</v>
      </c>
      <c r="D34" s="118" t="s">
        <v>3256</v>
      </c>
      <c r="E34" s="118" t="s">
        <v>3256</v>
      </c>
      <c r="F34" s="118" t="s">
        <v>3256</v>
      </c>
      <c r="G34" s="118" t="s">
        <v>3256</v>
      </c>
      <c r="H34" s="118" t="s">
        <v>3256</v>
      </c>
      <c r="I34" s="118" t="s">
        <v>3256</v>
      </c>
      <c r="J34" s="118" t="s">
        <v>3256</v>
      </c>
      <c r="K34" s="118" t="s">
        <v>3256</v>
      </c>
      <c r="L34" s="118" t="s">
        <v>3256</v>
      </c>
    </row>
    <row r="35" spans="1:12">
      <c r="A35" s="63" t="s">
        <v>188</v>
      </c>
      <c r="B35" s="117" t="s">
        <v>3256</v>
      </c>
      <c r="C35" s="117" t="s">
        <v>3256</v>
      </c>
      <c r="D35" s="117" t="s">
        <v>3256</v>
      </c>
      <c r="E35" s="117" t="s">
        <v>3256</v>
      </c>
      <c r="F35" s="117" t="s">
        <v>3256</v>
      </c>
      <c r="G35" s="117" t="s">
        <v>3256</v>
      </c>
      <c r="H35" s="117" t="s">
        <v>3256</v>
      </c>
      <c r="I35" s="66">
        <v>916.79824442200004</v>
      </c>
      <c r="J35" s="117" t="s">
        <v>3256</v>
      </c>
      <c r="K35" s="67">
        <f t="shared" si="0"/>
        <v>0.63874268169287995</v>
      </c>
      <c r="L35" s="67">
        <f>I35/'סכום נכסי הקרן'!$C$41</f>
        <v>6.1599099536227605E-3</v>
      </c>
    </row>
    <row r="36" spans="1:12">
      <c r="A36" s="68" t="s">
        <v>68</v>
      </c>
      <c r="B36" s="117" t="s">
        <v>3256</v>
      </c>
      <c r="C36" s="117" t="s">
        <v>3256</v>
      </c>
      <c r="D36" s="117" t="s">
        <v>3256</v>
      </c>
      <c r="E36" s="117" t="s">
        <v>3256</v>
      </c>
      <c r="F36" s="117" t="s">
        <v>3256</v>
      </c>
      <c r="G36" s="117" t="s">
        <v>3256</v>
      </c>
      <c r="H36" s="117" t="s">
        <v>3256</v>
      </c>
      <c r="I36" s="66">
        <v>916.79824442200004</v>
      </c>
      <c r="J36" s="117" t="s">
        <v>3256</v>
      </c>
      <c r="K36" s="67">
        <f t="shared" si="0"/>
        <v>0.63874268169287995</v>
      </c>
      <c r="L36" s="67">
        <f>I36/'סכום נכסי הקרן'!$C$41</f>
        <v>6.1599099536227605E-3</v>
      </c>
    </row>
    <row r="37" spans="1:12">
      <c r="A37" s="69" t="s">
        <v>1929</v>
      </c>
      <c r="B37" s="54">
        <v>9035</v>
      </c>
      <c r="C37" s="70" t="s">
        <v>29</v>
      </c>
      <c r="D37" s="118" t="s">
        <v>3256</v>
      </c>
      <c r="E37" s="70" t="s">
        <v>3135</v>
      </c>
      <c r="F37" s="70" t="s">
        <v>136</v>
      </c>
      <c r="G37" s="72">
        <v>6933</v>
      </c>
      <c r="H37" s="72">
        <v>170.38409999999999</v>
      </c>
      <c r="I37" s="72">
        <v>47.38794</v>
      </c>
      <c r="J37" s="73">
        <v>9.4558624318219923E-5</v>
      </c>
      <c r="K37" s="73">
        <f t="shared" si="0"/>
        <v>3.3015660817047425E-2</v>
      </c>
      <c r="L37" s="73">
        <f>I37/'סכום נכסי הקרן'!$C$41</f>
        <v>3.1839659932127309E-4</v>
      </c>
    </row>
    <row r="38" spans="1:12">
      <c r="A38" s="69" t="s">
        <v>1930</v>
      </c>
      <c r="B38" s="54">
        <v>8459</v>
      </c>
      <c r="C38" s="70" t="s">
        <v>29</v>
      </c>
      <c r="D38" s="118" t="s">
        <v>3256</v>
      </c>
      <c r="E38" s="70" t="s">
        <v>3135</v>
      </c>
      <c r="F38" s="70" t="s">
        <v>134</v>
      </c>
      <c r="G38" s="72">
        <v>37176.660000000003</v>
      </c>
      <c r="H38" s="72">
        <v>218.5812</v>
      </c>
      <c r="I38" s="72">
        <v>294.73434000000003</v>
      </c>
      <c r="J38" s="73">
        <v>7.964236319113268E-5</v>
      </c>
      <c r="K38" s="73">
        <f t="shared" si="0"/>
        <v>0.20534441886641061</v>
      </c>
      <c r="L38" s="73">
        <f>I38/'סכום נכסי הקרן'!$C$41</f>
        <v>1.9803015610976101E-3</v>
      </c>
    </row>
    <row r="39" spans="1:12">
      <c r="A39" s="69" t="s">
        <v>1931</v>
      </c>
      <c r="B39" s="54">
        <v>8564</v>
      </c>
      <c r="C39" s="70" t="s">
        <v>29</v>
      </c>
      <c r="D39" s="118" t="s">
        <v>3256</v>
      </c>
      <c r="E39" s="70" t="s">
        <v>3033</v>
      </c>
      <c r="F39" s="70" t="s">
        <v>134</v>
      </c>
      <c r="G39" s="72">
        <v>43.49</v>
      </c>
      <c r="H39" s="72">
        <v>17429.450400000002</v>
      </c>
      <c r="I39" s="72">
        <v>27.492909999999998</v>
      </c>
      <c r="J39" s="73">
        <v>6.8383009876560157E-6</v>
      </c>
      <c r="K39" s="73">
        <f t="shared" si="0"/>
        <v>1.9154590628620093E-2</v>
      </c>
      <c r="L39" s="73">
        <f>I39/'סכום נכסי הקרן'!$C$41</f>
        <v>1.8472313946218852E-4</v>
      </c>
    </row>
    <row r="40" spans="1:12">
      <c r="A40" s="69" t="s">
        <v>1932</v>
      </c>
      <c r="B40" s="54">
        <v>8568</v>
      </c>
      <c r="C40" s="70" t="s">
        <v>29</v>
      </c>
      <c r="D40" s="118" t="s">
        <v>3256</v>
      </c>
      <c r="E40" s="70" t="s">
        <v>3135</v>
      </c>
      <c r="F40" s="70" t="s">
        <v>134</v>
      </c>
      <c r="G40" s="72">
        <v>35796.68</v>
      </c>
      <c r="H40" s="72">
        <v>96.480900000000005</v>
      </c>
      <c r="I40" s="72">
        <v>125.26555</v>
      </c>
      <c r="J40" s="73">
        <v>1.4932914777629247E-4</v>
      </c>
      <c r="K40" s="73">
        <f t="shared" si="0"/>
        <v>8.7273785500295964E-2</v>
      </c>
      <c r="L40" s="73">
        <f>I40/'סכום נכסי הקרן'!$C$41</f>
        <v>8.4165138075444729E-4</v>
      </c>
    </row>
    <row r="41" spans="1:12">
      <c r="A41" s="69" t="s">
        <v>1933</v>
      </c>
      <c r="B41" s="54">
        <v>8932</v>
      </c>
      <c r="C41" s="70" t="s">
        <v>29</v>
      </c>
      <c r="D41" s="118" t="s">
        <v>3256</v>
      </c>
      <c r="E41" s="70" t="s">
        <v>3135</v>
      </c>
      <c r="F41" s="70" t="s">
        <v>134</v>
      </c>
      <c r="G41" s="72">
        <v>3631.67</v>
      </c>
      <c r="H41" s="72">
        <v>100</v>
      </c>
      <c r="I41" s="72">
        <v>13.17206</v>
      </c>
      <c r="J41" s="73">
        <v>8.9608705448513231E-5</v>
      </c>
      <c r="K41" s="73">
        <f t="shared" si="0"/>
        <v>9.1771084630772656E-3</v>
      </c>
      <c r="L41" s="73">
        <f>I41/'סכום נכסי הקרן'!$C$41</f>
        <v>8.8502245720235325E-5</v>
      </c>
    </row>
    <row r="42" spans="1:12">
      <c r="A42" s="69" t="s">
        <v>1934</v>
      </c>
      <c r="B42" s="54">
        <v>8783</v>
      </c>
      <c r="C42" s="70" t="s">
        <v>29</v>
      </c>
      <c r="D42" s="118" t="s">
        <v>3256</v>
      </c>
      <c r="E42" s="70" t="s">
        <v>3131</v>
      </c>
      <c r="F42" s="70" t="s">
        <v>134</v>
      </c>
      <c r="G42" s="72">
        <v>47286.01</v>
      </c>
      <c r="H42" s="72">
        <v>85.438999999999993</v>
      </c>
      <c r="I42" s="72">
        <v>146.5333</v>
      </c>
      <c r="J42" s="73">
        <v>1.617796386333937E-4</v>
      </c>
      <c r="K42" s="73">
        <f t="shared" si="0"/>
        <v>0.10209124370467791</v>
      </c>
      <c r="L42" s="73">
        <f>I42/'סכום נכסי הקרן'!$C$41</f>
        <v>9.8454806027280153E-4</v>
      </c>
    </row>
    <row r="43" spans="1:12">
      <c r="A43" s="69" t="s">
        <v>1935</v>
      </c>
      <c r="B43" s="54">
        <v>9116</v>
      </c>
      <c r="C43" s="70" t="s">
        <v>29</v>
      </c>
      <c r="D43" s="118" t="s">
        <v>3256</v>
      </c>
      <c r="E43" s="70" t="s">
        <v>3135</v>
      </c>
      <c r="F43" s="70" t="s">
        <v>136</v>
      </c>
      <c r="G43" s="72">
        <v>27348.595798999999</v>
      </c>
      <c r="H43" s="72">
        <v>90.532200000000003</v>
      </c>
      <c r="I43" s="72">
        <v>99.32434950199999</v>
      </c>
      <c r="J43" s="73">
        <v>3.6464354084298227E-4</v>
      </c>
      <c r="K43" s="73">
        <f t="shared" si="0"/>
        <v>6.9200286698090377E-2</v>
      </c>
      <c r="L43" s="73">
        <f>I43/'סכום נכסי הקרן'!$C$41</f>
        <v>6.6735408019918951E-4</v>
      </c>
    </row>
    <row r="44" spans="1:12">
      <c r="A44" s="69" t="s">
        <v>1936</v>
      </c>
      <c r="B44" s="54">
        <v>9291</v>
      </c>
      <c r="C44" s="70" t="s">
        <v>29</v>
      </c>
      <c r="D44" s="118" t="s">
        <v>3256</v>
      </c>
      <c r="E44" s="70" t="s">
        <v>3135</v>
      </c>
      <c r="F44" s="70" t="s">
        <v>136</v>
      </c>
      <c r="G44" s="72">
        <v>9954.4157570000007</v>
      </c>
      <c r="H44" s="72">
        <v>65.203800000000001</v>
      </c>
      <c r="I44" s="72">
        <v>26.037920933000002</v>
      </c>
      <c r="J44" s="73">
        <v>3.6506566122076377E-4</v>
      </c>
      <c r="K44" s="73">
        <f t="shared" si="0"/>
        <v>1.8140884915128764E-2</v>
      </c>
      <c r="L44" s="73">
        <f>I44/'סכום נכסי הקרן'!$C$41</f>
        <v>1.7494715909709076E-4</v>
      </c>
    </row>
    <row r="45" spans="1:12">
      <c r="A45" s="69" t="s">
        <v>1937</v>
      </c>
      <c r="B45" s="54">
        <v>9300</v>
      </c>
      <c r="C45" s="70" t="s">
        <v>29</v>
      </c>
      <c r="D45" s="118" t="s">
        <v>3256</v>
      </c>
      <c r="E45" s="70" t="s">
        <v>3135</v>
      </c>
      <c r="F45" s="70" t="s">
        <v>136</v>
      </c>
      <c r="G45" s="72">
        <v>4686.4944230000001</v>
      </c>
      <c r="H45" s="72">
        <v>107.37439999999999</v>
      </c>
      <c r="I45" s="72">
        <v>20.186753385999999</v>
      </c>
      <c r="J45" s="73">
        <v>3.6464442584547744E-4</v>
      </c>
      <c r="K45" s="73">
        <f t="shared" si="0"/>
        <v>1.406431684495168E-2</v>
      </c>
      <c r="L45" s="73">
        <f>I45/'סכום נכסי הקרן'!$C$41</f>
        <v>1.3563353100893593E-4</v>
      </c>
    </row>
    <row r="46" spans="1:12">
      <c r="A46" s="69" t="s">
        <v>1938</v>
      </c>
      <c r="B46" s="54">
        <v>9720</v>
      </c>
      <c r="C46" s="70" t="s">
        <v>29</v>
      </c>
      <c r="D46" s="118" t="s">
        <v>3256</v>
      </c>
      <c r="E46" s="70" t="s">
        <v>3033</v>
      </c>
      <c r="F46" s="70" t="s">
        <v>134</v>
      </c>
      <c r="G46" s="72">
        <v>26.218931000000001</v>
      </c>
      <c r="H46" s="72">
        <v>100.6147</v>
      </c>
      <c r="I46" s="72">
        <v>9.5680600999999976E-2</v>
      </c>
      <c r="J46" s="73">
        <v>7.3413006829365212E-6</v>
      </c>
      <c r="K46" s="73">
        <f t="shared" si="0"/>
        <v>6.6661649976497135E-5</v>
      </c>
      <c r="L46" s="73">
        <f>I46/'סכום נכסי הקרן'!$C$41</f>
        <v>6.4287196234771111E-7</v>
      </c>
    </row>
    <row r="47" spans="1:12">
      <c r="A47" s="69" t="s">
        <v>1939</v>
      </c>
      <c r="B47" s="54">
        <v>8773</v>
      </c>
      <c r="C47" s="70" t="s">
        <v>29</v>
      </c>
      <c r="D47" s="118" t="s">
        <v>3256</v>
      </c>
      <c r="E47" s="70" t="s">
        <v>828</v>
      </c>
      <c r="F47" s="70" t="s">
        <v>134</v>
      </c>
      <c r="G47" s="72">
        <v>354.89</v>
      </c>
      <c r="H47" s="72">
        <v>2472.2510000000002</v>
      </c>
      <c r="I47" s="72">
        <v>31.822470000000003</v>
      </c>
      <c r="J47" s="73">
        <v>1.7580873420428979E-7</v>
      </c>
      <c r="K47" s="73">
        <f t="shared" si="0"/>
        <v>2.2171039211256433E-2</v>
      </c>
      <c r="L47" s="73">
        <f>I47/'סכום נכסי הקרן'!$C$41</f>
        <v>2.1381318179273533E-4</v>
      </c>
    </row>
    <row r="48" spans="1:12">
      <c r="A48" s="69" t="s">
        <v>1940</v>
      </c>
      <c r="B48" s="54">
        <v>8432</v>
      </c>
      <c r="C48" s="70" t="s">
        <v>29</v>
      </c>
      <c r="D48" s="118" t="s">
        <v>3256</v>
      </c>
      <c r="E48" s="70" t="s">
        <v>3138</v>
      </c>
      <c r="F48" s="70" t="s">
        <v>134</v>
      </c>
      <c r="G48" s="72">
        <v>454.47</v>
      </c>
      <c r="H48" s="72">
        <v>3687.6464000000001</v>
      </c>
      <c r="I48" s="72">
        <v>60.785800000000002</v>
      </c>
      <c r="J48" s="73">
        <v>1.1087418194345817E-5</v>
      </c>
      <c r="K48" s="73">
        <f t="shared" si="0"/>
        <v>4.2350086441674428E-2</v>
      </c>
      <c r="L48" s="73">
        <f>I48/'סכום נכסי הקרן'!$C$41</f>
        <v>4.0841598109187785E-4</v>
      </c>
    </row>
    <row r="49" spans="1:12">
      <c r="A49" s="69" t="s">
        <v>1941</v>
      </c>
      <c r="B49" s="54">
        <v>8372</v>
      </c>
      <c r="C49" s="70" t="s">
        <v>29</v>
      </c>
      <c r="D49" s="118" t="s">
        <v>3256</v>
      </c>
      <c r="E49" s="70" t="s">
        <v>3138</v>
      </c>
      <c r="F49" s="70" t="s">
        <v>134</v>
      </c>
      <c r="G49" s="72">
        <v>155.08000000000001</v>
      </c>
      <c r="H49" s="72">
        <v>4259.5958000000001</v>
      </c>
      <c r="I49" s="72">
        <v>23.959169999999997</v>
      </c>
      <c r="J49" s="73">
        <v>8.2118488878803144E-6</v>
      </c>
      <c r="K49" s="73">
        <f t="shared" si="0"/>
        <v>1.669259795167247E-2</v>
      </c>
      <c r="L49" s="73">
        <f>I49/'סכום נכסי הקרן'!$C$41</f>
        <v>1.6098016184202702E-4</v>
      </c>
    </row>
    <row r="50" spans="1:12">
      <c r="A50" s="120" t="s">
        <v>3256</v>
      </c>
      <c r="B50" s="121" t="s">
        <v>3256</v>
      </c>
      <c r="C50" s="121" t="s">
        <v>3256</v>
      </c>
      <c r="D50" s="121" t="s">
        <v>3256</v>
      </c>
      <c r="E50" s="121" t="s">
        <v>3256</v>
      </c>
      <c r="F50" s="121" t="s">
        <v>3256</v>
      </c>
      <c r="G50" s="121" t="s">
        <v>3256</v>
      </c>
      <c r="H50" s="121" t="s">
        <v>3256</v>
      </c>
      <c r="I50" s="121" t="s">
        <v>3256</v>
      </c>
      <c r="J50" s="121" t="s">
        <v>3256</v>
      </c>
      <c r="K50" s="121" t="s">
        <v>3256</v>
      </c>
      <c r="L50" s="121" t="s">
        <v>3256</v>
      </c>
    </row>
    <row r="51" spans="1:12">
      <c r="A51" s="120" t="s">
        <v>3256</v>
      </c>
      <c r="B51" s="121" t="s">
        <v>3256</v>
      </c>
      <c r="C51" s="121" t="s">
        <v>3256</v>
      </c>
      <c r="D51" s="121" t="s">
        <v>3256</v>
      </c>
      <c r="E51" s="121" t="s">
        <v>3256</v>
      </c>
      <c r="F51" s="121" t="s">
        <v>3256</v>
      </c>
      <c r="G51" s="121" t="s">
        <v>3256</v>
      </c>
      <c r="H51" s="121" t="s">
        <v>3256</v>
      </c>
      <c r="I51" s="121" t="s">
        <v>3256</v>
      </c>
      <c r="J51" s="121" t="s">
        <v>3256</v>
      </c>
      <c r="K51" s="121" t="s">
        <v>3256</v>
      </c>
      <c r="L51" s="121" t="s">
        <v>3256</v>
      </c>
    </row>
    <row r="52" spans="1:12">
      <c r="A52" s="120" t="s">
        <v>3256</v>
      </c>
      <c r="B52" s="121" t="s">
        <v>3256</v>
      </c>
      <c r="C52" s="121" t="s">
        <v>3256</v>
      </c>
      <c r="D52" s="121" t="s">
        <v>3256</v>
      </c>
      <c r="E52" s="121" t="s">
        <v>3256</v>
      </c>
      <c r="F52" s="121" t="s">
        <v>3256</v>
      </c>
      <c r="G52" s="121" t="s">
        <v>3256</v>
      </c>
      <c r="H52" s="121" t="s">
        <v>3256</v>
      </c>
      <c r="I52" s="121" t="s">
        <v>3256</v>
      </c>
      <c r="J52" s="121" t="s">
        <v>3256</v>
      </c>
      <c r="K52" s="121" t="s">
        <v>3256</v>
      </c>
      <c r="L52" s="121" t="s">
        <v>3256</v>
      </c>
    </row>
    <row r="53" spans="1:12">
      <c r="A53" s="84" t="s">
        <v>212</v>
      </c>
      <c r="B53" s="121" t="s">
        <v>3256</v>
      </c>
      <c r="C53" s="121" t="s">
        <v>3256</v>
      </c>
      <c r="D53" s="121" t="s">
        <v>3256</v>
      </c>
      <c r="E53" s="121" t="s">
        <v>3256</v>
      </c>
      <c r="F53" s="121" t="s">
        <v>3256</v>
      </c>
      <c r="G53" s="121" t="s">
        <v>3256</v>
      </c>
      <c r="H53" s="121" t="s">
        <v>3256</v>
      </c>
      <c r="I53" s="121" t="s">
        <v>3256</v>
      </c>
      <c r="J53" s="121" t="s">
        <v>3256</v>
      </c>
      <c r="K53" s="121" t="s">
        <v>3256</v>
      </c>
      <c r="L53" s="121" t="s">
        <v>3256</v>
      </c>
    </row>
    <row r="54" spans="1:12">
      <c r="A54" s="84" t="s">
        <v>115</v>
      </c>
      <c r="B54" s="121" t="s">
        <v>3256</v>
      </c>
      <c r="C54" s="121" t="s">
        <v>3256</v>
      </c>
      <c r="D54" s="121" t="s">
        <v>3256</v>
      </c>
      <c r="E54" s="121" t="s">
        <v>3256</v>
      </c>
      <c r="F54" s="121" t="s">
        <v>3256</v>
      </c>
      <c r="G54" s="121" t="s">
        <v>3256</v>
      </c>
      <c r="H54" s="121" t="s">
        <v>3256</v>
      </c>
      <c r="I54" s="121" t="s">
        <v>3256</v>
      </c>
      <c r="J54" s="121" t="s">
        <v>3256</v>
      </c>
      <c r="K54" s="121" t="s">
        <v>3256</v>
      </c>
      <c r="L54" s="121" t="s">
        <v>3256</v>
      </c>
    </row>
    <row r="55" spans="1:12">
      <c r="A55" s="84" t="s">
        <v>195</v>
      </c>
      <c r="B55" s="121" t="s">
        <v>3256</v>
      </c>
      <c r="C55" s="121" t="s">
        <v>3256</v>
      </c>
      <c r="D55" s="121" t="s">
        <v>3256</v>
      </c>
      <c r="E55" s="121" t="s">
        <v>3256</v>
      </c>
      <c r="F55" s="121" t="s">
        <v>3256</v>
      </c>
      <c r="G55" s="121" t="s">
        <v>3256</v>
      </c>
      <c r="H55" s="121" t="s">
        <v>3256</v>
      </c>
      <c r="I55" s="121" t="s">
        <v>3256</v>
      </c>
      <c r="J55" s="121" t="s">
        <v>3256</v>
      </c>
      <c r="K55" s="121" t="s">
        <v>3256</v>
      </c>
      <c r="L55" s="121" t="s">
        <v>3256</v>
      </c>
    </row>
    <row r="56" spans="1:12">
      <c r="A56" s="84" t="s">
        <v>203</v>
      </c>
      <c r="B56" s="121" t="s">
        <v>3256</v>
      </c>
      <c r="C56" s="121" t="s">
        <v>3256</v>
      </c>
      <c r="D56" s="121" t="s">
        <v>3256</v>
      </c>
      <c r="E56" s="121" t="s">
        <v>3256</v>
      </c>
      <c r="F56" s="121" t="s">
        <v>3256</v>
      </c>
      <c r="G56" s="121" t="s">
        <v>3256</v>
      </c>
      <c r="H56" s="121" t="s">
        <v>3256</v>
      </c>
      <c r="I56" s="121" t="s">
        <v>3256</v>
      </c>
      <c r="J56" s="121" t="s">
        <v>3256</v>
      </c>
      <c r="K56" s="121" t="s">
        <v>3256</v>
      </c>
      <c r="L56" s="121" t="s">
        <v>3256</v>
      </c>
    </row>
    <row r="57" spans="1:12" hidden="1">
      <c r="B57" s="1"/>
      <c r="C57" s="1"/>
      <c r="D57" s="1"/>
    </row>
    <row r="58" spans="1:12" hidden="1">
      <c r="B58" s="1"/>
      <c r="C58" s="1"/>
      <c r="D58" s="1"/>
    </row>
    <row r="59" spans="1:12" hidden="1">
      <c r="B59" s="1"/>
      <c r="C59" s="1"/>
      <c r="D59" s="1"/>
    </row>
    <row r="60" spans="1:12" hidden="1">
      <c r="B60" s="1"/>
      <c r="C60" s="1"/>
      <c r="D60" s="1"/>
    </row>
    <row r="61" spans="1:12" hidden="1">
      <c r="B61" s="1"/>
      <c r="C61" s="1"/>
      <c r="D61" s="1"/>
    </row>
    <row r="62" spans="1:12" hidden="1">
      <c r="B62" s="1"/>
      <c r="C62" s="1"/>
      <c r="D62" s="1"/>
    </row>
    <row r="63" spans="1:12" hidden="1">
      <c r="B63" s="1"/>
      <c r="C63" s="1"/>
      <c r="D63" s="1"/>
    </row>
    <row r="64" spans="1:12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1"/>
      <c r="B401" s="1"/>
      <c r="C401" s="1"/>
      <c r="D401" s="1"/>
    </row>
    <row r="402" spans="1:4" hidden="1">
      <c r="A402" s="3"/>
      <c r="B402" s="1"/>
      <c r="C402" s="1"/>
      <c r="D402" s="1"/>
    </row>
    <row r="10000" spans="52:52" hidden="1">
      <c r="AZ10000"/>
    </row>
  </sheetData>
  <sheetProtection sheet="1" objects="1" scenarios="1"/>
  <mergeCells count="1">
    <mergeCell ref="A5:L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53.7109375" style="2" bestFit="1" customWidth="1"/>
    <col min="2" max="2" width="45.28515625" style="2" customWidth="1"/>
    <col min="3" max="3" width="12.28515625" style="1" bestFit="1" customWidth="1"/>
    <col min="4" max="4" width="15.85546875" style="1" customWidth="1"/>
    <col min="5" max="5" width="14.5703125" style="1" customWidth="1"/>
    <col min="6" max="6" width="13.140625" style="1" bestFit="1" customWidth="1"/>
    <col min="7" max="7" width="11.140625" style="1" customWidth="1"/>
    <col min="8" max="8" width="23.7109375" style="1" customWidth="1"/>
    <col min="9" max="9" width="28" style="1" customWidth="1"/>
    <col min="10" max="10" width="26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220</v>
      </c>
    </row>
    <row r="2" spans="1:10">
      <c r="A2" s="36" t="s">
        <v>147</v>
      </c>
      <c r="B2" s="36" t="s">
        <v>221</v>
      </c>
    </row>
    <row r="3" spans="1:10">
      <c r="A3" s="36" t="s">
        <v>149</v>
      </c>
      <c r="B3" s="36" t="s">
        <v>222</v>
      </c>
    </row>
    <row r="4" spans="1:10">
      <c r="A4" s="36" t="s">
        <v>150</v>
      </c>
      <c r="B4" s="36">
        <v>9455</v>
      </c>
    </row>
    <row r="5" spans="1:10" ht="18.75">
      <c r="A5" s="146" t="s">
        <v>101</v>
      </c>
      <c r="B5" s="147"/>
      <c r="C5" s="147"/>
      <c r="D5" s="147"/>
      <c r="E5" s="147"/>
      <c r="F5" s="147"/>
      <c r="G5" s="147"/>
      <c r="H5" s="147"/>
      <c r="I5" s="147"/>
      <c r="J5" s="148"/>
    </row>
    <row r="6" spans="1:10" s="3" customFormat="1">
      <c r="A6" s="37" t="s">
        <v>119</v>
      </c>
      <c r="B6" s="38" t="s">
        <v>48</v>
      </c>
      <c r="C6" s="38" t="s">
        <v>106</v>
      </c>
      <c r="D6" s="38" t="s">
        <v>107</v>
      </c>
      <c r="E6" s="38" t="s">
        <v>197</v>
      </c>
      <c r="F6" s="38" t="s">
        <v>196</v>
      </c>
      <c r="G6" s="38" t="s">
        <v>114</v>
      </c>
      <c r="H6" s="38" t="s">
        <v>63</v>
      </c>
      <c r="I6" s="38" t="s">
        <v>151</v>
      </c>
      <c r="J6" s="40" t="s">
        <v>153</v>
      </c>
    </row>
    <row r="7" spans="1:10" s="3" customFormat="1">
      <c r="A7" s="113" t="s">
        <v>3256</v>
      </c>
      <c r="B7" s="114" t="s">
        <v>3256</v>
      </c>
      <c r="C7" s="114" t="s">
        <v>3256</v>
      </c>
      <c r="D7" s="26" t="s">
        <v>21</v>
      </c>
      <c r="E7" s="26" t="s">
        <v>204</v>
      </c>
      <c r="F7" s="114" t="s">
        <v>3256</v>
      </c>
      <c r="G7" s="26" t="s">
        <v>200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5" t="s">
        <v>3256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9" t="s">
        <v>1942</v>
      </c>
      <c r="B9" s="116" t="s">
        <v>3256</v>
      </c>
      <c r="C9" s="116" t="s">
        <v>3256</v>
      </c>
      <c r="D9" s="116" t="s">
        <v>3256</v>
      </c>
      <c r="E9" s="116" t="s">
        <v>3256</v>
      </c>
      <c r="F9" s="116" t="s">
        <v>3256</v>
      </c>
      <c r="G9" s="61">
        <v>8096.0530802860003</v>
      </c>
      <c r="H9" s="116" t="s">
        <v>3256</v>
      </c>
      <c r="I9" s="62">
        <f>IFERROR(G9/$G$9,0)</f>
        <v>1</v>
      </c>
      <c r="J9" s="62">
        <f>G9/'סכום נכסי הקרן'!$C$41</f>
        <v>5.4396873311808459E-2</v>
      </c>
    </row>
    <row r="10" spans="1:10">
      <c r="A10" s="63" t="s">
        <v>1943</v>
      </c>
      <c r="B10" s="117" t="s">
        <v>3256</v>
      </c>
      <c r="C10" s="117" t="s">
        <v>3256</v>
      </c>
      <c r="D10" s="117" t="s">
        <v>3256</v>
      </c>
      <c r="E10" s="117" t="s">
        <v>3256</v>
      </c>
      <c r="F10" s="117" t="s">
        <v>3256</v>
      </c>
      <c r="G10" s="66">
        <v>406.36241713000004</v>
      </c>
      <c r="H10" s="117" t="s">
        <v>3256</v>
      </c>
      <c r="I10" s="67">
        <f t="shared" ref="I10:I68" si="0">IFERROR(G10/$G$9,0)</f>
        <v>5.0192657224481158E-2</v>
      </c>
      <c r="J10" s="67">
        <f>G10/'סכום נכסי הקרן'!$C$41</f>
        <v>2.7303236162231292E-3</v>
      </c>
    </row>
    <row r="11" spans="1:10">
      <c r="A11" s="68" t="s">
        <v>183</v>
      </c>
      <c r="B11" s="117" t="s">
        <v>3256</v>
      </c>
      <c r="C11" s="117" t="s">
        <v>3256</v>
      </c>
      <c r="D11" s="117" t="s">
        <v>3256</v>
      </c>
      <c r="E11" s="117" t="s">
        <v>3256</v>
      </c>
      <c r="F11" s="117" t="s">
        <v>3256</v>
      </c>
      <c r="G11" s="66">
        <v>91.338457395999981</v>
      </c>
      <c r="H11" s="117" t="s">
        <v>3256</v>
      </c>
      <c r="I11" s="67">
        <f t="shared" si="0"/>
        <v>1.1281850117609822E-2</v>
      </c>
      <c r="J11" s="67">
        <f>G11/'סכום נכסי הקרן'!$C$41</f>
        <v>6.1369737157043291E-4</v>
      </c>
    </row>
    <row r="12" spans="1:10">
      <c r="A12" s="69" t="s">
        <v>1944</v>
      </c>
      <c r="B12" s="54">
        <v>5224</v>
      </c>
      <c r="C12" s="70" t="s">
        <v>134</v>
      </c>
      <c r="D12" s="79">
        <v>40801</v>
      </c>
      <c r="E12" s="72">
        <v>4787.7591590000002</v>
      </c>
      <c r="F12" s="80">
        <v>120.56959999999999</v>
      </c>
      <c r="G12" s="72">
        <v>20.937155178000001</v>
      </c>
      <c r="H12" s="73">
        <v>1E-4</v>
      </c>
      <c r="I12" s="73">
        <f t="shared" si="0"/>
        <v>2.5860941091137681E-3</v>
      </c>
      <c r="J12" s="73">
        <f>G12/'סכום נכסי הקרן'!$C$41</f>
        <v>1.4067543362587578E-4</v>
      </c>
    </row>
    <row r="13" spans="1:10">
      <c r="A13" s="69" t="s">
        <v>1945</v>
      </c>
      <c r="B13" s="54">
        <v>7034</v>
      </c>
      <c r="C13" s="70" t="s">
        <v>134</v>
      </c>
      <c r="D13" s="79">
        <v>43850</v>
      </c>
      <c r="E13" s="72">
        <v>6296.0047649999997</v>
      </c>
      <c r="F13" s="80">
        <v>66</v>
      </c>
      <c r="G13" s="72">
        <v>15.071502125999999</v>
      </c>
      <c r="H13" s="73">
        <v>1E-4</v>
      </c>
      <c r="I13" s="73">
        <f t="shared" si="0"/>
        <v>1.8615863775275031E-3</v>
      </c>
      <c r="J13" s="73">
        <f>G13/'סכום נכסי הקרן'!$C$41</f>
        <v>1.0126447833735201E-4</v>
      </c>
    </row>
    <row r="14" spans="1:10">
      <c r="A14" s="69" t="s">
        <v>1946</v>
      </c>
      <c r="B14" s="54">
        <v>83021</v>
      </c>
      <c r="C14" s="70" t="s">
        <v>134</v>
      </c>
      <c r="D14" s="79">
        <v>44255</v>
      </c>
      <c r="E14" s="72">
        <v>2072.61</v>
      </c>
      <c r="F14" s="80">
        <v>100</v>
      </c>
      <c r="G14" s="72">
        <v>7.5173399999999999</v>
      </c>
      <c r="H14" s="73">
        <v>0</v>
      </c>
      <c r="I14" s="73">
        <f t="shared" si="0"/>
        <v>9.2851910992342989E-4</v>
      </c>
      <c r="J14" s="73">
        <f>G14/'סכום נכסי הקרן'!$C$41</f>
        <v>5.0508536390097966E-5</v>
      </c>
    </row>
    <row r="15" spans="1:10">
      <c r="A15" s="69" t="s">
        <v>1947</v>
      </c>
      <c r="B15" s="54">
        <v>8401</v>
      </c>
      <c r="C15" s="70" t="s">
        <v>134</v>
      </c>
      <c r="D15" s="79">
        <v>44621</v>
      </c>
      <c r="E15" s="72">
        <v>1002.080844</v>
      </c>
      <c r="F15" s="80">
        <v>81.944800000000001</v>
      </c>
      <c r="G15" s="72">
        <v>2.9783224559999999</v>
      </c>
      <c r="H15" s="73">
        <v>0</v>
      </c>
      <c r="I15" s="73">
        <f t="shared" si="0"/>
        <v>3.6787338552068732E-4</v>
      </c>
      <c r="J15" s="73">
        <f>G15/'סכום נכסי הקרן'!$C$41</f>
        <v>2.0011161946954899E-5</v>
      </c>
    </row>
    <row r="16" spans="1:10">
      <c r="A16" s="69" t="s">
        <v>1948</v>
      </c>
      <c r="B16" s="54">
        <v>8507</v>
      </c>
      <c r="C16" s="70" t="s">
        <v>134</v>
      </c>
      <c r="D16" s="79">
        <v>44621</v>
      </c>
      <c r="E16" s="72">
        <v>855.10893999999996</v>
      </c>
      <c r="F16" s="80">
        <v>100.4772</v>
      </c>
      <c r="G16" s="72">
        <v>3.1162803929999998</v>
      </c>
      <c r="H16" s="73">
        <v>0</v>
      </c>
      <c r="I16" s="73">
        <f t="shared" si="0"/>
        <v>3.849135328161552E-4</v>
      </c>
      <c r="J16" s="73">
        <f>G16/'סכום נכסי הקרן'!$C$41</f>
        <v>2.0938092680601022E-5</v>
      </c>
    </row>
    <row r="17" spans="1:10">
      <c r="A17" s="69" t="s">
        <v>1949</v>
      </c>
      <c r="B17" s="54">
        <v>8269</v>
      </c>
      <c r="C17" s="70" t="s">
        <v>134</v>
      </c>
      <c r="D17" s="79">
        <v>44255</v>
      </c>
      <c r="E17" s="118" t="s">
        <v>3256</v>
      </c>
      <c r="F17" s="80">
        <v>100.76260000000001</v>
      </c>
      <c r="G17" s="72">
        <v>1.9999999999527062E-5</v>
      </c>
      <c r="H17" s="73">
        <v>2.0000000000000001E-4</v>
      </c>
      <c r="I17" s="73">
        <f t="shared" si="0"/>
        <v>2.4703395347329597E-9</v>
      </c>
      <c r="J17" s="73">
        <f>G17/'סכום נכסי הקרן'!$C$41</f>
        <v>1.3437874670802066E-10</v>
      </c>
    </row>
    <row r="18" spans="1:10">
      <c r="A18" s="69" t="s">
        <v>1950</v>
      </c>
      <c r="B18" s="54">
        <v>7992</v>
      </c>
      <c r="C18" s="70" t="s">
        <v>134</v>
      </c>
      <c r="D18" s="79">
        <v>44196</v>
      </c>
      <c r="E18" s="72">
        <v>7338.22</v>
      </c>
      <c r="F18" s="80">
        <v>113.8103</v>
      </c>
      <c r="G18" s="72">
        <v>30.291439999999998</v>
      </c>
      <c r="H18" s="73">
        <v>0</v>
      </c>
      <c r="I18" s="73">
        <f t="shared" si="0"/>
        <v>3.741507089888043E-3</v>
      </c>
      <c r="J18" s="73">
        <f>G18/'סכום נכסי הקרן'!$C$41</f>
        <v>2.0352628716387299E-4</v>
      </c>
    </row>
    <row r="19" spans="1:10">
      <c r="A19" s="69" t="s">
        <v>3122</v>
      </c>
      <c r="B19" s="54">
        <v>9867</v>
      </c>
      <c r="C19" s="70" t="s">
        <v>134</v>
      </c>
      <c r="D19" s="79">
        <v>45222</v>
      </c>
      <c r="E19" s="72">
        <v>1045.4715200000001</v>
      </c>
      <c r="F19" s="80">
        <v>102</v>
      </c>
      <c r="G19" s="72">
        <v>3.8677637100000006</v>
      </c>
      <c r="H19" s="73">
        <v>0</v>
      </c>
      <c r="I19" s="73">
        <f t="shared" si="0"/>
        <v>4.7773448020221827E-4</v>
      </c>
      <c r="J19" s="73">
        <f>G19/'סכום נכסי הקרן'!$C$41</f>
        <v>2.5987261996242735E-5</v>
      </c>
    </row>
    <row r="20" spans="1:10">
      <c r="A20" s="69" t="s">
        <v>1951</v>
      </c>
      <c r="B20" s="54">
        <v>8402</v>
      </c>
      <c r="C20" s="70" t="s">
        <v>134</v>
      </c>
      <c r="D20" s="79">
        <v>44560</v>
      </c>
      <c r="E20" s="72">
        <v>547.47697100000005</v>
      </c>
      <c r="F20" s="80">
        <v>99.982100000000003</v>
      </c>
      <c r="G20" s="72">
        <v>1.985343533</v>
      </c>
      <c r="H20" s="73">
        <v>0</v>
      </c>
      <c r="I20" s="73">
        <f t="shared" si="0"/>
        <v>2.4522363098561427E-4</v>
      </c>
      <c r="J20" s="73">
        <f>G20/'סכום נכסי הקרן'!$C$41</f>
        <v>1.3339398787786128E-5</v>
      </c>
    </row>
    <row r="21" spans="1:10">
      <c r="A21" s="69" t="s">
        <v>1952</v>
      </c>
      <c r="B21" s="54">
        <v>8291</v>
      </c>
      <c r="C21" s="70" t="s">
        <v>134</v>
      </c>
      <c r="D21" s="79">
        <v>44279</v>
      </c>
      <c r="E21" s="72">
        <v>1527.83</v>
      </c>
      <c r="F21" s="80">
        <v>100.5746</v>
      </c>
      <c r="G21" s="72">
        <v>5.5732900000000001</v>
      </c>
      <c r="H21" s="73">
        <v>1E-4</v>
      </c>
      <c r="I21" s="73">
        <f t="shared" si="0"/>
        <v>6.8839593129287123E-4</v>
      </c>
      <c r="J21" s="73">
        <f>G21/'סכום נכסי הקרן'!$C$41</f>
        <v>3.7446586262902713E-5</v>
      </c>
    </row>
    <row r="22" spans="1:10">
      <c r="A22" s="119" t="s">
        <v>3256</v>
      </c>
      <c r="B22" s="118" t="s">
        <v>3256</v>
      </c>
      <c r="C22" s="118" t="s">
        <v>3256</v>
      </c>
      <c r="D22" s="118" t="s">
        <v>3256</v>
      </c>
      <c r="E22" s="118" t="s">
        <v>3256</v>
      </c>
      <c r="F22" s="118" t="s">
        <v>3256</v>
      </c>
      <c r="G22" s="118" t="s">
        <v>3256</v>
      </c>
      <c r="H22" s="118" t="s">
        <v>3256</v>
      </c>
      <c r="I22" s="118" t="s">
        <v>3256</v>
      </c>
      <c r="J22" s="118" t="s">
        <v>3256</v>
      </c>
    </row>
    <row r="23" spans="1:10">
      <c r="A23" s="74" t="s">
        <v>185</v>
      </c>
      <c r="B23" s="118" t="s">
        <v>3256</v>
      </c>
      <c r="C23" s="118" t="s">
        <v>3256</v>
      </c>
      <c r="D23" s="118" t="s">
        <v>3256</v>
      </c>
      <c r="E23" s="118" t="s">
        <v>3256</v>
      </c>
      <c r="F23" s="118" t="s">
        <v>3256</v>
      </c>
      <c r="G23" s="72">
        <v>12.445426046</v>
      </c>
      <c r="H23" s="118" t="s">
        <v>3256</v>
      </c>
      <c r="I23" s="73">
        <f t="shared" si="0"/>
        <v>1.5372213994378054E-3</v>
      </c>
      <c r="J23" s="73">
        <f>G23/'סכום נכסי הקרן'!$C$41</f>
        <v>8.3620037717419197E-5</v>
      </c>
    </row>
    <row r="24" spans="1:10">
      <c r="A24" s="69" t="s">
        <v>1953</v>
      </c>
      <c r="B24" s="54">
        <v>992880</v>
      </c>
      <c r="C24" s="70" t="s">
        <v>135</v>
      </c>
      <c r="D24" s="79">
        <v>45158</v>
      </c>
      <c r="E24" s="72">
        <v>7.560410000000001</v>
      </c>
      <c r="F24" s="80">
        <v>164613.12</v>
      </c>
      <c r="G24" s="72">
        <v>12.445426046</v>
      </c>
      <c r="H24" s="73">
        <v>5.7319257012888557E-9</v>
      </c>
      <c r="I24" s="73">
        <f t="shared" si="0"/>
        <v>1.5372213994378054E-3</v>
      </c>
      <c r="J24" s="73">
        <f>G24/'סכום נכסי הקרן'!$C$41</f>
        <v>8.3620037717419197E-5</v>
      </c>
    </row>
    <row r="25" spans="1:10">
      <c r="A25" s="119" t="s">
        <v>3256</v>
      </c>
      <c r="B25" s="118" t="s">
        <v>3256</v>
      </c>
      <c r="C25" s="118" t="s">
        <v>3256</v>
      </c>
      <c r="D25" s="118" t="s">
        <v>3256</v>
      </c>
      <c r="E25" s="118" t="s">
        <v>3256</v>
      </c>
      <c r="F25" s="118" t="s">
        <v>3256</v>
      </c>
      <c r="G25" s="118" t="s">
        <v>3256</v>
      </c>
      <c r="H25" s="118" t="s">
        <v>3256</v>
      </c>
      <c r="I25" s="118" t="s">
        <v>3256</v>
      </c>
      <c r="J25" s="118" t="s">
        <v>3256</v>
      </c>
    </row>
    <row r="26" spans="1:10">
      <c r="A26" s="68" t="s">
        <v>186</v>
      </c>
      <c r="B26" s="118" t="s">
        <v>3256</v>
      </c>
      <c r="C26" s="118" t="s">
        <v>3256</v>
      </c>
      <c r="D26" s="118" t="s">
        <v>3256</v>
      </c>
      <c r="E26" s="118" t="s">
        <v>3256</v>
      </c>
      <c r="F26" s="118" t="s">
        <v>3256</v>
      </c>
      <c r="G26" s="72">
        <v>81.602589999999992</v>
      </c>
      <c r="H26" s="118" t="s">
        <v>3256</v>
      </c>
      <c r="I26" s="73">
        <f t="shared" si="0"/>
        <v>1.0079305210918566E-2</v>
      </c>
      <c r="J26" s="73">
        <f>G26/'סכום נכסי הקרן'!$C$41</f>
        <v>5.4828268862938808E-4</v>
      </c>
    </row>
    <row r="27" spans="1:10">
      <c r="A27" s="69" t="s">
        <v>1954</v>
      </c>
      <c r="B27" s="54">
        <v>8510</v>
      </c>
      <c r="C27" s="70" t="s">
        <v>135</v>
      </c>
      <c r="D27" s="79">
        <v>44655</v>
      </c>
      <c r="E27" s="72">
        <v>86163.3</v>
      </c>
      <c r="F27" s="80">
        <v>94.706891999999996</v>
      </c>
      <c r="G27" s="72">
        <v>81.602589999999992</v>
      </c>
      <c r="H27" s="73">
        <v>1E-4</v>
      </c>
      <c r="I27" s="73">
        <f t="shared" si="0"/>
        <v>1.0079305210918566E-2</v>
      </c>
      <c r="J27" s="73">
        <f>G27/'סכום נכסי הקרן'!$C$41</f>
        <v>5.4828268862938808E-4</v>
      </c>
    </row>
    <row r="28" spans="1:10">
      <c r="A28" s="119" t="s">
        <v>3256</v>
      </c>
      <c r="B28" s="118" t="s">
        <v>3256</v>
      </c>
      <c r="C28" s="118" t="s">
        <v>3256</v>
      </c>
      <c r="D28" s="118" t="s">
        <v>3256</v>
      </c>
      <c r="E28" s="118" t="s">
        <v>3256</v>
      </c>
      <c r="F28" s="118" t="s">
        <v>3256</v>
      </c>
      <c r="G28" s="118" t="s">
        <v>3256</v>
      </c>
      <c r="H28" s="118" t="s">
        <v>3256</v>
      </c>
      <c r="I28" s="118" t="s">
        <v>3256</v>
      </c>
      <c r="J28" s="118" t="s">
        <v>3256</v>
      </c>
    </row>
    <row r="29" spans="1:10">
      <c r="A29" s="68" t="s">
        <v>187</v>
      </c>
      <c r="B29" s="117" t="s">
        <v>3256</v>
      </c>
      <c r="C29" s="117" t="s">
        <v>3256</v>
      </c>
      <c r="D29" s="117" t="s">
        <v>3256</v>
      </c>
      <c r="E29" s="117" t="s">
        <v>3256</v>
      </c>
      <c r="F29" s="117" t="s">
        <v>3256</v>
      </c>
      <c r="G29" s="66">
        <v>220.97594368799997</v>
      </c>
      <c r="H29" s="117" t="s">
        <v>3256</v>
      </c>
      <c r="I29" s="67">
        <f t="shared" si="0"/>
        <v>2.7294280496514951E-2</v>
      </c>
      <c r="J29" s="67">
        <f>G29/'סכום נכסי הקרן'!$C$41</f>
        <v>1.4847235183058883E-3</v>
      </c>
    </row>
    <row r="30" spans="1:10">
      <c r="A30" s="69" t="s">
        <v>1955</v>
      </c>
      <c r="B30" s="54">
        <v>91381</v>
      </c>
      <c r="C30" s="70" t="s">
        <v>134</v>
      </c>
      <c r="D30" s="79">
        <v>44742</v>
      </c>
      <c r="E30" s="72">
        <v>3682.51</v>
      </c>
      <c r="F30" s="80">
        <v>100</v>
      </c>
      <c r="G30" s="72">
        <v>13.356459999999998</v>
      </c>
      <c r="H30" s="73">
        <v>0</v>
      </c>
      <c r="I30" s="73">
        <f t="shared" si="0"/>
        <v>1.6497495591429804E-3</v>
      </c>
      <c r="J30" s="73">
        <f>G30/'סכום נכסי הקרן'!$C$41</f>
        <v>8.9741217764912568E-5</v>
      </c>
    </row>
    <row r="31" spans="1:10">
      <c r="A31" s="69" t="s">
        <v>1956</v>
      </c>
      <c r="B31" s="54">
        <v>5272</v>
      </c>
      <c r="C31" s="70" t="s">
        <v>134</v>
      </c>
      <c r="D31" s="79">
        <v>42403</v>
      </c>
      <c r="E31" s="72">
        <v>6749.9037349999999</v>
      </c>
      <c r="F31" s="80">
        <v>113.42319999999999</v>
      </c>
      <c r="G31" s="72">
        <v>27.768155352999994</v>
      </c>
      <c r="H31" s="73">
        <v>0</v>
      </c>
      <c r="I31" s="73">
        <f t="shared" si="0"/>
        <v>3.4298385988372321E-3</v>
      </c>
      <c r="J31" s="73">
        <f>G31/'סכום נכסי הקרן'!$C$41</f>
        <v>1.8657249574089956E-4</v>
      </c>
    </row>
    <row r="32" spans="1:10">
      <c r="A32" s="69" t="s">
        <v>1957</v>
      </c>
      <c r="B32" s="54">
        <v>7038</v>
      </c>
      <c r="C32" s="70" t="s">
        <v>134</v>
      </c>
      <c r="D32" s="79">
        <v>43556</v>
      </c>
      <c r="E32" s="72">
        <v>10062.332455</v>
      </c>
      <c r="F32" s="80">
        <v>117.4562</v>
      </c>
      <c r="G32" s="72">
        <v>42.866908504000001</v>
      </c>
      <c r="H32" s="73">
        <v>0</v>
      </c>
      <c r="I32" s="73">
        <f t="shared" si="0"/>
        <v>5.2947909405857913E-3</v>
      </c>
      <c r="J32" s="73">
        <f>G32/'סכום נכסי הקרן'!$C$41</f>
        <v>2.8802007200755638E-4</v>
      </c>
    </row>
    <row r="33" spans="1:10">
      <c r="A33" s="69" t="s">
        <v>1958</v>
      </c>
      <c r="B33" s="54">
        <v>9290</v>
      </c>
      <c r="C33" s="70" t="s">
        <v>134</v>
      </c>
      <c r="D33" s="79">
        <v>44853</v>
      </c>
      <c r="E33" s="72">
        <v>918.74629700000003</v>
      </c>
      <c r="F33" s="80">
        <v>111.11109999999999</v>
      </c>
      <c r="G33" s="72">
        <v>3.7025472150000001</v>
      </c>
      <c r="H33" s="73">
        <v>0</v>
      </c>
      <c r="I33" s="73">
        <f t="shared" si="0"/>
        <v>4.5732743823231013E-4</v>
      </c>
      <c r="J33" s="73">
        <f>G33/'סכום נכסי הקרן'!$C$41</f>
        <v>2.4877182719536881E-5</v>
      </c>
    </row>
    <row r="34" spans="1:10">
      <c r="A34" s="69" t="s">
        <v>1960</v>
      </c>
      <c r="B34" s="54">
        <v>6662</v>
      </c>
      <c r="C34" s="70" t="s">
        <v>134</v>
      </c>
      <c r="D34" s="79">
        <v>43556</v>
      </c>
      <c r="E34" s="72">
        <v>5424.8696769999988</v>
      </c>
      <c r="F34" s="80">
        <v>133.20480000000001</v>
      </c>
      <c r="G34" s="72">
        <v>26.209379548000001</v>
      </c>
      <c r="H34" s="73">
        <v>0</v>
      </c>
      <c r="I34" s="73">
        <f t="shared" si="0"/>
        <v>3.2373033239888457E-3</v>
      </c>
      <c r="J34" s="73">
        <f>G34/'סכום נכסי הקרן'!$C$41</f>
        <v>1.7609917878691765E-4</v>
      </c>
    </row>
    <row r="35" spans="1:10">
      <c r="A35" s="69" t="s">
        <v>1961</v>
      </c>
      <c r="B35" s="54">
        <v>8283</v>
      </c>
      <c r="C35" s="70" t="s">
        <v>135</v>
      </c>
      <c r="D35" s="79">
        <v>44317</v>
      </c>
      <c r="E35" s="72">
        <v>69415.27</v>
      </c>
      <c r="F35" s="80">
        <v>107.82</v>
      </c>
      <c r="G35" s="72">
        <v>74.84353999999999</v>
      </c>
      <c r="H35" s="73">
        <v>1E-4</v>
      </c>
      <c r="I35" s="73">
        <f t="shared" si="0"/>
        <v>9.2444477892869841E-3</v>
      </c>
      <c r="J35" s="73">
        <f>G35/'סכום נכסי הקרן'!$C$41</f>
        <v>5.0286905523147182E-4</v>
      </c>
    </row>
    <row r="36" spans="1:10">
      <c r="A36" s="69" t="s">
        <v>1962</v>
      </c>
      <c r="B36" s="54">
        <v>85741</v>
      </c>
      <c r="C36" s="70" t="s">
        <v>134</v>
      </c>
      <c r="D36" s="79">
        <v>44404</v>
      </c>
      <c r="E36" s="72">
        <v>2037.98</v>
      </c>
      <c r="F36" s="80">
        <v>100</v>
      </c>
      <c r="G36" s="72">
        <v>7.39175</v>
      </c>
      <c r="H36" s="73">
        <v>0</v>
      </c>
      <c r="I36" s="73">
        <f t="shared" si="0"/>
        <v>9.1300661281470746E-4</v>
      </c>
      <c r="J36" s="73">
        <f>G36/'סכום נכסי הקרן'!$C$41</f>
        <v>4.9664705050124997E-5</v>
      </c>
    </row>
    <row r="37" spans="1:10">
      <c r="A37" s="69" t="s">
        <v>1963</v>
      </c>
      <c r="B37" s="54">
        <v>5289</v>
      </c>
      <c r="C37" s="70" t="s">
        <v>134</v>
      </c>
      <c r="D37" s="79">
        <v>42736</v>
      </c>
      <c r="E37" s="72">
        <v>4872.2472829999997</v>
      </c>
      <c r="F37" s="80">
        <v>112.22150000000001</v>
      </c>
      <c r="G37" s="72">
        <v>19.831380485999997</v>
      </c>
      <c r="H37" s="73">
        <v>0</v>
      </c>
      <c r="I37" s="73">
        <f t="shared" si="0"/>
        <v>2.4495121622027998E-3</v>
      </c>
      <c r="J37" s="73">
        <f>G37/'סכום נכסי הקרן'!$C$41</f>
        <v>1.3324580276307971E-4</v>
      </c>
    </row>
    <row r="38" spans="1:10">
      <c r="A38" s="69" t="s">
        <v>1964</v>
      </c>
      <c r="B38" s="54">
        <v>8405</v>
      </c>
      <c r="C38" s="70" t="s">
        <v>134</v>
      </c>
      <c r="D38" s="79">
        <v>44581</v>
      </c>
      <c r="E38" s="72">
        <v>815.42618000000004</v>
      </c>
      <c r="F38" s="80">
        <v>108.9652</v>
      </c>
      <c r="G38" s="72">
        <v>3.2227011000000001</v>
      </c>
      <c r="H38" s="73">
        <v>0</v>
      </c>
      <c r="I38" s="73">
        <f t="shared" si="0"/>
        <v>3.9805829680728271E-4</v>
      </c>
      <c r="J38" s="73">
        <f>G38/'סכום נכסי הקרן'!$C$41</f>
        <v>2.1653126742140004E-5</v>
      </c>
    </row>
    <row r="39" spans="1:10">
      <c r="A39" s="69" t="s">
        <v>1965</v>
      </c>
      <c r="B39" s="54">
        <v>5230</v>
      </c>
      <c r="C39" s="70" t="s">
        <v>134</v>
      </c>
      <c r="D39" s="79">
        <v>40372</v>
      </c>
      <c r="E39" s="72">
        <v>2634.147375</v>
      </c>
      <c r="F39" s="80">
        <v>18.6633</v>
      </c>
      <c r="G39" s="72">
        <v>1.783101482</v>
      </c>
      <c r="H39" s="73">
        <v>0</v>
      </c>
      <c r="I39" s="73">
        <f t="shared" si="0"/>
        <v>2.2024330427648461E-4</v>
      </c>
      <c r="J39" s="73">
        <f>G39/'סכום נכסי הקרן'!$C$41</f>
        <v>1.1980547120502014E-5</v>
      </c>
    </row>
    <row r="40" spans="1:10">
      <c r="A40" s="119" t="s">
        <v>3256</v>
      </c>
      <c r="B40" s="118" t="s">
        <v>3256</v>
      </c>
      <c r="C40" s="118" t="s">
        <v>3256</v>
      </c>
      <c r="D40" s="118" t="s">
        <v>3256</v>
      </c>
      <c r="E40" s="118" t="s">
        <v>3256</v>
      </c>
      <c r="F40" s="118" t="s">
        <v>3256</v>
      </c>
      <c r="G40" s="118" t="s">
        <v>3256</v>
      </c>
      <c r="H40" s="118" t="s">
        <v>3256</v>
      </c>
      <c r="I40" s="118" t="s">
        <v>3256</v>
      </c>
      <c r="J40" s="118" t="s">
        <v>3256</v>
      </c>
    </row>
    <row r="41" spans="1:10">
      <c r="A41" s="63" t="s">
        <v>1966</v>
      </c>
      <c r="B41" s="117" t="s">
        <v>3256</v>
      </c>
      <c r="C41" s="117" t="s">
        <v>3256</v>
      </c>
      <c r="D41" s="117" t="s">
        <v>3256</v>
      </c>
      <c r="E41" s="117" t="s">
        <v>3256</v>
      </c>
      <c r="F41" s="117" t="s">
        <v>3256</v>
      </c>
      <c r="G41" s="66">
        <v>7689.6906631559996</v>
      </c>
      <c r="H41" s="117" t="s">
        <v>3256</v>
      </c>
      <c r="I41" s="67">
        <f t="shared" si="0"/>
        <v>0.9498073427755187</v>
      </c>
      <c r="J41" s="67">
        <f>G41/'סכום נכסי הקרן'!$C$41</f>
        <v>5.1666549695585325E-2</v>
      </c>
    </row>
    <row r="42" spans="1:10">
      <c r="A42" s="68" t="s">
        <v>183</v>
      </c>
      <c r="B42" s="117" t="s">
        <v>3256</v>
      </c>
      <c r="C42" s="117" t="s">
        <v>3256</v>
      </c>
      <c r="D42" s="117" t="s">
        <v>3256</v>
      </c>
      <c r="E42" s="117" t="s">
        <v>3256</v>
      </c>
      <c r="F42" s="117" t="s">
        <v>3256</v>
      </c>
      <c r="G42" s="66">
        <v>338.91551879599996</v>
      </c>
      <c r="H42" s="117" t="s">
        <v>3256</v>
      </c>
      <c r="I42" s="67">
        <f t="shared" si="0"/>
        <v>4.1861820251804412E-2</v>
      </c>
      <c r="J42" s="67">
        <f>G42/'סכום נכסי הקרן'!$C$41</f>
        <v>2.2771521328391019E-3</v>
      </c>
    </row>
    <row r="43" spans="1:10">
      <c r="A43" s="69" t="s">
        <v>1967</v>
      </c>
      <c r="B43" s="54">
        <v>8888</v>
      </c>
      <c r="C43" s="70" t="s">
        <v>134</v>
      </c>
      <c r="D43" s="79">
        <v>44476</v>
      </c>
      <c r="E43" s="72">
        <v>563.971183</v>
      </c>
      <c r="F43" s="80">
        <v>89.915700000000001</v>
      </c>
      <c r="G43" s="72">
        <v>1.8392467509999999</v>
      </c>
      <c r="H43" s="73">
        <v>1E-4</v>
      </c>
      <c r="I43" s="73">
        <f t="shared" si="0"/>
        <v>2.2717819816159442E-4</v>
      </c>
      <c r="J43" s="73">
        <f>G43/'סכום נכסי הקרן'!$C$41</f>
        <v>1.2357783664601169E-5</v>
      </c>
    </row>
    <row r="44" spans="1:10">
      <c r="A44" s="69" t="s">
        <v>1968</v>
      </c>
      <c r="B44" s="54">
        <v>84032</v>
      </c>
      <c r="C44" s="70" t="s">
        <v>134</v>
      </c>
      <c r="D44" s="79">
        <v>44314</v>
      </c>
      <c r="E44" s="72">
        <v>2666.22</v>
      </c>
      <c r="F44" s="80">
        <v>100</v>
      </c>
      <c r="G44" s="72">
        <v>9.670399999999999</v>
      </c>
      <c r="H44" s="73">
        <v>0</v>
      </c>
      <c r="I44" s="73">
        <f t="shared" si="0"/>
        <v>1.1944585718623257E-3</v>
      </c>
      <c r="J44" s="73">
        <f>G44/'סכום נכסי הקרן'!$C$41</f>
        <v>6.4974811609798592E-5</v>
      </c>
    </row>
    <row r="45" spans="1:10">
      <c r="A45" s="69" t="s">
        <v>1969</v>
      </c>
      <c r="B45" s="54">
        <v>84034</v>
      </c>
      <c r="C45" s="70" t="s">
        <v>134</v>
      </c>
      <c r="D45" s="79">
        <v>44314</v>
      </c>
      <c r="E45" s="72">
        <v>1534.22</v>
      </c>
      <c r="F45" s="80">
        <v>100</v>
      </c>
      <c r="G45" s="72">
        <v>5.5646300000000002</v>
      </c>
      <c r="H45" s="73">
        <v>0</v>
      </c>
      <c r="I45" s="73">
        <f t="shared" si="0"/>
        <v>6.8732627427430665E-4</v>
      </c>
      <c r="J45" s="73">
        <f>G45/'סכום נכסי הקרן'!$C$41</f>
        <v>3.7388400265576768E-5</v>
      </c>
    </row>
    <row r="46" spans="1:10">
      <c r="A46" s="69" t="s">
        <v>1970</v>
      </c>
      <c r="B46" s="54">
        <v>9239</v>
      </c>
      <c r="C46" s="70" t="s">
        <v>134</v>
      </c>
      <c r="D46" s="79">
        <v>44742</v>
      </c>
      <c r="E46" s="72">
        <v>1276.3395849999999</v>
      </c>
      <c r="F46" s="80">
        <v>106.13509999999999</v>
      </c>
      <c r="G46" s="72">
        <v>4.9132948580000004</v>
      </c>
      <c r="H46" s="73">
        <v>0</v>
      </c>
      <c r="I46" s="73">
        <f t="shared" si="0"/>
        <v>6.068753266902289E-4</v>
      </c>
      <c r="J46" s="73">
        <f>G46/'סכום נכסי הקרן'!$C$41</f>
        <v>3.301212026203075E-5</v>
      </c>
    </row>
    <row r="47" spans="1:10">
      <c r="A47" s="69" t="s">
        <v>1971</v>
      </c>
      <c r="B47" s="54">
        <v>97211</v>
      </c>
      <c r="C47" s="70" t="s">
        <v>134</v>
      </c>
      <c r="D47" s="79">
        <v>45166</v>
      </c>
      <c r="E47" s="72">
        <v>885.22</v>
      </c>
      <c r="F47" s="80">
        <v>100</v>
      </c>
      <c r="G47" s="72">
        <v>3.2107100000000002</v>
      </c>
      <c r="H47" s="73">
        <v>0</v>
      </c>
      <c r="I47" s="73">
        <f t="shared" si="0"/>
        <v>3.9657719238750085E-4</v>
      </c>
      <c r="J47" s="73">
        <f>G47/'סכום נכסי הקרן'!$C$41</f>
        <v>2.1572559292655574E-5</v>
      </c>
    </row>
    <row r="48" spans="1:10">
      <c r="A48" s="69" t="s">
        <v>1972</v>
      </c>
      <c r="B48" s="54">
        <v>9616</v>
      </c>
      <c r="C48" s="70" t="s">
        <v>134</v>
      </c>
      <c r="D48" s="79">
        <v>45093</v>
      </c>
      <c r="E48" s="72">
        <v>279.72431999999998</v>
      </c>
      <c r="F48" s="80">
        <v>98.447900000000004</v>
      </c>
      <c r="G48" s="72">
        <v>0.99881311300000009</v>
      </c>
      <c r="H48" s="73">
        <v>1E-4</v>
      </c>
      <c r="I48" s="73">
        <f t="shared" si="0"/>
        <v>1.2337037604559728E-4</v>
      </c>
      <c r="J48" s="73">
        <f>G48/'סכום נכסי הקרן'!$C$41</f>
        <v>6.7109627161825242E-6</v>
      </c>
    </row>
    <row r="49" spans="1:10">
      <c r="A49" s="69" t="s">
        <v>1973</v>
      </c>
      <c r="B49" s="54">
        <v>8287</v>
      </c>
      <c r="C49" s="70" t="s">
        <v>134</v>
      </c>
      <c r="D49" s="79">
        <v>43800</v>
      </c>
      <c r="E49" s="72">
        <v>8639.5300000000007</v>
      </c>
      <c r="F49" s="80">
        <v>123.3766</v>
      </c>
      <c r="G49" s="72">
        <v>38.660769999999999</v>
      </c>
      <c r="H49" s="73">
        <v>1E-4</v>
      </c>
      <c r="I49" s="73">
        <f t="shared" si="0"/>
        <v>4.7752614288238179E-3</v>
      </c>
      <c r="J49" s="73">
        <f>G49/'סכום נכסי הקרן'!$C$41</f>
        <v>2.5975929097449469E-4</v>
      </c>
    </row>
    <row r="50" spans="1:10">
      <c r="A50" s="69" t="s">
        <v>1974</v>
      </c>
      <c r="B50" s="54">
        <v>1181106</v>
      </c>
      <c r="C50" s="70" t="s">
        <v>134</v>
      </c>
      <c r="D50" s="79">
        <v>44287</v>
      </c>
      <c r="E50" s="72">
        <v>5991.25</v>
      </c>
      <c r="F50" s="80">
        <v>107.2026</v>
      </c>
      <c r="G50" s="72">
        <v>23.29542</v>
      </c>
      <c r="H50" s="73">
        <v>0</v>
      </c>
      <c r="I50" s="73">
        <f t="shared" si="0"/>
        <v>2.877379850278485E-3</v>
      </c>
      <c r="J50" s="73">
        <f>G50/'סכום נכסי הקרן'!$C$41</f>
        <v>1.5652046718554914E-4</v>
      </c>
    </row>
    <row r="51" spans="1:10">
      <c r="A51" s="69" t="s">
        <v>1975</v>
      </c>
      <c r="B51" s="54">
        <v>8315</v>
      </c>
      <c r="C51" s="70" t="s">
        <v>134</v>
      </c>
      <c r="D51" s="79">
        <v>44337</v>
      </c>
      <c r="E51" s="72">
        <v>43952.61</v>
      </c>
      <c r="F51" s="80">
        <v>95.038200000000003</v>
      </c>
      <c r="G51" s="72">
        <v>151.50620999999998</v>
      </c>
      <c r="H51" s="73">
        <v>0</v>
      </c>
      <c r="I51" s="73">
        <f t="shared" si="0"/>
        <v>1.871358901647022E-2</v>
      </c>
      <c r="J51" s="73">
        <f>G51/'סכום נכסי הקרן'!$C$41</f>
        <v>1.0179607309381807E-3</v>
      </c>
    </row>
    <row r="52" spans="1:10">
      <c r="A52" s="69" t="s">
        <v>1976</v>
      </c>
      <c r="B52" s="54">
        <v>8338</v>
      </c>
      <c r="C52" s="70" t="s">
        <v>134</v>
      </c>
      <c r="D52" s="79">
        <v>44561</v>
      </c>
      <c r="E52" s="72">
        <v>885.57155599999999</v>
      </c>
      <c r="F52" s="80">
        <v>80.141499999999994</v>
      </c>
      <c r="G52" s="72">
        <v>2.5741193579999999</v>
      </c>
      <c r="H52" s="73">
        <v>0</v>
      </c>
      <c r="I52" s="73">
        <f t="shared" si="0"/>
        <v>3.179474408669597E-4</v>
      </c>
      <c r="J52" s="73">
        <f>G52/'סכום נכסי הקרן'!$C$41</f>
        <v>1.7295346660653718E-5</v>
      </c>
    </row>
    <row r="53" spans="1:10">
      <c r="A53" s="69" t="s">
        <v>1977</v>
      </c>
      <c r="B53" s="54">
        <v>84031</v>
      </c>
      <c r="C53" s="70" t="s">
        <v>134</v>
      </c>
      <c r="D53" s="79">
        <v>44314</v>
      </c>
      <c r="E53" s="72">
        <v>1604.67</v>
      </c>
      <c r="F53" s="80">
        <v>100</v>
      </c>
      <c r="G53" s="72">
        <v>5.8201200000000002</v>
      </c>
      <c r="H53" s="73">
        <v>0</v>
      </c>
      <c r="I53" s="73">
        <f t="shared" si="0"/>
        <v>7.1888362666149897E-4</v>
      </c>
      <c r="J53" s="73">
        <f>G53/'סכום נכסי הקרן'!$C$41</f>
        <v>3.9105021565438968E-5</v>
      </c>
    </row>
    <row r="54" spans="1:10">
      <c r="A54" s="69" t="s">
        <v>1978</v>
      </c>
      <c r="B54" s="54">
        <v>84033</v>
      </c>
      <c r="C54" s="70" t="s">
        <v>134</v>
      </c>
      <c r="D54" s="79">
        <v>44314</v>
      </c>
      <c r="E54" s="72">
        <v>1572.09</v>
      </c>
      <c r="F54" s="80">
        <v>100</v>
      </c>
      <c r="G54" s="72">
        <v>5.7019599999999997</v>
      </c>
      <c r="H54" s="73">
        <v>0</v>
      </c>
      <c r="I54" s="73">
        <f t="shared" si="0"/>
        <v>7.0428886068995156E-4</v>
      </c>
      <c r="J54" s="73">
        <f>G54/'סכום נכסי הקרן'!$C$41</f>
        <v>3.8311111929869209E-5</v>
      </c>
    </row>
    <row r="55" spans="1:10">
      <c r="A55" s="69" t="s">
        <v>1979</v>
      </c>
      <c r="B55" s="54">
        <v>84036</v>
      </c>
      <c r="C55" s="70" t="s">
        <v>134</v>
      </c>
      <c r="D55" s="79">
        <v>44314</v>
      </c>
      <c r="E55" s="72">
        <v>2399.4299999999998</v>
      </c>
      <c r="F55" s="80">
        <v>100</v>
      </c>
      <c r="G55" s="72">
        <v>8.7027199999999993</v>
      </c>
      <c r="H55" s="73">
        <v>0</v>
      </c>
      <c r="I55" s="73">
        <f t="shared" si="0"/>
        <v>1.0749336638109798E-3</v>
      </c>
      <c r="J55" s="73">
        <f>G55/'סכום נכסי הקרן'!$C$41</f>
        <v>5.8473030328923977E-5</v>
      </c>
    </row>
    <row r="56" spans="1:10">
      <c r="A56" s="69" t="s">
        <v>1981</v>
      </c>
      <c r="B56" s="54">
        <v>84035</v>
      </c>
      <c r="C56" s="70" t="s">
        <v>134</v>
      </c>
      <c r="D56" s="79">
        <v>44314</v>
      </c>
      <c r="E56" s="72">
        <v>666.56</v>
      </c>
      <c r="F56" s="80">
        <v>100</v>
      </c>
      <c r="G56" s="72">
        <v>2.4175999999999997</v>
      </c>
      <c r="H56" s="73">
        <v>0</v>
      </c>
      <c r="I56" s="73">
        <f t="shared" si="0"/>
        <v>2.9861464296558144E-4</v>
      </c>
      <c r="J56" s="73">
        <f>G56/'סכום נכסי הקרן'!$C$41</f>
        <v>1.6243702902449648E-5</v>
      </c>
    </row>
    <row r="57" spans="1:10">
      <c r="A57" s="69" t="s">
        <v>1982</v>
      </c>
      <c r="B57" s="54">
        <v>8316</v>
      </c>
      <c r="C57" s="70" t="s">
        <v>134</v>
      </c>
      <c r="D57" s="79">
        <v>44378</v>
      </c>
      <c r="E57" s="72">
        <v>21634.27</v>
      </c>
      <c r="F57" s="80">
        <v>94.356899999999996</v>
      </c>
      <c r="G57" s="72">
        <v>74.039509999999993</v>
      </c>
      <c r="H57" s="73">
        <v>1E-4</v>
      </c>
      <c r="I57" s="73">
        <f t="shared" si="0"/>
        <v>9.1451364344790689E-3</v>
      </c>
      <c r="J57" s="73">
        <f>G57/'סכום נכסי הקרן'!$C$41</f>
        <v>4.974668280455616E-4</v>
      </c>
    </row>
    <row r="58" spans="1:10">
      <c r="A58" s="119" t="s">
        <v>3256</v>
      </c>
      <c r="B58" s="118" t="s">
        <v>3256</v>
      </c>
      <c r="C58" s="118" t="s">
        <v>3256</v>
      </c>
      <c r="D58" s="118" t="s">
        <v>3256</v>
      </c>
      <c r="E58" s="118" t="s">
        <v>3256</v>
      </c>
      <c r="F58" s="118" t="s">
        <v>3256</v>
      </c>
      <c r="G58" s="118" t="s">
        <v>3256</v>
      </c>
      <c r="H58" s="118" t="s">
        <v>3256</v>
      </c>
      <c r="I58" s="118" t="s">
        <v>3256</v>
      </c>
      <c r="J58" s="118" t="s">
        <v>3256</v>
      </c>
    </row>
    <row r="59" spans="1:10">
      <c r="A59" s="68" t="s">
        <v>1983</v>
      </c>
      <c r="B59" s="118" t="s">
        <v>3256</v>
      </c>
      <c r="C59" s="118" t="s">
        <v>3256</v>
      </c>
      <c r="D59" s="118" t="s">
        <v>3256</v>
      </c>
      <c r="E59" s="118" t="s">
        <v>3256</v>
      </c>
      <c r="F59" s="118" t="s">
        <v>3256</v>
      </c>
      <c r="G59" s="66">
        <v>21.399075755999995</v>
      </c>
      <c r="H59" s="118" t="s">
        <v>3256</v>
      </c>
      <c r="I59" s="67">
        <f t="shared" si="0"/>
        <v>2.6431491424021214E-3</v>
      </c>
      <c r="J59" s="67">
        <f>G59/'סכום נכסי הקרן'!$C$41</f>
        <v>1.4377904904346338E-4</v>
      </c>
    </row>
    <row r="60" spans="1:10">
      <c r="A60" s="69" t="s">
        <v>1984</v>
      </c>
      <c r="B60" s="54" t="s">
        <v>1985</v>
      </c>
      <c r="C60" s="70" t="s">
        <v>134</v>
      </c>
      <c r="D60" s="79">
        <v>44616</v>
      </c>
      <c r="E60" s="72">
        <v>3.2495400000000001</v>
      </c>
      <c r="F60" s="80">
        <v>100927.1</v>
      </c>
      <c r="G60" s="72">
        <v>11.895350341</v>
      </c>
      <c r="H60" s="73">
        <v>4.218209340780142E-6</v>
      </c>
      <c r="I60" s="73">
        <f t="shared" si="0"/>
        <v>1.4692777113783184E-3</v>
      </c>
      <c r="J60" s="73">
        <f>G60/'סכום נכסי הקרן'!$C$41</f>
        <v>7.9924113525710265E-5</v>
      </c>
    </row>
    <row r="61" spans="1:10">
      <c r="A61" s="69" t="s">
        <v>1986</v>
      </c>
      <c r="B61" s="54">
        <v>9628</v>
      </c>
      <c r="C61" s="70" t="s">
        <v>134</v>
      </c>
      <c r="D61" s="79">
        <v>45103</v>
      </c>
      <c r="E61" s="72">
        <v>1.0969580000000001</v>
      </c>
      <c r="F61" s="80">
        <v>130547.18</v>
      </c>
      <c r="G61" s="72">
        <v>5.1940345450000001</v>
      </c>
      <c r="H61" s="73">
        <v>3.5279604697986758E-5</v>
      </c>
      <c r="I61" s="73">
        <f t="shared" si="0"/>
        <v>6.4155144407928167E-4</v>
      </c>
      <c r="J61" s="73">
        <f>G61/'סכום נכסי הקרן'!$C$41</f>
        <v>3.4898392626588451E-5</v>
      </c>
    </row>
    <row r="62" spans="1:10">
      <c r="A62" s="69" t="s">
        <v>1987</v>
      </c>
      <c r="B62" s="54">
        <v>9768</v>
      </c>
      <c r="C62" s="70" t="s">
        <v>134</v>
      </c>
      <c r="D62" s="79">
        <v>45103</v>
      </c>
      <c r="E62" s="72">
        <v>0.90938399999999997</v>
      </c>
      <c r="F62" s="80">
        <v>130662.52</v>
      </c>
      <c r="G62" s="72">
        <v>4.3096908700000007</v>
      </c>
      <c r="H62" s="73">
        <v>2.9272849255592049E-5</v>
      </c>
      <c r="I62" s="73">
        <f t="shared" si="0"/>
        <v>5.3231998694452194E-4</v>
      </c>
      <c r="J62" s="73">
        <f>G62/'סכום נכסי הקרן'!$C$41</f>
        <v>2.8956542891164693E-5</v>
      </c>
    </row>
    <row r="63" spans="1:10">
      <c r="A63" s="119" t="s">
        <v>3256</v>
      </c>
      <c r="B63" s="118" t="s">
        <v>3256</v>
      </c>
      <c r="C63" s="118" t="s">
        <v>3256</v>
      </c>
      <c r="D63" s="118" t="s">
        <v>3256</v>
      </c>
      <c r="E63" s="118" t="s">
        <v>3256</v>
      </c>
      <c r="F63" s="118" t="s">
        <v>3256</v>
      </c>
      <c r="G63" s="118" t="s">
        <v>3256</v>
      </c>
      <c r="H63" s="118" t="s">
        <v>3256</v>
      </c>
      <c r="I63" s="118" t="s">
        <v>3256</v>
      </c>
      <c r="J63" s="118" t="s">
        <v>3256</v>
      </c>
    </row>
    <row r="64" spans="1:10">
      <c r="A64" s="68" t="s">
        <v>186</v>
      </c>
      <c r="B64" s="117" t="s">
        <v>3256</v>
      </c>
      <c r="C64" s="117" t="s">
        <v>3256</v>
      </c>
      <c r="D64" s="117" t="s">
        <v>3256</v>
      </c>
      <c r="E64" s="117" t="s">
        <v>3256</v>
      </c>
      <c r="F64" s="117" t="s">
        <v>3256</v>
      </c>
      <c r="G64" s="66">
        <v>448.93896000000001</v>
      </c>
      <c r="H64" s="117" t="s">
        <v>3256</v>
      </c>
      <c r="I64" s="67">
        <f t="shared" si="0"/>
        <v>5.5451583079806195E-2</v>
      </c>
      <c r="J64" s="67">
        <f>G64/'סכום נכסי הקרן'!$C$41</f>
        <v>3.016392739731439E-3</v>
      </c>
    </row>
    <row r="65" spans="1:10">
      <c r="A65" s="69" t="s">
        <v>1988</v>
      </c>
      <c r="B65" s="54">
        <v>8404</v>
      </c>
      <c r="C65" s="70" t="s">
        <v>134</v>
      </c>
      <c r="D65" s="79">
        <v>44469</v>
      </c>
      <c r="E65" s="72">
        <v>37996.89</v>
      </c>
      <c r="F65" s="80">
        <v>109.3446</v>
      </c>
      <c r="G65" s="72">
        <v>150.69296</v>
      </c>
      <c r="H65" s="73">
        <v>1E-4</v>
      </c>
      <c r="I65" s="73">
        <f t="shared" si="0"/>
        <v>1.8613138835136767E-2</v>
      </c>
      <c r="J65" s="73">
        <f>G65/'סכום נכסי הקרן'!$C$41</f>
        <v>1.0124965551500367E-3</v>
      </c>
    </row>
    <row r="66" spans="1:10">
      <c r="A66" s="69" t="s">
        <v>1989</v>
      </c>
      <c r="B66" s="54">
        <v>9526</v>
      </c>
      <c r="C66" s="70" t="s">
        <v>134</v>
      </c>
      <c r="D66" s="79">
        <v>44645</v>
      </c>
      <c r="E66" s="72">
        <v>8023.28</v>
      </c>
      <c r="F66" s="80">
        <v>86.201099999999997</v>
      </c>
      <c r="G66" s="72">
        <v>25.084919999999997</v>
      </c>
      <c r="H66" s="73">
        <v>0</v>
      </c>
      <c r="I66" s="73">
        <f t="shared" si="0"/>
        <v>3.098413480153943E-3</v>
      </c>
      <c r="J66" s="73">
        <f>G66/'סכום נכסי הקרן'!$C$41</f>
        <v>1.6854400554753359E-4</v>
      </c>
    </row>
    <row r="67" spans="1:10">
      <c r="A67" s="69" t="s">
        <v>1990</v>
      </c>
      <c r="B67" s="54">
        <v>9489</v>
      </c>
      <c r="C67" s="70" t="s">
        <v>134</v>
      </c>
      <c r="D67" s="79">
        <v>44665</v>
      </c>
      <c r="E67" s="72">
        <v>28035.86</v>
      </c>
      <c r="F67" s="80">
        <v>104.8327</v>
      </c>
      <c r="G67" s="72">
        <v>106.60025</v>
      </c>
      <c r="H67" s="73">
        <v>0</v>
      </c>
      <c r="I67" s="73">
        <f t="shared" si="0"/>
        <v>1.3166940599682216E-2</v>
      </c>
      <c r="J67" s="73">
        <f>G67/'סכום נכסי הקרן'!$C$41</f>
        <v>7.1624039970502075E-4</v>
      </c>
    </row>
    <row r="68" spans="1:10">
      <c r="A68" s="69" t="s">
        <v>1991</v>
      </c>
      <c r="B68" s="54">
        <v>9783</v>
      </c>
      <c r="C68" s="70" t="s">
        <v>136</v>
      </c>
      <c r="D68" s="79">
        <v>44643</v>
      </c>
      <c r="E68" s="72">
        <v>38251.370000000003</v>
      </c>
      <c r="F68" s="80">
        <v>108.5446</v>
      </c>
      <c r="G68" s="72">
        <v>166.56082999999998</v>
      </c>
      <c r="H68" s="73">
        <v>2.0000000000000001E-4</v>
      </c>
      <c r="I68" s="73">
        <f t="shared" si="0"/>
        <v>2.0573090164833267E-2</v>
      </c>
      <c r="J68" s="73">
        <f>G68/'סכום נכסי הקרן'!$C$41</f>
        <v>1.1191117793288477E-3</v>
      </c>
    </row>
    <row r="69" spans="1:10">
      <c r="A69" s="119" t="s">
        <v>3256</v>
      </c>
      <c r="B69" s="118" t="s">
        <v>3256</v>
      </c>
      <c r="C69" s="118" t="s">
        <v>3256</v>
      </c>
      <c r="D69" s="118" t="s">
        <v>3256</v>
      </c>
      <c r="E69" s="118" t="s">
        <v>3256</v>
      </c>
      <c r="F69" s="118" t="s">
        <v>3256</v>
      </c>
      <c r="G69" s="118" t="s">
        <v>3256</v>
      </c>
      <c r="H69" s="118" t="s">
        <v>3256</v>
      </c>
      <c r="I69" s="118" t="s">
        <v>3256</v>
      </c>
      <c r="J69" s="118" t="s">
        <v>3256</v>
      </c>
    </row>
    <row r="70" spans="1:10">
      <c r="A70" s="68" t="s">
        <v>187</v>
      </c>
      <c r="B70" s="117" t="s">
        <v>3256</v>
      </c>
      <c r="C70" s="117" t="s">
        <v>3256</v>
      </c>
      <c r="D70" s="117" t="s">
        <v>3256</v>
      </c>
      <c r="E70" s="117" t="s">
        <v>3256</v>
      </c>
      <c r="F70" s="117" t="s">
        <v>3256</v>
      </c>
      <c r="G70" s="66">
        <v>6880.437108604001</v>
      </c>
      <c r="H70" s="117" t="s">
        <v>3256</v>
      </c>
      <c r="I70" s="67">
        <f t="shared" ref="I70:I129" si="1">IFERROR(G70/$G$9,0)</f>
        <v>0.84985079030150623</v>
      </c>
      <c r="J70" s="67">
        <f>G70/'סכום נכסי הקרן'!$C$41</f>
        <v>4.622922577397133E-2</v>
      </c>
    </row>
    <row r="71" spans="1:10">
      <c r="A71" s="69" t="s">
        <v>1992</v>
      </c>
      <c r="B71" s="54">
        <v>7055</v>
      </c>
      <c r="C71" s="70" t="s">
        <v>134</v>
      </c>
      <c r="D71" s="79">
        <v>43914</v>
      </c>
      <c r="E71" s="72">
        <v>10577.291497</v>
      </c>
      <c r="F71" s="80">
        <v>113.4684</v>
      </c>
      <c r="G71" s="72">
        <v>43.53083118</v>
      </c>
      <c r="H71" s="73">
        <v>1E-4</v>
      </c>
      <c r="I71" s="73">
        <f t="shared" si="1"/>
        <v>5.3767966623141546E-3</v>
      </c>
      <c r="J71" s="73">
        <f>G71/'סכום נכסי הקרן'!$C$41</f>
        <v>2.9248092686325766E-4</v>
      </c>
    </row>
    <row r="72" spans="1:10">
      <c r="A72" s="69" t="s">
        <v>1993</v>
      </c>
      <c r="B72" s="54">
        <v>5271</v>
      </c>
      <c r="C72" s="70" t="s">
        <v>134</v>
      </c>
      <c r="D72" s="79">
        <v>42352</v>
      </c>
      <c r="E72" s="72">
        <v>6811.1677239999999</v>
      </c>
      <c r="F72" s="80">
        <v>84.997500000000002</v>
      </c>
      <c r="G72" s="72">
        <v>20.997871921999998</v>
      </c>
      <c r="H72" s="73">
        <v>1E-4</v>
      </c>
      <c r="I72" s="73">
        <f t="shared" si="1"/>
        <v>2.5935936577701178E-3</v>
      </c>
      <c r="J72" s="73">
        <f>G72/'סכום נכסי הקרן'!$C$41</f>
        <v>1.4108338562403102E-4</v>
      </c>
    </row>
    <row r="73" spans="1:10">
      <c r="A73" s="69" t="s">
        <v>1994</v>
      </c>
      <c r="B73" s="54">
        <v>5238</v>
      </c>
      <c r="C73" s="70" t="s">
        <v>136</v>
      </c>
      <c r="D73" s="79">
        <v>43221</v>
      </c>
      <c r="E73" s="72">
        <v>18600.440801000001</v>
      </c>
      <c r="F73" s="80">
        <v>89.927700000000002</v>
      </c>
      <c r="G73" s="72">
        <v>67.101827017999994</v>
      </c>
      <c r="H73" s="73">
        <v>0</v>
      </c>
      <c r="I73" s="73">
        <f t="shared" si="1"/>
        <v>8.288214806964872E-3</v>
      </c>
      <c r="J73" s="73">
        <f>G73/'סכום נכסי הקרן'!$C$41</f>
        <v>4.5085297083552315E-4</v>
      </c>
    </row>
    <row r="74" spans="1:10">
      <c r="A74" s="69" t="s">
        <v>1995</v>
      </c>
      <c r="B74" s="54">
        <v>7070</v>
      </c>
      <c r="C74" s="70" t="s">
        <v>136</v>
      </c>
      <c r="D74" s="79">
        <v>44075</v>
      </c>
      <c r="E74" s="72">
        <v>45100.343606000002</v>
      </c>
      <c r="F74" s="80">
        <v>101.8006</v>
      </c>
      <c r="G74" s="72">
        <v>184.18226565300003</v>
      </c>
      <c r="H74" s="73">
        <v>0</v>
      </c>
      <c r="I74" s="73">
        <f t="shared" si="1"/>
        <v>2.2749636622502682E-2</v>
      </c>
      <c r="J74" s="73">
        <f>G74/'סכום נכסי הקרן'!$C$41</f>
        <v>1.2375091012439563E-3</v>
      </c>
    </row>
    <row r="75" spans="1:10">
      <c r="A75" s="69" t="s">
        <v>1996</v>
      </c>
      <c r="B75" s="54">
        <v>5339</v>
      </c>
      <c r="C75" s="70" t="s">
        <v>134</v>
      </c>
      <c r="D75" s="79">
        <v>42916</v>
      </c>
      <c r="E75" s="72">
        <v>26564.899511000003</v>
      </c>
      <c r="F75" s="80">
        <v>77.599299999999999</v>
      </c>
      <c r="G75" s="72">
        <v>74.767616582999992</v>
      </c>
      <c r="H75" s="73">
        <v>0</v>
      </c>
      <c r="I75" s="73">
        <f t="shared" si="1"/>
        <v>9.2350699583554057E-3</v>
      </c>
      <c r="J75" s="73">
        <f>G75/'סכום נכסי הקרן'!$C$41</f>
        <v>5.0235893055034723E-4</v>
      </c>
    </row>
    <row r="76" spans="1:10">
      <c r="A76" s="69" t="s">
        <v>1997</v>
      </c>
      <c r="B76" s="54">
        <v>8417</v>
      </c>
      <c r="C76" s="70" t="s">
        <v>136</v>
      </c>
      <c r="D76" s="79">
        <v>44713</v>
      </c>
      <c r="E76" s="72">
        <v>10474.9</v>
      </c>
      <c r="F76" s="80">
        <v>104.3721</v>
      </c>
      <c r="G76" s="72">
        <v>43.8583</v>
      </c>
      <c r="H76" s="73">
        <v>0</v>
      </c>
      <c r="I76" s="73">
        <f t="shared" si="1"/>
        <v>5.4172446209370291E-3</v>
      </c>
      <c r="J76" s="73">
        <f>G76/'סכום נכסי הקרן'!$C$41</f>
        <v>2.9468116934418742E-4</v>
      </c>
    </row>
    <row r="77" spans="1:10">
      <c r="A77" s="69" t="s">
        <v>1998</v>
      </c>
      <c r="B77" s="54">
        <v>60831</v>
      </c>
      <c r="C77" s="70" t="s">
        <v>134</v>
      </c>
      <c r="D77" s="79">
        <v>42555</v>
      </c>
      <c r="E77" s="72">
        <v>1059.1300000000001</v>
      </c>
      <c r="F77" s="80">
        <v>100</v>
      </c>
      <c r="G77" s="72">
        <v>3.84145</v>
      </c>
      <c r="H77" s="73">
        <v>0</v>
      </c>
      <c r="I77" s="73">
        <f t="shared" si="1"/>
        <v>4.7448429029621643E-4</v>
      </c>
      <c r="J77" s="73">
        <f>G77/'סכום נכסי הקרן'!$C$41</f>
        <v>2.5810461827686633E-5</v>
      </c>
    </row>
    <row r="78" spans="1:10">
      <c r="A78" s="69" t="s">
        <v>1999</v>
      </c>
      <c r="B78" s="54">
        <v>9282</v>
      </c>
      <c r="C78" s="70" t="s">
        <v>134</v>
      </c>
      <c r="D78" s="79">
        <v>44848</v>
      </c>
      <c r="E78" s="72">
        <v>9743.35</v>
      </c>
      <c r="F78" s="80">
        <v>108.30459999999999</v>
      </c>
      <c r="G78" s="72">
        <v>38.273919999999997</v>
      </c>
      <c r="H78" s="73">
        <v>1E-4</v>
      </c>
      <c r="I78" s="73">
        <f t="shared" si="1"/>
        <v>4.7274788863721157E-3</v>
      </c>
      <c r="J78" s="73">
        <f>G78/'סכום נכסי הקרן'!$C$41</f>
        <v>2.5716007006623329E-4</v>
      </c>
    </row>
    <row r="79" spans="1:10">
      <c r="A79" s="69" t="s">
        <v>2000</v>
      </c>
      <c r="B79" s="54">
        <v>8400</v>
      </c>
      <c r="C79" s="70" t="s">
        <v>134</v>
      </c>
      <c r="D79" s="79">
        <v>44544</v>
      </c>
      <c r="E79" s="72">
        <v>3906.0070569999998</v>
      </c>
      <c r="F79" s="80">
        <v>115.3809</v>
      </c>
      <c r="G79" s="72">
        <v>16.346113160000002</v>
      </c>
      <c r="H79" s="73">
        <v>0</v>
      </c>
      <c r="I79" s="73">
        <f t="shared" si="1"/>
        <v>2.0190224789660791E-3</v>
      </c>
      <c r="J79" s="73">
        <f>G79/'סכום נכסי הקרן'!$C$41</f>
        <v>1.0982851000201126E-4</v>
      </c>
    </row>
    <row r="80" spans="1:10">
      <c r="A80" s="69" t="s">
        <v>2001</v>
      </c>
      <c r="B80" s="54">
        <v>87255</v>
      </c>
      <c r="C80" s="70" t="s">
        <v>134</v>
      </c>
      <c r="D80" s="79">
        <v>44469</v>
      </c>
      <c r="E80" s="72">
        <v>582.27</v>
      </c>
      <c r="F80" s="80">
        <v>100</v>
      </c>
      <c r="G80" s="72">
        <v>2.1118899999999998</v>
      </c>
      <c r="H80" s="73">
        <v>0</v>
      </c>
      <c r="I80" s="73">
        <f t="shared" si="1"/>
        <v>2.6085426800652787E-4</v>
      </c>
      <c r="J80" s="73">
        <f>G80/'סכום נכסי הקרן'!$C$41</f>
        <v>1.4189656569595627E-5</v>
      </c>
    </row>
    <row r="81" spans="1:10">
      <c r="A81" s="69" t="s">
        <v>2002</v>
      </c>
      <c r="B81" s="54">
        <v>87254</v>
      </c>
      <c r="C81" s="70" t="s">
        <v>134</v>
      </c>
      <c r="D81" s="79">
        <v>44469</v>
      </c>
      <c r="E81" s="72">
        <v>1808.02</v>
      </c>
      <c r="F81" s="80">
        <v>100</v>
      </c>
      <c r="G81" s="72">
        <v>6.5576999999999996</v>
      </c>
      <c r="H81" s="73">
        <v>0</v>
      </c>
      <c r="I81" s="73">
        <f t="shared" si="1"/>
        <v>8.0998727836507011E-4</v>
      </c>
      <c r="J81" s="73">
        <f>G81/'סכום נכסי הקרן'!$C$41</f>
        <v>4.4060775365401247E-5</v>
      </c>
    </row>
    <row r="82" spans="1:10">
      <c r="A82" s="69" t="s">
        <v>2003</v>
      </c>
      <c r="B82" s="54">
        <v>8843</v>
      </c>
      <c r="C82" s="70" t="s">
        <v>134</v>
      </c>
      <c r="D82" s="79">
        <v>44562</v>
      </c>
      <c r="E82" s="72">
        <v>1895.1338270000001</v>
      </c>
      <c r="F82" s="80">
        <v>109.55670000000001</v>
      </c>
      <c r="G82" s="72">
        <v>7.530544529000001</v>
      </c>
      <c r="H82" s="73">
        <v>0</v>
      </c>
      <c r="I82" s="73">
        <f t="shared" si="1"/>
        <v>9.3015009342477999E-4</v>
      </c>
      <c r="J82" s="73">
        <f>G82/'סכום נכסי הקרן'!$C$41</f>
        <v>5.059725679299456E-5</v>
      </c>
    </row>
    <row r="83" spans="1:10">
      <c r="A83" s="69" t="s">
        <v>2004</v>
      </c>
      <c r="B83" s="54">
        <v>5291</v>
      </c>
      <c r="C83" s="70" t="s">
        <v>134</v>
      </c>
      <c r="D83" s="79">
        <v>42787</v>
      </c>
      <c r="E83" s="72">
        <v>15371.597922000001</v>
      </c>
      <c r="F83" s="80">
        <v>63.939500000000002</v>
      </c>
      <c r="G83" s="72">
        <v>35.648052389</v>
      </c>
      <c r="H83" s="73">
        <v>0</v>
      </c>
      <c r="I83" s="73">
        <f t="shared" si="1"/>
        <v>4.4031396577430418E-3</v>
      </c>
      <c r="J83" s="73">
        <f>G83/'סכום נכסי הקרן'!$C$41</f>
        <v>2.3951703013644791E-4</v>
      </c>
    </row>
    <row r="84" spans="1:10">
      <c r="A84" s="69" t="s">
        <v>2005</v>
      </c>
      <c r="B84" s="54">
        <v>7045</v>
      </c>
      <c r="C84" s="70" t="s">
        <v>136</v>
      </c>
      <c r="D84" s="79">
        <v>43909</v>
      </c>
      <c r="E84" s="72">
        <v>34031.374129999997</v>
      </c>
      <c r="F84" s="80">
        <v>97.9345</v>
      </c>
      <c r="G84" s="72">
        <v>133.700434484</v>
      </c>
      <c r="H84" s="73">
        <v>0</v>
      </c>
      <c r="I84" s="73">
        <f t="shared" si="1"/>
        <v>1.6514273456230466E-2</v>
      </c>
      <c r="J84" s="73">
        <f>G84/'סכום נכסי הקרן'!$C$41</f>
        <v>8.9832484103512982E-4</v>
      </c>
    </row>
    <row r="85" spans="1:10">
      <c r="A85" s="69" t="s">
        <v>2006</v>
      </c>
      <c r="B85" s="54">
        <v>879510</v>
      </c>
      <c r="C85" s="70" t="s">
        <v>136</v>
      </c>
      <c r="D85" s="79">
        <v>44895</v>
      </c>
      <c r="E85" s="72">
        <v>1265.18</v>
      </c>
      <c r="F85" s="80">
        <v>100</v>
      </c>
      <c r="G85" s="72">
        <v>5.0753900000000005</v>
      </c>
      <c r="H85" s="73">
        <v>0</v>
      </c>
      <c r="I85" s="73">
        <f t="shared" si="1"/>
        <v>6.2689682857423998E-4</v>
      </c>
      <c r="J85" s="73">
        <f>G85/'סכום נכסי הקרן'!$C$41</f>
        <v>3.4101227363527437E-5</v>
      </c>
    </row>
    <row r="86" spans="1:10">
      <c r="A86" s="69" t="s">
        <v>2007</v>
      </c>
      <c r="B86" s="54">
        <v>9817</v>
      </c>
      <c r="C86" s="70" t="s">
        <v>136</v>
      </c>
      <c r="D86" s="79">
        <v>44776</v>
      </c>
      <c r="E86" s="72">
        <v>1859.574889</v>
      </c>
      <c r="F86" s="80">
        <v>100</v>
      </c>
      <c r="G86" s="72">
        <v>7.4598706220000004</v>
      </c>
      <c r="H86" s="73">
        <v>0</v>
      </c>
      <c r="I86" s="73">
        <f t="shared" si="1"/>
        <v>9.2142066609776651E-4</v>
      </c>
      <c r="J86" s="73">
        <f>G86/'סכום נכסי הקרן'!$C$41</f>
        <v>5.0122403240602366E-5</v>
      </c>
    </row>
    <row r="87" spans="1:10">
      <c r="A87" s="69" t="s">
        <v>2008</v>
      </c>
      <c r="B87" s="54">
        <v>7086</v>
      </c>
      <c r="C87" s="70" t="s">
        <v>134</v>
      </c>
      <c r="D87" s="79">
        <v>44160</v>
      </c>
      <c r="E87" s="72">
        <v>23337.075225000001</v>
      </c>
      <c r="F87" s="80">
        <v>101.47490000000001</v>
      </c>
      <c r="G87" s="72">
        <v>85.891979890999991</v>
      </c>
      <c r="H87" s="73">
        <v>0</v>
      </c>
      <c r="I87" s="73">
        <f t="shared" si="1"/>
        <v>1.0609117682312154E-2</v>
      </c>
      <c r="J87" s="73">
        <f>G87/'סכום נכסי הקרן'!$C$41</f>
        <v>5.7710283051480126E-4</v>
      </c>
    </row>
    <row r="88" spans="1:10">
      <c r="A88" s="69" t="s">
        <v>2009</v>
      </c>
      <c r="B88" s="54">
        <v>87952</v>
      </c>
      <c r="C88" s="70" t="s">
        <v>136</v>
      </c>
      <c r="D88" s="79">
        <v>44819</v>
      </c>
      <c r="E88" s="72">
        <v>839.67</v>
      </c>
      <c r="F88" s="80">
        <v>100</v>
      </c>
      <c r="G88" s="72">
        <v>3.36843</v>
      </c>
      <c r="H88" s="73">
        <v>0</v>
      </c>
      <c r="I88" s="73">
        <f t="shared" si="1"/>
        <v>4.1605828995886564E-4</v>
      </c>
      <c r="J88" s="73">
        <f>G88/'סכום נכסי הקרן'!$C$41</f>
        <v>2.2632270089220082E-5</v>
      </c>
    </row>
    <row r="89" spans="1:10">
      <c r="A89" s="69" t="s">
        <v>2010</v>
      </c>
      <c r="B89" s="54">
        <v>8318</v>
      </c>
      <c r="C89" s="70" t="s">
        <v>136</v>
      </c>
      <c r="D89" s="79">
        <v>44256</v>
      </c>
      <c r="E89" s="72">
        <v>5689.83</v>
      </c>
      <c r="F89" s="80">
        <v>102.571</v>
      </c>
      <c r="G89" s="72">
        <v>23.412179999999999</v>
      </c>
      <c r="H89" s="73">
        <v>0</v>
      </c>
      <c r="I89" s="73">
        <f t="shared" si="1"/>
        <v>2.8918016924825971E-3</v>
      </c>
      <c r="J89" s="73">
        <f>G89/'סכום נכסי הקרן'!$C$41</f>
        <v>1.5730497030884912E-4</v>
      </c>
    </row>
    <row r="90" spans="1:10">
      <c r="A90" s="69" t="s">
        <v>2011</v>
      </c>
      <c r="B90" s="54">
        <v>9391</v>
      </c>
      <c r="C90" s="70" t="s">
        <v>136</v>
      </c>
      <c r="D90" s="79">
        <v>44608</v>
      </c>
      <c r="E90" s="72">
        <v>5257.2189090000002</v>
      </c>
      <c r="F90" s="80">
        <v>96.610600000000005</v>
      </c>
      <c r="G90" s="72">
        <v>20.37503968</v>
      </c>
      <c r="H90" s="73">
        <v>0</v>
      </c>
      <c r="I90" s="73">
        <f t="shared" si="1"/>
        <v>2.5166633022223506E-3</v>
      </c>
      <c r="J90" s="73">
        <f>G90/'סכום נכסי הקרן'!$C$41</f>
        <v>1.3689861481946673E-4</v>
      </c>
    </row>
    <row r="91" spans="1:10">
      <c r="A91" s="69" t="s">
        <v>2012</v>
      </c>
      <c r="B91" s="54">
        <v>8314</v>
      </c>
      <c r="C91" s="70" t="s">
        <v>134</v>
      </c>
      <c r="D91" s="79">
        <v>44264</v>
      </c>
      <c r="E91" s="72">
        <v>6158.1075259999998</v>
      </c>
      <c r="F91" s="80">
        <v>101.6375</v>
      </c>
      <c r="G91" s="72">
        <v>22.701199080999995</v>
      </c>
      <c r="H91" s="73">
        <v>0</v>
      </c>
      <c r="I91" s="73">
        <f t="shared" si="1"/>
        <v>2.8039834788481962E-3</v>
      </c>
      <c r="J91" s="73">
        <f>G91/'סכום נכסי הקרן'!$C$41</f>
        <v>1.525279340673093E-4</v>
      </c>
    </row>
    <row r="92" spans="1:10">
      <c r="A92" s="69" t="s">
        <v>2013</v>
      </c>
      <c r="B92" s="54">
        <v>8337</v>
      </c>
      <c r="C92" s="70" t="s">
        <v>134</v>
      </c>
      <c r="D92" s="79">
        <v>44470</v>
      </c>
      <c r="E92" s="72">
        <v>4042.3268479999997</v>
      </c>
      <c r="F92" s="80">
        <v>151.66829999999999</v>
      </c>
      <c r="G92" s="72">
        <v>22.236877343</v>
      </c>
      <c r="H92" s="73">
        <v>0</v>
      </c>
      <c r="I92" s="73">
        <f t="shared" si="1"/>
        <v>2.7466318615359748E-3</v>
      </c>
      <c r="J92" s="73">
        <f>G92/'סכום נכסי הקרן'!$C$41</f>
        <v>1.4940818540614906E-4</v>
      </c>
    </row>
    <row r="93" spans="1:10">
      <c r="A93" s="69" t="s">
        <v>2014</v>
      </c>
      <c r="B93" s="54">
        <v>9237</v>
      </c>
      <c r="C93" s="70" t="s">
        <v>134</v>
      </c>
      <c r="D93" s="79">
        <v>44712</v>
      </c>
      <c r="E93" s="72">
        <v>11184.98</v>
      </c>
      <c r="F93" s="80">
        <v>144.4239</v>
      </c>
      <c r="G93" s="72">
        <v>58.589760000000005</v>
      </c>
      <c r="H93" s="73">
        <v>0</v>
      </c>
      <c r="I93" s="73">
        <f t="shared" si="1"/>
        <v>7.2368300230969173E-3</v>
      </c>
      <c r="J93" s="73">
        <f>G93/'סכום נכסי הקרן'!$C$41</f>
        <v>3.9366092594549492E-4</v>
      </c>
    </row>
    <row r="94" spans="1:10">
      <c r="A94" s="69" t="s">
        <v>2015</v>
      </c>
      <c r="B94" s="54">
        <v>7042</v>
      </c>
      <c r="C94" s="70" t="s">
        <v>134</v>
      </c>
      <c r="D94" s="79">
        <v>43558</v>
      </c>
      <c r="E94" s="72">
        <v>14589.051954</v>
      </c>
      <c r="F94" s="80">
        <v>100.9816</v>
      </c>
      <c r="G94" s="72">
        <v>53.433900078999997</v>
      </c>
      <c r="H94" s="73">
        <v>0</v>
      </c>
      <c r="I94" s="73">
        <f t="shared" si="1"/>
        <v>6.5999937931622843E-3</v>
      </c>
      <c r="J94" s="73">
        <f>G94/'סכום נכסי הקרן'!$C$41</f>
        <v>3.5901902622537097E-4</v>
      </c>
    </row>
    <row r="95" spans="1:10">
      <c r="A95" s="69" t="s">
        <v>2016</v>
      </c>
      <c r="B95" s="54">
        <v>7057</v>
      </c>
      <c r="C95" s="70" t="s">
        <v>134</v>
      </c>
      <c r="D95" s="79">
        <v>43917</v>
      </c>
      <c r="E95" s="72">
        <v>1913.4290510000001</v>
      </c>
      <c r="F95" s="80">
        <v>117.6644</v>
      </c>
      <c r="G95" s="72">
        <v>8.1659177820000011</v>
      </c>
      <c r="H95" s="73">
        <v>1E-4</v>
      </c>
      <c r="I95" s="73">
        <f t="shared" si="1"/>
        <v>1.0086294767365251E-3</v>
      </c>
      <c r="J95" s="73">
        <f>G95/'סכום נכסי הקרן'!$C$41</f>
        <v>5.4866289864592411E-5</v>
      </c>
    </row>
    <row r="96" spans="1:10">
      <c r="A96" s="69" t="s">
        <v>2017</v>
      </c>
      <c r="B96" s="54">
        <v>87954</v>
      </c>
      <c r="C96" s="70" t="s">
        <v>136</v>
      </c>
      <c r="D96" s="79">
        <v>44837</v>
      </c>
      <c r="E96" s="72">
        <v>1023.52</v>
      </c>
      <c r="F96" s="80">
        <v>100</v>
      </c>
      <c r="G96" s="72">
        <v>4.10595</v>
      </c>
      <c r="H96" s="73">
        <v>0</v>
      </c>
      <c r="I96" s="73">
        <f t="shared" si="1"/>
        <v>5.0715453064383237E-4</v>
      </c>
      <c r="J96" s="73">
        <f>G96/'סכום נכסי הקרן'!$C$41</f>
        <v>2.7587620752942232E-5</v>
      </c>
    </row>
    <row r="97" spans="1:10">
      <c r="A97" s="69" t="s">
        <v>2018</v>
      </c>
      <c r="B97" s="54">
        <v>87953</v>
      </c>
      <c r="C97" s="70" t="s">
        <v>136</v>
      </c>
      <c r="D97" s="79">
        <v>44792</v>
      </c>
      <c r="E97" s="72">
        <v>1290.28</v>
      </c>
      <c r="F97" s="80">
        <v>100</v>
      </c>
      <c r="G97" s="72">
        <v>5.1760999999999999</v>
      </c>
      <c r="H97" s="73">
        <v>0</v>
      </c>
      <c r="I97" s="73">
        <f t="shared" si="1"/>
        <v>6.3933622330168195E-4</v>
      </c>
      <c r="J97" s="73">
        <f>G97/'סכום נכסי הקרן'!$C$41</f>
        <v>3.4777891542591674E-5</v>
      </c>
    </row>
    <row r="98" spans="1:10">
      <c r="A98" s="69" t="s">
        <v>2019</v>
      </c>
      <c r="B98" s="54">
        <v>5237</v>
      </c>
      <c r="C98" s="70" t="s">
        <v>134</v>
      </c>
      <c r="D98" s="79">
        <v>43007</v>
      </c>
      <c r="E98" s="72">
        <v>31197.972013999995</v>
      </c>
      <c r="F98" s="80">
        <v>34.284599999999998</v>
      </c>
      <c r="G98" s="72">
        <v>38.794754378999997</v>
      </c>
      <c r="H98" s="73">
        <v>0</v>
      </c>
      <c r="I98" s="73">
        <f t="shared" si="1"/>
        <v>4.7918107742482259E-3</v>
      </c>
      <c r="J98" s="73">
        <f>G98/'סכום נכסי הקרן'!$C$41</f>
        <v>2.6065952362093958E-4</v>
      </c>
    </row>
    <row r="99" spans="1:10">
      <c r="A99" s="69" t="s">
        <v>2020</v>
      </c>
      <c r="B99" s="54">
        <v>87343</v>
      </c>
      <c r="C99" s="70" t="s">
        <v>134</v>
      </c>
      <c r="D99" s="79">
        <v>44421</v>
      </c>
      <c r="E99" s="72">
        <v>1722.99</v>
      </c>
      <c r="F99" s="80">
        <v>100</v>
      </c>
      <c r="G99" s="72">
        <v>6.2492900000000002</v>
      </c>
      <c r="H99" s="73">
        <v>0</v>
      </c>
      <c r="I99" s="73">
        <f t="shared" si="1"/>
        <v>7.7189340756881979E-4</v>
      </c>
      <c r="J99" s="73">
        <f>G99/'סכום נכסי הקרן'!$C$41</f>
        <v>4.1988587901741217E-5</v>
      </c>
    </row>
    <row r="100" spans="1:10">
      <c r="A100" s="69" t="s">
        <v>2021</v>
      </c>
      <c r="B100" s="54">
        <v>87342</v>
      </c>
      <c r="C100" s="70" t="s">
        <v>134</v>
      </c>
      <c r="D100" s="79">
        <v>44421</v>
      </c>
      <c r="E100" s="72">
        <v>807.94</v>
      </c>
      <c r="F100" s="80">
        <v>100</v>
      </c>
      <c r="G100" s="72">
        <v>2.9304099999999997</v>
      </c>
      <c r="H100" s="73">
        <v>0</v>
      </c>
      <c r="I100" s="73">
        <f t="shared" si="1"/>
        <v>3.6195538380739967E-4</v>
      </c>
      <c r="J100" s="73">
        <f>G100/'סכום נכסי הקרן'!$C$41</f>
        <v>1.9689241157498126E-5</v>
      </c>
    </row>
    <row r="101" spans="1:10">
      <c r="A101" s="69" t="s">
        <v>2022</v>
      </c>
      <c r="B101" s="54">
        <v>9730</v>
      </c>
      <c r="C101" s="70" t="s">
        <v>137</v>
      </c>
      <c r="D101" s="79">
        <v>45146</v>
      </c>
      <c r="E101" s="72">
        <v>3198.0999360000001</v>
      </c>
      <c r="F101" s="80">
        <v>100.5967</v>
      </c>
      <c r="G101" s="72">
        <v>14.866280908999999</v>
      </c>
      <c r="H101" s="73">
        <v>0</v>
      </c>
      <c r="I101" s="73">
        <f t="shared" si="1"/>
        <v>1.8362380732408481E-3</v>
      </c>
      <c r="J101" s="73">
        <f>G101/'סכום נכסי הקרן'!$C$41</f>
        <v>9.9885609840401671E-5</v>
      </c>
    </row>
    <row r="102" spans="1:10">
      <c r="A102" s="69" t="s">
        <v>2023</v>
      </c>
      <c r="B102" s="54">
        <v>9011</v>
      </c>
      <c r="C102" s="70" t="s">
        <v>137</v>
      </c>
      <c r="D102" s="79">
        <v>44644</v>
      </c>
      <c r="E102" s="72">
        <v>16904.007957999998</v>
      </c>
      <c r="F102" s="80">
        <v>107.1643</v>
      </c>
      <c r="G102" s="72">
        <v>83.707889062000007</v>
      </c>
      <c r="H102" s="73">
        <v>0</v>
      </c>
      <c r="I102" s="73">
        <f t="shared" si="1"/>
        <v>1.0339345386189459E-2</v>
      </c>
      <c r="J102" s="73">
        <f>G102/'סכום נכסי הקרן'!$C$41</f>
        <v>5.6242806109957919E-4</v>
      </c>
    </row>
    <row r="103" spans="1:10">
      <c r="A103" s="69" t="s">
        <v>2024</v>
      </c>
      <c r="B103" s="54">
        <v>5290</v>
      </c>
      <c r="C103" s="70" t="s">
        <v>134</v>
      </c>
      <c r="D103" s="79">
        <v>42359</v>
      </c>
      <c r="E103" s="72">
        <v>18834.448922</v>
      </c>
      <c r="F103" s="80">
        <v>52.264800000000001</v>
      </c>
      <c r="G103" s="72">
        <v>35.703415665000001</v>
      </c>
      <c r="H103" s="73">
        <v>0</v>
      </c>
      <c r="I103" s="73">
        <f t="shared" si="1"/>
        <v>4.4099779622169604E-3</v>
      </c>
      <c r="J103" s="73">
        <f>G103/'סכום נכסי הקרן'!$C$41</f>
        <v>2.3988901251858322E-4</v>
      </c>
    </row>
    <row r="104" spans="1:10">
      <c r="A104" s="69" t="s">
        <v>2025</v>
      </c>
      <c r="B104" s="54">
        <v>8413</v>
      </c>
      <c r="C104" s="70" t="s">
        <v>136</v>
      </c>
      <c r="D104" s="79">
        <v>44661</v>
      </c>
      <c r="E104" s="72">
        <v>4355.28</v>
      </c>
      <c r="F104" s="80">
        <v>68.828199999999995</v>
      </c>
      <c r="G104" s="72">
        <v>12.025409999999999</v>
      </c>
      <c r="H104" s="73">
        <v>0</v>
      </c>
      <c r="I104" s="73">
        <f t="shared" si="1"/>
        <v>1.4853422872537776E-3</v>
      </c>
      <c r="J104" s="73">
        <f>G104/'סכום נכסי הקרן'!$C$41</f>
        <v>8.0797976224415547E-5</v>
      </c>
    </row>
    <row r="105" spans="1:10">
      <c r="A105" s="69" t="s">
        <v>2026</v>
      </c>
      <c r="B105" s="54">
        <v>87253</v>
      </c>
      <c r="C105" s="70" t="s">
        <v>134</v>
      </c>
      <c r="D105" s="79">
        <v>44469</v>
      </c>
      <c r="E105" s="72">
        <v>626.16999999999996</v>
      </c>
      <c r="F105" s="80">
        <v>100</v>
      </c>
      <c r="G105" s="72">
        <v>2.2711300000000003</v>
      </c>
      <c r="H105" s="73">
        <v>0</v>
      </c>
      <c r="I105" s="73">
        <f t="shared" si="1"/>
        <v>2.8052311138253684E-4</v>
      </c>
      <c r="J105" s="73">
        <f>G105/'סכום נכסי הקרן'!$C$41</f>
        <v>1.5259580150910189E-5</v>
      </c>
    </row>
    <row r="106" spans="1:10">
      <c r="A106" s="69" t="s">
        <v>2027</v>
      </c>
      <c r="B106" s="54">
        <v>8323</v>
      </c>
      <c r="C106" s="70" t="s">
        <v>134</v>
      </c>
      <c r="D106" s="79">
        <v>44406</v>
      </c>
      <c r="E106" s="72">
        <v>21441.464114999999</v>
      </c>
      <c r="F106" s="80">
        <v>83.801400000000001</v>
      </c>
      <c r="G106" s="72">
        <v>65.17083228300001</v>
      </c>
      <c r="H106" s="73">
        <v>0</v>
      </c>
      <c r="I106" s="73">
        <f t="shared" si="1"/>
        <v>8.0497041751976493E-3</v>
      </c>
      <c r="J106" s="73">
        <f>G106/'סכום נכסי הקרן'!$C$41</f>
        <v>4.3787873821576212E-4</v>
      </c>
    </row>
    <row r="107" spans="1:10">
      <c r="A107" s="69" t="s">
        <v>2028</v>
      </c>
      <c r="B107" s="54">
        <v>60832</v>
      </c>
      <c r="C107" s="70" t="s">
        <v>134</v>
      </c>
      <c r="D107" s="79">
        <v>42555</v>
      </c>
      <c r="E107" s="72">
        <v>89.82</v>
      </c>
      <c r="F107" s="80">
        <v>100</v>
      </c>
      <c r="G107" s="72">
        <v>0.32577</v>
      </c>
      <c r="H107" s="73">
        <v>0</v>
      </c>
      <c r="I107" s="73">
        <f t="shared" si="1"/>
        <v>4.0238125512449321E-5</v>
      </c>
      <c r="J107" s="73">
        <f>G107/'סכום נכסי הקרן'!$C$41</f>
        <v>2.1888282158053535E-6</v>
      </c>
    </row>
    <row r="108" spans="1:10">
      <c r="A108" s="69" t="s">
        <v>2029</v>
      </c>
      <c r="B108" s="54">
        <v>9697</v>
      </c>
      <c r="C108" s="70" t="s">
        <v>134</v>
      </c>
      <c r="D108" s="79">
        <v>45014</v>
      </c>
      <c r="E108" s="72">
        <v>1652.010119</v>
      </c>
      <c r="F108" s="80">
        <v>104.8687</v>
      </c>
      <c r="G108" s="72">
        <v>6.2835654390000011</v>
      </c>
      <c r="H108" s="73">
        <v>0</v>
      </c>
      <c r="I108" s="73">
        <f t="shared" si="1"/>
        <v>7.7612700617052139E-4</v>
      </c>
      <c r="J108" s="73">
        <f>G108/'סכום נכסי הקרן'!$C$41</f>
        <v>4.2218882428531031E-5</v>
      </c>
    </row>
    <row r="109" spans="1:10">
      <c r="A109" s="69" t="s">
        <v>2030</v>
      </c>
      <c r="B109" s="54">
        <v>9704</v>
      </c>
      <c r="C109" s="70" t="s">
        <v>134</v>
      </c>
      <c r="D109" s="79">
        <v>44760</v>
      </c>
      <c r="E109" s="72">
        <v>38445.301376000003</v>
      </c>
      <c r="F109" s="80">
        <v>99.445899999999995</v>
      </c>
      <c r="G109" s="72">
        <v>138.668464938</v>
      </c>
      <c r="H109" s="73">
        <v>0</v>
      </c>
      <c r="I109" s="73">
        <f t="shared" si="1"/>
        <v>1.7127909558258655E-2</v>
      </c>
      <c r="J109" s="73">
        <f>G109/'סכום נכסי הקרן'!$C$41</f>
        <v>9.3170472633670909E-4</v>
      </c>
    </row>
    <row r="110" spans="1:10">
      <c r="A110" s="69" t="s">
        <v>2031</v>
      </c>
      <c r="B110" s="54">
        <v>9649</v>
      </c>
      <c r="C110" s="70" t="s">
        <v>136</v>
      </c>
      <c r="D110" s="79">
        <v>44743</v>
      </c>
      <c r="E110" s="72">
        <v>9887.5699010000008</v>
      </c>
      <c r="F110" s="80">
        <v>108.01560000000001</v>
      </c>
      <c r="G110" s="72">
        <v>42.844361221</v>
      </c>
      <c r="H110" s="73">
        <v>0</v>
      </c>
      <c r="I110" s="73">
        <f t="shared" si="1"/>
        <v>5.2920059683559395E-3</v>
      </c>
      <c r="J110" s="73">
        <f>G110/'סכום נכסי הקרן'!$C$41</f>
        <v>2.8786857822599225E-4</v>
      </c>
    </row>
    <row r="111" spans="1:10">
      <c r="A111" s="69" t="s">
        <v>2032</v>
      </c>
      <c r="B111" s="54">
        <v>9648</v>
      </c>
      <c r="C111" s="70" t="s">
        <v>136</v>
      </c>
      <c r="D111" s="79">
        <v>44743</v>
      </c>
      <c r="E111" s="72">
        <v>12659.692788</v>
      </c>
      <c r="F111" s="80">
        <v>105.0476</v>
      </c>
      <c r="G111" s="72">
        <v>53.349078693000003</v>
      </c>
      <c r="H111" s="73">
        <v>1E-4</v>
      </c>
      <c r="I111" s="73">
        <f t="shared" si="1"/>
        <v>6.5895169120007051E-3</v>
      </c>
      <c r="J111" s="73">
        <f>G111/'סכום נכסי הקרן'!$C$41</f>
        <v>3.5844911664812166E-4</v>
      </c>
    </row>
    <row r="112" spans="1:10">
      <c r="A112" s="69" t="s">
        <v>2033</v>
      </c>
      <c r="B112" s="54">
        <v>9317</v>
      </c>
      <c r="C112" s="70" t="s">
        <v>136</v>
      </c>
      <c r="D112" s="79">
        <v>44545</v>
      </c>
      <c r="E112" s="72">
        <v>17256.605522999998</v>
      </c>
      <c r="F112" s="80">
        <v>106.4143</v>
      </c>
      <c r="G112" s="72">
        <v>73.667000423999994</v>
      </c>
      <c r="H112" s="73">
        <v>0</v>
      </c>
      <c r="I112" s="73">
        <f t="shared" si="1"/>
        <v>9.0991251778450109E-3</v>
      </c>
      <c r="J112" s="73">
        <f>G112/'סכום נכסי הקרן'!$C$41</f>
        <v>4.9496395954752158E-4</v>
      </c>
    </row>
    <row r="113" spans="1:10">
      <c r="A113" s="69" t="s">
        <v>2034</v>
      </c>
      <c r="B113" s="54">
        <v>60833</v>
      </c>
      <c r="C113" s="70" t="s">
        <v>134</v>
      </c>
      <c r="D113" s="79">
        <v>42555</v>
      </c>
      <c r="E113" s="72">
        <v>6956.43</v>
      </c>
      <c r="F113" s="80">
        <v>100</v>
      </c>
      <c r="G113" s="72">
        <v>25.23096</v>
      </c>
      <c r="H113" s="73">
        <v>0</v>
      </c>
      <c r="I113" s="73">
        <f t="shared" si="1"/>
        <v>3.1164518994369898E-3</v>
      </c>
      <c r="J113" s="73">
        <f>G113/'סכום נכסי הקרן'!$C$41</f>
        <v>1.6952523915601879E-4</v>
      </c>
    </row>
    <row r="114" spans="1:10">
      <c r="A114" s="69" t="s">
        <v>2035</v>
      </c>
      <c r="B114" s="54">
        <v>60834</v>
      </c>
      <c r="C114" s="70" t="s">
        <v>134</v>
      </c>
      <c r="D114" s="79">
        <v>42555</v>
      </c>
      <c r="E114" s="72">
        <v>720.07</v>
      </c>
      <c r="F114" s="80">
        <v>100</v>
      </c>
      <c r="G114" s="72">
        <v>2.6116999999999999</v>
      </c>
      <c r="H114" s="73">
        <v>0</v>
      </c>
      <c r="I114" s="73">
        <f t="shared" si="1"/>
        <v>3.2258928815073176E-4</v>
      </c>
      <c r="J114" s="73">
        <f>G114/'סכום נכסי הקרן'!$C$41</f>
        <v>1.7547848639281826E-5</v>
      </c>
    </row>
    <row r="115" spans="1:10">
      <c r="A115" s="69" t="s">
        <v>2036</v>
      </c>
      <c r="B115" s="54">
        <v>87957</v>
      </c>
      <c r="C115" s="70" t="s">
        <v>136</v>
      </c>
      <c r="D115" s="79">
        <v>44895</v>
      </c>
      <c r="E115" s="72">
        <v>1821.56</v>
      </c>
      <c r="F115" s="80">
        <v>100</v>
      </c>
      <c r="G115" s="72">
        <v>7.3073699999999997</v>
      </c>
      <c r="H115" s="73">
        <v>0</v>
      </c>
      <c r="I115" s="73">
        <f t="shared" si="1"/>
        <v>9.0258425031742261E-4</v>
      </c>
      <c r="J115" s="73">
        <f>G115/'סכום נכסי הקרן'!$C$41</f>
        <v>4.9097761117750451E-5</v>
      </c>
    </row>
    <row r="116" spans="1:10">
      <c r="A116" s="69" t="s">
        <v>2037</v>
      </c>
      <c r="B116" s="54">
        <v>87958</v>
      </c>
      <c r="C116" s="70" t="s">
        <v>136</v>
      </c>
      <c r="D116" s="79">
        <v>44895</v>
      </c>
      <c r="E116" s="72">
        <v>2449.3200000000002</v>
      </c>
      <c r="F116" s="80">
        <v>100</v>
      </c>
      <c r="G116" s="72">
        <v>9.8256800000000002</v>
      </c>
      <c r="H116" s="73">
        <v>0</v>
      </c>
      <c r="I116" s="73">
        <f t="shared" si="1"/>
        <v>1.2136382880104462E-3</v>
      </c>
      <c r="J116" s="73">
        <f>G116/'סכום נכסי הקרן'!$C$41</f>
        <v>6.6018128199264346E-5</v>
      </c>
    </row>
    <row r="117" spans="1:10">
      <c r="A117" s="69" t="s">
        <v>2038</v>
      </c>
      <c r="B117" s="54">
        <v>87959</v>
      </c>
      <c r="C117" s="70" t="s">
        <v>136</v>
      </c>
      <c r="D117" s="79">
        <v>44895</v>
      </c>
      <c r="E117" s="72">
        <v>1037.98</v>
      </c>
      <c r="F117" s="80">
        <v>100</v>
      </c>
      <c r="G117" s="72">
        <v>4.1639499999999998</v>
      </c>
      <c r="H117" s="73">
        <v>0</v>
      </c>
      <c r="I117" s="73">
        <f t="shared" si="1"/>
        <v>5.143185152947274E-4</v>
      </c>
      <c r="J117" s="73">
        <f>G117/'סכום נכסי הקרן'!$C$41</f>
        <v>2.7977319118404705E-5</v>
      </c>
    </row>
    <row r="118" spans="1:10">
      <c r="A118" s="69" t="s">
        <v>2039</v>
      </c>
      <c r="B118" s="54">
        <v>9600</v>
      </c>
      <c r="C118" s="70" t="s">
        <v>134</v>
      </c>
      <c r="D118" s="79">
        <v>44967</v>
      </c>
      <c r="E118" s="72">
        <v>49552.446494000003</v>
      </c>
      <c r="F118" s="80">
        <v>98.753500000000003</v>
      </c>
      <c r="G118" s="72">
        <v>177.48642985200001</v>
      </c>
      <c r="H118" s="73">
        <v>2.0000000000000001E-4</v>
      </c>
      <c r="I118" s="73">
        <f t="shared" si="1"/>
        <v>2.1922587227618591E-2</v>
      </c>
      <c r="J118" s="73">
        <f>G118/'סכום נכסי הקרן'!$C$41</f>
        <v>1.1925202000878387E-3</v>
      </c>
    </row>
    <row r="119" spans="1:10">
      <c r="A119" s="69" t="s">
        <v>2040</v>
      </c>
      <c r="B119" s="54">
        <v>87259</v>
      </c>
      <c r="C119" s="70" t="s">
        <v>134</v>
      </c>
      <c r="D119" s="79">
        <v>44469</v>
      </c>
      <c r="E119" s="72">
        <v>709.21</v>
      </c>
      <c r="F119" s="80">
        <v>100</v>
      </c>
      <c r="G119" s="72">
        <v>2.5723000000000003</v>
      </c>
      <c r="H119" s="73">
        <v>0</v>
      </c>
      <c r="I119" s="73">
        <f t="shared" si="1"/>
        <v>3.1772271926719278E-4</v>
      </c>
      <c r="J119" s="73">
        <f>G119/'סכום נכסי הקרן'!$C$41</f>
        <v>1.7283122508260769E-5</v>
      </c>
    </row>
    <row r="120" spans="1:10">
      <c r="A120" s="69" t="s">
        <v>2041</v>
      </c>
      <c r="B120" s="54">
        <v>87252</v>
      </c>
      <c r="C120" s="70" t="s">
        <v>134</v>
      </c>
      <c r="D120" s="79">
        <v>44469</v>
      </c>
      <c r="E120" s="72">
        <v>1294.31</v>
      </c>
      <c r="F120" s="80">
        <v>100</v>
      </c>
      <c r="G120" s="72">
        <v>4.6944499999999998</v>
      </c>
      <c r="H120" s="73">
        <v>0</v>
      </c>
      <c r="I120" s="73">
        <f t="shared" si="1"/>
        <v>5.7984427145506864E-4</v>
      </c>
      <c r="J120" s="73">
        <f>G120/'סכום נכסי הקרן'!$C$41</f>
        <v>3.1541715374919237E-5</v>
      </c>
    </row>
    <row r="121" spans="1:10">
      <c r="A121" s="69" t="s">
        <v>2042</v>
      </c>
      <c r="B121" s="54">
        <v>87251</v>
      </c>
      <c r="C121" s="70" t="s">
        <v>134</v>
      </c>
      <c r="D121" s="79">
        <v>44469</v>
      </c>
      <c r="E121" s="72">
        <v>2284.5</v>
      </c>
      <c r="F121" s="80">
        <v>100</v>
      </c>
      <c r="G121" s="72">
        <v>8.2858900000000002</v>
      </c>
      <c r="H121" s="73">
        <v>0</v>
      </c>
      <c r="I121" s="73">
        <f t="shared" si="1"/>
        <v>1.0234480823966255E-3</v>
      </c>
      <c r="J121" s="73">
        <f>G121/'סכום נכסי הקרן'!$C$41</f>
        <v>5.5672375679342539E-5</v>
      </c>
    </row>
    <row r="122" spans="1:10">
      <c r="A122" s="69" t="s">
        <v>2043</v>
      </c>
      <c r="B122" s="54">
        <v>9246</v>
      </c>
      <c r="C122" s="70" t="s">
        <v>136</v>
      </c>
      <c r="D122" s="79">
        <v>44816</v>
      </c>
      <c r="E122" s="72">
        <v>46243.51</v>
      </c>
      <c r="F122" s="80">
        <v>70.760599999999997</v>
      </c>
      <c r="G122" s="72">
        <v>131.26833999999999</v>
      </c>
      <c r="H122" s="73">
        <v>0</v>
      </c>
      <c r="I122" s="73">
        <f t="shared" si="1"/>
        <v>1.6213868498421803E-2</v>
      </c>
      <c r="J122" s="73">
        <f>G122/'סכום נכסי הקרן'!$C$41</f>
        <v>8.8198375060297293E-4</v>
      </c>
    </row>
    <row r="123" spans="1:10">
      <c r="A123" s="69" t="s">
        <v>2044</v>
      </c>
      <c r="B123" s="54">
        <v>9245</v>
      </c>
      <c r="C123" s="70" t="s">
        <v>134</v>
      </c>
      <c r="D123" s="79">
        <v>44816</v>
      </c>
      <c r="E123" s="72">
        <v>4354.67</v>
      </c>
      <c r="F123" s="80">
        <v>101.8539</v>
      </c>
      <c r="G123" s="72">
        <v>16.087199999999999</v>
      </c>
      <c r="H123" s="73">
        <v>0</v>
      </c>
      <c r="I123" s="73">
        <f t="shared" si="1"/>
        <v>1.9870423082047907E-3</v>
      </c>
      <c r="J123" s="73">
        <f>G123/'סכום נכסי הקרן'!$C$41</f>
        <v>1.0808888870461946E-4</v>
      </c>
    </row>
    <row r="124" spans="1:10">
      <c r="A124" s="69" t="s">
        <v>2045</v>
      </c>
      <c r="B124" s="54">
        <v>9534</v>
      </c>
      <c r="C124" s="70" t="s">
        <v>136</v>
      </c>
      <c r="D124" s="79">
        <v>45007</v>
      </c>
      <c r="E124" s="72">
        <v>19704.945645</v>
      </c>
      <c r="F124" s="80">
        <v>100.85209999999999</v>
      </c>
      <c r="G124" s="72">
        <v>79.721931009000002</v>
      </c>
      <c r="H124" s="73">
        <v>2.0000000000000001E-4</v>
      </c>
      <c r="I124" s="73">
        <f t="shared" si="1"/>
        <v>9.8470118980721593E-3</v>
      </c>
      <c r="J124" s="73">
        <f>G124/'סכום נכסי הקרן'!$C$41</f>
        <v>5.3564665871930184E-4</v>
      </c>
    </row>
    <row r="125" spans="1:10">
      <c r="A125" s="69" t="s">
        <v>2046</v>
      </c>
      <c r="B125" s="54">
        <v>8412</v>
      </c>
      <c r="C125" s="70" t="s">
        <v>136</v>
      </c>
      <c r="D125" s="79">
        <v>44440</v>
      </c>
      <c r="E125" s="72">
        <v>7326.63</v>
      </c>
      <c r="F125" s="80">
        <v>298.11810000000003</v>
      </c>
      <c r="G125" s="72">
        <v>87.621420000000001</v>
      </c>
      <c r="H125" s="73">
        <v>0</v>
      </c>
      <c r="I125" s="73">
        <f t="shared" si="1"/>
        <v>1.0822732896027986E-2</v>
      </c>
      <c r="J125" s="73">
        <f>G125/'סכום נכסי הקרן'!$C$41</f>
        <v>5.8872283023277616E-4</v>
      </c>
    </row>
    <row r="126" spans="1:10">
      <c r="A126" s="69" t="s">
        <v>2047</v>
      </c>
      <c r="B126" s="54">
        <v>9495</v>
      </c>
      <c r="C126" s="70" t="s">
        <v>134</v>
      </c>
      <c r="D126" s="79">
        <v>44980</v>
      </c>
      <c r="E126" s="72">
        <v>32927.49</v>
      </c>
      <c r="F126" s="80">
        <v>98.696700000000007</v>
      </c>
      <c r="G126" s="72">
        <v>117.87151</v>
      </c>
      <c r="H126" s="73">
        <v>1E-4</v>
      </c>
      <c r="I126" s="73">
        <f t="shared" si="1"/>
        <v>1.4559132558927847E-2</v>
      </c>
      <c r="J126" s="73">
        <f>G126/'סכום נכסי הקרן'!$C$41</f>
        <v>7.9197128933782381E-4</v>
      </c>
    </row>
    <row r="127" spans="1:10">
      <c r="A127" s="69" t="s">
        <v>2048</v>
      </c>
      <c r="B127" s="54">
        <v>62171</v>
      </c>
      <c r="C127" s="70" t="s">
        <v>134</v>
      </c>
      <c r="D127" s="79">
        <v>42549</v>
      </c>
      <c r="E127" s="72">
        <v>968.42</v>
      </c>
      <c r="F127" s="80">
        <v>100</v>
      </c>
      <c r="G127" s="72">
        <v>3.5124499999999999</v>
      </c>
      <c r="H127" s="73">
        <v>0</v>
      </c>
      <c r="I127" s="73">
        <f t="shared" si="1"/>
        <v>4.338472049488983E-4</v>
      </c>
      <c r="J127" s="73">
        <f>G127/'סכום נכסי הקרן'!$C$41</f>
        <v>2.3599931444287421E-5</v>
      </c>
    </row>
    <row r="128" spans="1:10">
      <c r="A128" s="69" t="s">
        <v>2049</v>
      </c>
      <c r="B128" s="54">
        <v>62172</v>
      </c>
      <c r="C128" s="70" t="s">
        <v>134</v>
      </c>
      <c r="D128" s="79">
        <v>42549</v>
      </c>
      <c r="E128" s="72">
        <v>2701.08</v>
      </c>
      <c r="F128" s="80">
        <v>100</v>
      </c>
      <c r="G128" s="72">
        <v>9.7968200000000003</v>
      </c>
      <c r="H128" s="73">
        <v>0</v>
      </c>
      <c r="I128" s="73">
        <f t="shared" si="1"/>
        <v>1.2100735880617422E-3</v>
      </c>
      <c r="J128" s="73">
        <f>G128/'סכום נכסי הקרן'!$C$41</f>
        <v>6.5824219667760082E-5</v>
      </c>
    </row>
    <row r="129" spans="1:10">
      <c r="A129" s="69" t="s">
        <v>2050</v>
      </c>
      <c r="B129" s="54">
        <v>62173</v>
      </c>
      <c r="C129" s="70" t="s">
        <v>134</v>
      </c>
      <c r="D129" s="79">
        <v>42549</v>
      </c>
      <c r="E129" s="72">
        <v>6828.95</v>
      </c>
      <c r="F129" s="80">
        <v>100</v>
      </c>
      <c r="G129" s="72">
        <v>24.768599999999999</v>
      </c>
      <c r="H129" s="73">
        <v>0</v>
      </c>
      <c r="I129" s="73">
        <f t="shared" si="1"/>
        <v>3.059342590071683E-3</v>
      </c>
      <c r="J129" s="73">
        <f>G129/'סכום נכסי הקרן'!$C$41</f>
        <v>1.664186712895493E-4</v>
      </c>
    </row>
    <row r="130" spans="1:10">
      <c r="A130" s="69" t="s">
        <v>2051</v>
      </c>
      <c r="B130" s="54">
        <v>87956</v>
      </c>
      <c r="C130" s="70" t="s">
        <v>136</v>
      </c>
      <c r="D130" s="79">
        <v>44837</v>
      </c>
      <c r="E130" s="72">
        <v>1257.58</v>
      </c>
      <c r="F130" s="80">
        <v>100</v>
      </c>
      <c r="G130" s="72">
        <v>5.0449099999999998</v>
      </c>
      <c r="H130" s="73">
        <v>0</v>
      </c>
      <c r="I130" s="73">
        <f t="shared" ref="I130:I191" si="2">IFERROR(G130/$G$9,0)</f>
        <v>6.2313203112321781E-4</v>
      </c>
      <c r="J130" s="73">
        <f>G130/'סכום נכסי הקרן'!$C$41</f>
        <v>3.3896434153539564E-5</v>
      </c>
    </row>
    <row r="131" spans="1:10">
      <c r="A131" s="69" t="s">
        <v>2052</v>
      </c>
      <c r="B131" s="54">
        <v>8299</v>
      </c>
      <c r="C131" s="70" t="s">
        <v>137</v>
      </c>
      <c r="D131" s="79">
        <v>44286</v>
      </c>
      <c r="E131" s="72">
        <v>14703.23</v>
      </c>
      <c r="F131" s="80">
        <v>101.83750000000001</v>
      </c>
      <c r="G131" s="72">
        <v>69.190579999999997</v>
      </c>
      <c r="H131" s="73">
        <v>0</v>
      </c>
      <c r="I131" s="73">
        <f t="shared" si="2"/>
        <v>8.5462112604572718E-3</v>
      </c>
      <c r="J131" s="73">
        <f>G131/'סכום נכסי הקרן'!$C$41</f>
        <v>4.6488717123104506E-4</v>
      </c>
    </row>
    <row r="132" spans="1:10">
      <c r="A132" s="69" t="s">
        <v>2053</v>
      </c>
      <c r="B132" s="54">
        <v>9157</v>
      </c>
      <c r="C132" s="70" t="s">
        <v>136</v>
      </c>
      <c r="D132" s="79">
        <v>44763</v>
      </c>
      <c r="E132" s="72">
        <v>11427.287074</v>
      </c>
      <c r="F132" s="80">
        <v>98.095699999999994</v>
      </c>
      <c r="G132" s="72">
        <v>44.968741229000003</v>
      </c>
      <c r="H132" s="73">
        <v>0</v>
      </c>
      <c r="I132" s="73">
        <f t="shared" si="2"/>
        <v>5.5544029643900808E-3</v>
      </c>
      <c r="J132" s="73">
        <f>G132/'סכום נכסי הקרן'!$C$41</f>
        <v>3.0214215437666052E-4</v>
      </c>
    </row>
    <row r="133" spans="1:10">
      <c r="A133" s="69" t="s">
        <v>2054</v>
      </c>
      <c r="B133" s="54">
        <v>62174</v>
      </c>
      <c r="C133" s="70" t="s">
        <v>134</v>
      </c>
      <c r="D133" s="79">
        <v>42549</v>
      </c>
      <c r="E133" s="72">
        <v>1895.07</v>
      </c>
      <c r="F133" s="80">
        <v>100</v>
      </c>
      <c r="G133" s="72">
        <v>6.8734200000000003</v>
      </c>
      <c r="H133" s="73">
        <v>0</v>
      </c>
      <c r="I133" s="73">
        <f t="shared" si="2"/>
        <v>8.4898405826128686E-4</v>
      </c>
      <c r="J133" s="73">
        <f>G133/'סכום נכסי הקרן'!$C$41</f>
        <v>4.6182078260984227E-5</v>
      </c>
    </row>
    <row r="134" spans="1:10">
      <c r="A134" s="69" t="s">
        <v>2055</v>
      </c>
      <c r="B134" s="54">
        <v>60837</v>
      </c>
      <c r="C134" s="70" t="s">
        <v>134</v>
      </c>
      <c r="D134" s="79">
        <v>42555</v>
      </c>
      <c r="E134" s="72">
        <v>828.9</v>
      </c>
      <c r="F134" s="80">
        <v>100</v>
      </c>
      <c r="G134" s="72">
        <v>3.0064099999999998</v>
      </c>
      <c r="H134" s="73">
        <v>0</v>
      </c>
      <c r="I134" s="73">
        <f t="shared" si="2"/>
        <v>3.7134267403960694E-4</v>
      </c>
      <c r="J134" s="73">
        <f>G134/'סכום נכסי הקרן'!$C$41</f>
        <v>2.0199880395000681E-5</v>
      </c>
    </row>
    <row r="135" spans="1:10">
      <c r="A135" s="69" t="s">
        <v>2056</v>
      </c>
      <c r="B135" s="54">
        <v>87344</v>
      </c>
      <c r="C135" s="70" t="s">
        <v>134</v>
      </c>
      <c r="D135" s="79">
        <v>44421</v>
      </c>
      <c r="E135" s="72">
        <v>974.06</v>
      </c>
      <c r="F135" s="80">
        <v>100</v>
      </c>
      <c r="G135" s="72">
        <v>3.5329200000000003</v>
      </c>
      <c r="H135" s="73">
        <v>0</v>
      </c>
      <c r="I135" s="73">
        <f t="shared" si="2"/>
        <v>4.3637559746275735E-4</v>
      </c>
      <c r="J135" s="73">
        <f>G135/'סכום נכסי הקרן'!$C$41</f>
        <v>2.3737468091546335E-5</v>
      </c>
    </row>
    <row r="136" spans="1:10">
      <c r="A136" s="69" t="s">
        <v>2057</v>
      </c>
      <c r="B136" s="54">
        <v>62175</v>
      </c>
      <c r="C136" s="70" t="s">
        <v>134</v>
      </c>
      <c r="D136" s="79">
        <v>42549</v>
      </c>
      <c r="E136" s="72">
        <v>5781.82</v>
      </c>
      <c r="F136" s="80">
        <v>100</v>
      </c>
      <c r="G136" s="72">
        <v>20.970650000000003</v>
      </c>
      <c r="H136" s="73">
        <v>0</v>
      </c>
      <c r="I136" s="73">
        <f t="shared" si="2"/>
        <v>2.5902312882636384E-3</v>
      </c>
      <c r="J136" s="73">
        <f>G136/'סכום נכסי הקרן'!$C$41</f>
        <v>1.4090048323595953E-4</v>
      </c>
    </row>
    <row r="137" spans="1:10">
      <c r="A137" s="69" t="s">
        <v>2058</v>
      </c>
      <c r="B137" s="54">
        <v>87346</v>
      </c>
      <c r="C137" s="70" t="s">
        <v>134</v>
      </c>
      <c r="D137" s="79">
        <v>44421</v>
      </c>
      <c r="E137" s="72">
        <v>1339.24</v>
      </c>
      <c r="F137" s="80">
        <v>100</v>
      </c>
      <c r="G137" s="72">
        <v>4.8574200000000003</v>
      </c>
      <c r="H137" s="73">
        <v>0</v>
      </c>
      <c r="I137" s="73">
        <f t="shared" si="2"/>
        <v>5.9997383315431622E-4</v>
      </c>
      <c r="J137" s="73">
        <f>G137/'סכום נכסי הקרן'!$C$41</f>
        <v>3.2636700592495439E-5</v>
      </c>
    </row>
    <row r="138" spans="1:10">
      <c r="A138" s="69" t="s">
        <v>2059</v>
      </c>
      <c r="B138" s="54">
        <v>62176</v>
      </c>
      <c r="C138" s="70" t="s">
        <v>134</v>
      </c>
      <c r="D138" s="79">
        <v>42549</v>
      </c>
      <c r="E138" s="72">
        <v>1688.19</v>
      </c>
      <c r="F138" s="80">
        <v>100</v>
      </c>
      <c r="G138" s="72">
        <v>6.1230500000000001</v>
      </c>
      <c r="H138" s="73">
        <v>0</v>
      </c>
      <c r="I138" s="73">
        <f t="shared" si="2"/>
        <v>7.5630062442521662E-4</v>
      </c>
      <c r="J138" s="73">
        <f>G138/'סכום נכסי הקרן'!$C$41</f>
        <v>4.1140389252500135E-5</v>
      </c>
    </row>
    <row r="139" spans="1:10">
      <c r="A139" s="69" t="s">
        <v>2060</v>
      </c>
      <c r="B139" s="54">
        <v>9457</v>
      </c>
      <c r="C139" s="70" t="s">
        <v>134</v>
      </c>
      <c r="D139" s="79">
        <v>44893</v>
      </c>
      <c r="E139" s="72">
        <v>179.26316299999999</v>
      </c>
      <c r="F139" s="80">
        <v>82.376199999999997</v>
      </c>
      <c r="G139" s="72">
        <v>0.53559974799999999</v>
      </c>
      <c r="H139" s="73">
        <v>1E-4</v>
      </c>
      <c r="I139" s="73">
        <f t="shared" si="2"/>
        <v>6.6155661615434889E-5</v>
      </c>
      <c r="J139" s="73">
        <f>G139/'סכום נכסי הקרן'!$C$41</f>
        <v>3.5986611437536816E-6</v>
      </c>
    </row>
    <row r="140" spans="1:10">
      <c r="A140" s="69" t="s">
        <v>2061</v>
      </c>
      <c r="B140" s="54">
        <v>8296</v>
      </c>
      <c r="C140" s="70" t="s">
        <v>134</v>
      </c>
      <c r="D140" s="79">
        <v>44085</v>
      </c>
      <c r="E140" s="72">
        <v>22842.51</v>
      </c>
      <c r="F140" s="80">
        <v>123.3293</v>
      </c>
      <c r="G140" s="72">
        <v>102.17807000000001</v>
      </c>
      <c r="H140" s="73">
        <v>0</v>
      </c>
      <c r="I140" s="73">
        <f t="shared" si="2"/>
        <v>1.262072629548403E-2</v>
      </c>
      <c r="J140" s="73">
        <f>G140/'סכום נכסי הקרן'!$C$41</f>
        <v>6.8652804939845445E-4</v>
      </c>
    </row>
    <row r="141" spans="1:10">
      <c r="A141" s="69" t="s">
        <v>2062</v>
      </c>
      <c r="B141" s="54">
        <v>8333</v>
      </c>
      <c r="C141" s="70" t="s">
        <v>134</v>
      </c>
      <c r="D141" s="79">
        <v>44501</v>
      </c>
      <c r="E141" s="72">
        <v>4524.25</v>
      </c>
      <c r="F141" s="80">
        <v>120.33150000000001</v>
      </c>
      <c r="G141" s="72">
        <v>19.745750000000001</v>
      </c>
      <c r="H141" s="73">
        <v>0</v>
      </c>
      <c r="I141" s="73">
        <f t="shared" si="2"/>
        <v>2.4389353434553403E-3</v>
      </c>
      <c r="J141" s="73">
        <f>G141/'סכום נכסי הקרן'!$C$41</f>
        <v>1.3267045689363218E-4</v>
      </c>
    </row>
    <row r="142" spans="1:10">
      <c r="A142" s="69" t="s">
        <v>2063</v>
      </c>
      <c r="B142" s="54">
        <v>87955</v>
      </c>
      <c r="C142" s="70" t="s">
        <v>136</v>
      </c>
      <c r="D142" s="79">
        <v>44827</v>
      </c>
      <c r="E142" s="72">
        <v>2425.86</v>
      </c>
      <c r="F142" s="80">
        <v>100</v>
      </c>
      <c r="G142" s="72">
        <v>9.7315699999999996</v>
      </c>
      <c r="H142" s="73">
        <v>0</v>
      </c>
      <c r="I142" s="73">
        <f t="shared" si="2"/>
        <v>1.2020141053294853E-3</v>
      </c>
      <c r="J142" s="73">
        <f>G142/'סכום נכסי הקרן'!$C$41</f>
        <v>6.538580900661479E-5</v>
      </c>
    </row>
    <row r="143" spans="1:10">
      <c r="A143" s="69" t="s">
        <v>2064</v>
      </c>
      <c r="B143" s="54">
        <v>6653</v>
      </c>
      <c r="C143" s="70" t="s">
        <v>134</v>
      </c>
      <c r="D143" s="79">
        <v>39264</v>
      </c>
      <c r="E143" s="72">
        <v>210267.26</v>
      </c>
      <c r="F143" s="80">
        <v>89.492800000000003</v>
      </c>
      <c r="G143" s="72">
        <v>682.50731000000007</v>
      </c>
      <c r="H143" s="73">
        <v>0</v>
      </c>
      <c r="I143" s="73">
        <f t="shared" si="2"/>
        <v>8.4301239533855668E-2</v>
      </c>
      <c r="J143" s="73">
        <f>G143/'סכום נכסי הקרן'!$C$41</f>
        <v>4.5857238469515652E-3</v>
      </c>
    </row>
    <row r="144" spans="1:10">
      <c r="A144" s="69" t="s">
        <v>2065</v>
      </c>
      <c r="B144" s="54">
        <v>8410</v>
      </c>
      <c r="C144" s="70" t="s">
        <v>136</v>
      </c>
      <c r="D144" s="79">
        <v>44651</v>
      </c>
      <c r="E144" s="72">
        <v>4491.4096470000004</v>
      </c>
      <c r="F144" s="80">
        <v>119.0085</v>
      </c>
      <c r="G144" s="72">
        <v>21.442640844000003</v>
      </c>
      <c r="H144" s="73">
        <v>0</v>
      </c>
      <c r="I144" s="73">
        <f t="shared" si="2"/>
        <v>2.6485301703632756E-3</v>
      </c>
      <c r="J144" s="73">
        <f>G144/'סכום נכסי הקרן'!$C$41</f>
        <v>1.4407176013975359E-4</v>
      </c>
    </row>
    <row r="145" spans="1:10">
      <c r="A145" s="69" t="s">
        <v>2066</v>
      </c>
      <c r="B145" s="54">
        <v>7001</v>
      </c>
      <c r="C145" s="70" t="s">
        <v>136</v>
      </c>
      <c r="D145" s="79">
        <v>43602</v>
      </c>
      <c r="E145" s="72">
        <v>7920.107183000001</v>
      </c>
      <c r="F145" s="80">
        <v>63.311199999999999</v>
      </c>
      <c r="G145" s="72">
        <v>20.115425656999999</v>
      </c>
      <c r="H145" s="73">
        <v>0</v>
      </c>
      <c r="I145" s="73">
        <f t="shared" si="2"/>
        <v>2.4845965629821938E-3</v>
      </c>
      <c r="J145" s="73">
        <f>G145/'סכום נכסי הקרן'!$C$41</f>
        <v>1.3515428446749713E-4</v>
      </c>
    </row>
    <row r="146" spans="1:10">
      <c r="A146" s="69" t="s">
        <v>2067</v>
      </c>
      <c r="B146" s="54">
        <v>8319</v>
      </c>
      <c r="C146" s="70" t="s">
        <v>136</v>
      </c>
      <c r="D146" s="79">
        <v>44377</v>
      </c>
      <c r="E146" s="72">
        <v>5544.298315</v>
      </c>
      <c r="F146" s="80">
        <v>94.475399999999993</v>
      </c>
      <c r="G146" s="72">
        <v>21.012752809999999</v>
      </c>
      <c r="H146" s="73">
        <v>0</v>
      </c>
      <c r="I146" s="73">
        <f t="shared" si="2"/>
        <v>2.5954317000670781E-3</v>
      </c>
      <c r="J146" s="73">
        <f>G146/'סכום נכסי הקרן'!$C$41</f>
        <v>1.4118336937800048E-4</v>
      </c>
    </row>
    <row r="147" spans="1:10">
      <c r="A147" s="69" t="s">
        <v>2068</v>
      </c>
      <c r="B147" s="54">
        <v>8411</v>
      </c>
      <c r="C147" s="70" t="s">
        <v>136</v>
      </c>
      <c r="D147" s="79">
        <v>44651</v>
      </c>
      <c r="E147" s="72">
        <v>6063.4027669999996</v>
      </c>
      <c r="F147" s="80">
        <v>103.7527</v>
      </c>
      <c r="G147" s="72">
        <v>25.236751288000001</v>
      </c>
      <c r="H147" s="73">
        <v>0</v>
      </c>
      <c r="I147" s="73">
        <f t="shared" si="2"/>
        <v>3.1171672218221784E-3</v>
      </c>
      <c r="J147" s="73">
        <f>G147/'סכום נכסי הקרן'!$C$41</f>
        <v>1.6956415045718296E-4</v>
      </c>
    </row>
    <row r="148" spans="1:10">
      <c r="A148" s="69" t="s">
        <v>2069</v>
      </c>
      <c r="B148" s="54">
        <v>9384</v>
      </c>
      <c r="C148" s="70" t="s">
        <v>136</v>
      </c>
      <c r="D148" s="79">
        <v>44910</v>
      </c>
      <c r="E148" s="72">
        <v>914.14697799999999</v>
      </c>
      <c r="F148" s="80">
        <v>101.1901</v>
      </c>
      <c r="G148" s="72">
        <v>3.7108352770000002</v>
      </c>
      <c r="H148" s="73">
        <v>0</v>
      </c>
      <c r="I148" s="73">
        <f t="shared" si="2"/>
        <v>4.5835115459358025E-4</v>
      </c>
      <c r="J148" s="73">
        <f>G148/'סכום נכסי הקרן'!$C$41</f>
        <v>2.4932869688748119E-5</v>
      </c>
    </row>
    <row r="149" spans="1:10">
      <c r="A149" s="69" t="s">
        <v>2070</v>
      </c>
      <c r="B149" s="54">
        <v>5303</v>
      </c>
      <c r="C149" s="70" t="s">
        <v>136</v>
      </c>
      <c r="D149" s="79">
        <v>42788</v>
      </c>
      <c r="E149" s="72">
        <v>16398.944044</v>
      </c>
      <c r="F149" s="80">
        <v>53.851300000000002</v>
      </c>
      <c r="G149" s="72">
        <v>35.426618337000001</v>
      </c>
      <c r="H149" s="73">
        <v>0</v>
      </c>
      <c r="I149" s="73">
        <f t="shared" si="2"/>
        <v>4.3757887930928096E-3</v>
      </c>
      <c r="J149" s="73">
        <f>G149/'סכום נכסי הקרן'!$C$41</f>
        <v>2.3802922861710079E-4</v>
      </c>
    </row>
    <row r="150" spans="1:10">
      <c r="A150" s="69" t="s">
        <v>2071</v>
      </c>
      <c r="B150" s="54">
        <v>7011</v>
      </c>
      <c r="C150" s="70" t="s">
        <v>136</v>
      </c>
      <c r="D150" s="79">
        <v>43651</v>
      </c>
      <c r="E150" s="72">
        <v>26505.711891999999</v>
      </c>
      <c r="F150" s="80">
        <v>92.157700000000006</v>
      </c>
      <c r="G150" s="72">
        <v>97.991571608000015</v>
      </c>
      <c r="H150" s="73">
        <v>0</v>
      </c>
      <c r="I150" s="73">
        <f t="shared" si="2"/>
        <v>1.2103622670979126E-2</v>
      </c>
      <c r="J150" s="73">
        <f>G150/'סכום נכסי הקרן'!$C$41</f>
        <v>6.5839922904718416E-4</v>
      </c>
    </row>
    <row r="151" spans="1:10">
      <c r="A151" s="69" t="s">
        <v>2072</v>
      </c>
      <c r="B151" s="54">
        <v>62177</v>
      </c>
      <c r="C151" s="70" t="s">
        <v>134</v>
      </c>
      <c r="D151" s="79">
        <v>42549</v>
      </c>
      <c r="E151" s="72">
        <v>4339.09</v>
      </c>
      <c r="F151" s="80">
        <v>100</v>
      </c>
      <c r="G151" s="72">
        <v>15.737879999999999</v>
      </c>
      <c r="H151" s="73">
        <v>0</v>
      </c>
      <c r="I151" s="73">
        <f t="shared" si="2"/>
        <v>1.9438953578901244E-3</v>
      </c>
      <c r="J151" s="73">
        <f>G151/'סכום נכסי הקרן'!$C$41</f>
        <v>1.0574182951456166E-4</v>
      </c>
    </row>
    <row r="152" spans="1:10">
      <c r="A152" s="69" t="s">
        <v>2073</v>
      </c>
      <c r="B152" s="54">
        <v>9736</v>
      </c>
      <c r="C152" s="70" t="s">
        <v>134</v>
      </c>
      <c r="D152" s="79">
        <v>44621</v>
      </c>
      <c r="E152" s="72">
        <v>31138.05</v>
      </c>
      <c r="F152" s="80">
        <v>118.51260000000001</v>
      </c>
      <c r="G152" s="72">
        <v>133.84541000000002</v>
      </c>
      <c r="H152" s="73">
        <v>0</v>
      </c>
      <c r="I152" s="73">
        <f t="shared" si="2"/>
        <v>1.6532180393668047E-2</v>
      </c>
      <c r="J152" s="73">
        <f>G152/'סכום נכסי הקרן'!$C$41</f>
        <v>8.9929892244232444E-4</v>
      </c>
    </row>
    <row r="153" spans="1:10">
      <c r="A153" s="69" t="s">
        <v>2074</v>
      </c>
      <c r="B153" s="54">
        <v>8502</v>
      </c>
      <c r="C153" s="70" t="s">
        <v>134</v>
      </c>
      <c r="D153" s="79">
        <v>44621</v>
      </c>
      <c r="E153" s="72">
        <v>64327.127486999991</v>
      </c>
      <c r="F153" s="80">
        <v>102.521</v>
      </c>
      <c r="G153" s="72">
        <v>239.19634974599998</v>
      </c>
      <c r="H153" s="73">
        <v>1E-4</v>
      </c>
      <c r="I153" s="73">
        <f t="shared" si="2"/>
        <v>2.9544809967766435E-2</v>
      </c>
      <c r="J153" s="73">
        <f>G153/'סכום נכסי הקרן'!$C$41</f>
        <v>1.6071452848380465E-3</v>
      </c>
    </row>
    <row r="154" spans="1:10">
      <c r="A154" s="69" t="s">
        <v>2075</v>
      </c>
      <c r="B154" s="54">
        <v>7017</v>
      </c>
      <c r="C154" s="70" t="s">
        <v>135</v>
      </c>
      <c r="D154" s="79">
        <v>43709</v>
      </c>
      <c r="E154" s="72">
        <v>44386.489499000003</v>
      </c>
      <c r="F154" s="80">
        <v>95.538200000000003</v>
      </c>
      <c r="G154" s="72">
        <v>42.406053104000001</v>
      </c>
      <c r="H154" s="73">
        <v>0</v>
      </c>
      <c r="I154" s="73">
        <f t="shared" si="2"/>
        <v>5.2378674748636859E-3</v>
      </c>
      <c r="J154" s="73">
        <f>G154/'סכום נכסי הקרן'!$C$41</f>
        <v>2.8492361345420201E-4</v>
      </c>
    </row>
    <row r="155" spans="1:10">
      <c r="A155" s="69" t="s">
        <v>2076</v>
      </c>
      <c r="B155" s="54">
        <v>9536</v>
      </c>
      <c r="C155" s="70" t="s">
        <v>135</v>
      </c>
      <c r="D155" s="79">
        <v>45015</v>
      </c>
      <c r="E155" s="72">
        <v>17660.472336999999</v>
      </c>
      <c r="F155" s="80">
        <v>106.45387700000001</v>
      </c>
      <c r="G155" s="72">
        <v>18.800261558999999</v>
      </c>
      <c r="H155" s="73">
        <v>0</v>
      </c>
      <c r="I155" s="73">
        <f t="shared" si="2"/>
        <v>2.3221514696808118E-3</v>
      </c>
      <c r="J155" s="73">
        <f>G155/'סכום נכסי הקרן'!$C$41</f>
        <v>1.2631777930705693E-4</v>
      </c>
    </row>
    <row r="156" spans="1:10">
      <c r="A156" s="69" t="s">
        <v>2077</v>
      </c>
      <c r="B156" s="54">
        <v>6885</v>
      </c>
      <c r="C156" s="70" t="s">
        <v>136</v>
      </c>
      <c r="D156" s="79">
        <v>43602</v>
      </c>
      <c r="E156" s="72">
        <v>11707.528895999998</v>
      </c>
      <c r="F156" s="80">
        <v>92.204800000000006</v>
      </c>
      <c r="G156" s="72">
        <v>43.304835295000004</v>
      </c>
      <c r="H156" s="73">
        <v>0</v>
      </c>
      <c r="I156" s="73">
        <f t="shared" si="2"/>
        <v>5.3488823338433723E-3</v>
      </c>
      <c r="J156" s="73">
        <f>G156/'סכום נכסי הקרן'!$C$41</f>
        <v>2.9096247467384827E-4</v>
      </c>
    </row>
    <row r="157" spans="1:10">
      <c r="A157" s="69" t="s">
        <v>2078</v>
      </c>
      <c r="B157" s="54">
        <v>60838</v>
      </c>
      <c r="C157" s="70" t="s">
        <v>134</v>
      </c>
      <c r="D157" s="79">
        <v>42555</v>
      </c>
      <c r="E157" s="72">
        <v>958.09</v>
      </c>
      <c r="F157" s="80">
        <v>100</v>
      </c>
      <c r="G157" s="72">
        <v>3.47498</v>
      </c>
      <c r="H157" s="73">
        <v>0</v>
      </c>
      <c r="I157" s="73">
        <f t="shared" si="2"/>
        <v>4.2921902383046668E-4</v>
      </c>
      <c r="J157" s="73">
        <f>G157/'סכום נכסי הקרן'!$C$41</f>
        <v>2.334817286232399E-5</v>
      </c>
    </row>
    <row r="158" spans="1:10">
      <c r="A158" s="69" t="s">
        <v>2079</v>
      </c>
      <c r="B158" s="54">
        <v>87345</v>
      </c>
      <c r="C158" s="70" t="s">
        <v>134</v>
      </c>
      <c r="D158" s="79">
        <v>44421</v>
      </c>
      <c r="E158" s="72">
        <v>920.78</v>
      </c>
      <c r="F158" s="80">
        <v>100</v>
      </c>
      <c r="G158" s="72">
        <v>3.3396599999999999</v>
      </c>
      <c r="H158" s="73">
        <v>0</v>
      </c>
      <c r="I158" s="73">
        <f t="shared" si="2"/>
        <v>4.1250470653806824E-4</v>
      </c>
      <c r="J158" s="73">
        <f>G158/'סכום נכסי הקרן'!$C$41</f>
        <v>2.2438966262076023E-5</v>
      </c>
    </row>
    <row r="159" spans="1:10">
      <c r="A159" s="69" t="s">
        <v>2080</v>
      </c>
      <c r="B159" s="54">
        <v>7077</v>
      </c>
      <c r="C159" s="70" t="s">
        <v>134</v>
      </c>
      <c r="D159" s="79">
        <v>44012</v>
      </c>
      <c r="E159" s="72">
        <v>32864.204481000001</v>
      </c>
      <c r="F159" s="80">
        <v>117.1358</v>
      </c>
      <c r="G159" s="72">
        <v>139.62408100100001</v>
      </c>
      <c r="H159" s="73">
        <v>0</v>
      </c>
      <c r="I159" s="73">
        <f t="shared" si="2"/>
        <v>1.7245944365284184E-2</v>
      </c>
      <c r="J159" s="73">
        <f>G159/'סכום נכסי הקרן'!$C$41</f>
        <v>9.3812545078086071E-4</v>
      </c>
    </row>
    <row r="160" spans="1:10">
      <c r="A160" s="69" t="s">
        <v>2081</v>
      </c>
      <c r="B160" s="54">
        <v>9172</v>
      </c>
      <c r="C160" s="70" t="s">
        <v>136</v>
      </c>
      <c r="D160" s="79">
        <v>44743</v>
      </c>
      <c r="E160" s="72">
        <v>4935.9880059999996</v>
      </c>
      <c r="F160" s="80">
        <v>89.972800000000007</v>
      </c>
      <c r="G160" s="72">
        <v>17.815702645000002</v>
      </c>
      <c r="H160" s="73">
        <v>1E-4</v>
      </c>
      <c r="I160" s="73">
        <f t="shared" si="2"/>
        <v>2.2005417292015389E-3</v>
      </c>
      <c r="J160" s="73">
        <f>G160/'סכום נכסי הקרן'!$C$41</f>
        <v>1.1970258966072403E-4</v>
      </c>
    </row>
    <row r="161" spans="1:10">
      <c r="A161" s="69" t="s">
        <v>1979</v>
      </c>
      <c r="B161" s="54">
        <v>83111</v>
      </c>
      <c r="C161" s="70" t="s">
        <v>134</v>
      </c>
      <c r="D161" s="79">
        <v>44256</v>
      </c>
      <c r="E161" s="72">
        <v>2424.9</v>
      </c>
      <c r="F161" s="80">
        <v>100</v>
      </c>
      <c r="G161" s="72">
        <v>8.7951200000000007</v>
      </c>
      <c r="H161" s="73">
        <v>0</v>
      </c>
      <c r="I161" s="73">
        <f t="shared" si="2"/>
        <v>1.0863466324617162E-3</v>
      </c>
      <c r="J161" s="73">
        <f>G161/'סכום נכסי הקרן'!$C$41</f>
        <v>5.9093860138729717E-5</v>
      </c>
    </row>
    <row r="162" spans="1:10">
      <c r="A162" s="69" t="s">
        <v>2082</v>
      </c>
      <c r="B162" s="54">
        <v>9667</v>
      </c>
      <c r="C162" s="70" t="s">
        <v>134</v>
      </c>
      <c r="D162" s="79">
        <v>44959</v>
      </c>
      <c r="E162" s="72">
        <v>12585.085467000001</v>
      </c>
      <c r="F162" s="80">
        <v>103.92870000000001</v>
      </c>
      <c r="G162" s="72">
        <v>47.439403501999998</v>
      </c>
      <c r="H162" s="73">
        <v>0</v>
      </c>
      <c r="I162" s="73">
        <f t="shared" si="2"/>
        <v>5.8595716988955509E-3</v>
      </c>
      <c r="J162" s="73">
        <f>G162/'סכום נכסי הקרן'!$C$41</f>
        <v>3.1874237936627955E-4</v>
      </c>
    </row>
    <row r="163" spans="1:10">
      <c r="A163" s="69" t="s">
        <v>2083</v>
      </c>
      <c r="B163" s="54">
        <v>8335</v>
      </c>
      <c r="C163" s="70" t="s">
        <v>134</v>
      </c>
      <c r="D163" s="79">
        <v>44412</v>
      </c>
      <c r="E163" s="72">
        <v>43632.86</v>
      </c>
      <c r="F163" s="80">
        <v>100.307</v>
      </c>
      <c r="G163" s="72">
        <v>158.74222</v>
      </c>
      <c r="H163" s="73">
        <v>2.0000000000000001E-4</v>
      </c>
      <c r="I163" s="73">
        <f t="shared" si="2"/>
        <v>1.9607359095327508E-2</v>
      </c>
      <c r="J163" s="73">
        <f>G163/'סכום נכסי הקרן'!$C$41</f>
        <v>1.0665790286876657E-3</v>
      </c>
    </row>
    <row r="164" spans="1:10">
      <c r="A164" s="69" t="s">
        <v>2084</v>
      </c>
      <c r="B164" s="54">
        <v>6651</v>
      </c>
      <c r="C164" s="70" t="s">
        <v>136</v>
      </c>
      <c r="D164" s="79">
        <v>43465</v>
      </c>
      <c r="E164" s="72">
        <v>19425.330493000001</v>
      </c>
      <c r="F164" s="80">
        <v>103.34990000000001</v>
      </c>
      <c r="G164" s="72">
        <v>80.537120858999998</v>
      </c>
      <c r="H164" s="73">
        <v>1E-4</v>
      </c>
      <c r="I164" s="73">
        <f t="shared" si="2"/>
        <v>9.9477016838129418E-3</v>
      </c>
      <c r="J164" s="73">
        <f>G164/'סכום נכסי הקרן'!$C$41</f>
        <v>5.4112386823803628E-4</v>
      </c>
    </row>
    <row r="165" spans="1:10">
      <c r="A165" s="69" t="s">
        <v>2085</v>
      </c>
      <c r="B165" s="54">
        <v>8415</v>
      </c>
      <c r="C165" s="70" t="s">
        <v>136</v>
      </c>
      <c r="D165" s="79">
        <v>44440</v>
      </c>
      <c r="E165" s="72">
        <v>77217.87</v>
      </c>
      <c r="F165" s="80">
        <v>119.6219</v>
      </c>
      <c r="G165" s="72">
        <v>370.54940999999997</v>
      </c>
      <c r="H165" s="73">
        <v>1E-4</v>
      </c>
      <c r="I165" s="73">
        <f t="shared" si="2"/>
        <v>4.5769142855830926E-2</v>
      </c>
      <c r="J165" s="73">
        <f>G165/'סכום נכסי הקרן'!$C$41</f>
        <v>2.489698265518698E-3</v>
      </c>
    </row>
    <row r="166" spans="1:10">
      <c r="A166" s="69" t="s">
        <v>2086</v>
      </c>
      <c r="B166" s="54">
        <v>87341</v>
      </c>
      <c r="C166" s="70" t="s">
        <v>134</v>
      </c>
      <c r="D166" s="79">
        <v>44421</v>
      </c>
      <c r="E166" s="72">
        <v>809.34</v>
      </c>
      <c r="F166" s="80">
        <v>100</v>
      </c>
      <c r="G166" s="72">
        <v>2.9354899999999997</v>
      </c>
      <c r="H166" s="73">
        <v>0</v>
      </c>
      <c r="I166" s="73">
        <f t="shared" si="2"/>
        <v>3.6258285004923669E-4</v>
      </c>
      <c r="J166" s="73">
        <f>G166/'סכום נכסי הקרן'!$C$41</f>
        <v>1.972337335916277E-5</v>
      </c>
    </row>
    <row r="167" spans="1:10">
      <c r="A167" s="69" t="s">
        <v>2087</v>
      </c>
      <c r="B167" s="54">
        <v>8310</v>
      </c>
      <c r="C167" s="70" t="s">
        <v>134</v>
      </c>
      <c r="D167" s="79">
        <v>44377</v>
      </c>
      <c r="E167" s="72">
        <v>11610.52</v>
      </c>
      <c r="F167" s="80">
        <v>29.631699999999999</v>
      </c>
      <c r="G167" s="72">
        <v>12.478290000000001</v>
      </c>
      <c r="H167" s="73">
        <v>0</v>
      </c>
      <c r="I167" s="73">
        <f t="shared" si="2"/>
        <v>1.5412806556795939E-3</v>
      </c>
      <c r="J167" s="73">
        <f>G167/'סכום נכסי הקרן'!$C$41</f>
        <v>8.3840848564943935E-5</v>
      </c>
    </row>
    <row r="168" spans="1:10">
      <c r="A168" s="69" t="s">
        <v>2088</v>
      </c>
      <c r="B168" s="54">
        <v>9695</v>
      </c>
      <c r="C168" s="70" t="s">
        <v>134</v>
      </c>
      <c r="D168" s="79">
        <v>45108</v>
      </c>
      <c r="E168" s="72">
        <v>26218.931090999999</v>
      </c>
      <c r="F168" s="80">
        <v>99.217799999999997</v>
      </c>
      <c r="G168" s="72">
        <v>94.352221665000002</v>
      </c>
      <c r="H168" s="73">
        <v>0</v>
      </c>
      <c r="I168" s="73">
        <f t="shared" si="2"/>
        <v>1.1654101168722442E-2</v>
      </c>
      <c r="J168" s="73">
        <f>G168/'סכום נכסי הקרן'!$C$41</f>
        <v>6.339466648379935E-4</v>
      </c>
    </row>
    <row r="169" spans="1:10">
      <c r="A169" s="69" t="s">
        <v>2089</v>
      </c>
      <c r="B169" s="54">
        <v>87951</v>
      </c>
      <c r="C169" s="70" t="s">
        <v>136</v>
      </c>
      <c r="D169" s="79">
        <v>44771</v>
      </c>
      <c r="E169" s="72">
        <v>1866.2</v>
      </c>
      <c r="F169" s="80">
        <v>100</v>
      </c>
      <c r="G169" s="72">
        <v>7.4864600000000001</v>
      </c>
      <c r="H169" s="73">
        <v>0</v>
      </c>
      <c r="I169" s="73">
        <f t="shared" si="2"/>
        <v>9.2470490568171207E-4</v>
      </c>
      <c r="J169" s="73">
        <f>G169/'סכום נכסי הקרן'!$C$41</f>
        <v>5.0301055605175878E-5</v>
      </c>
    </row>
    <row r="170" spans="1:10">
      <c r="A170" s="69" t="s">
        <v>2090</v>
      </c>
      <c r="B170" s="54">
        <v>7085</v>
      </c>
      <c r="C170" s="70" t="s">
        <v>134</v>
      </c>
      <c r="D170" s="79">
        <v>43983</v>
      </c>
      <c r="E170" s="72">
        <v>30767.808217000002</v>
      </c>
      <c r="F170" s="80">
        <v>99.367400000000004</v>
      </c>
      <c r="G170" s="72">
        <v>110.88889144700001</v>
      </c>
      <c r="H170" s="73">
        <v>0</v>
      </c>
      <c r="I170" s="73">
        <f t="shared" si="2"/>
        <v>1.3696660625535666E-2</v>
      </c>
      <c r="J170" s="73">
        <f>G170/'סכום נכסי הקרן'!$C$41</f>
        <v>7.4505551284209876E-4</v>
      </c>
    </row>
    <row r="171" spans="1:10">
      <c r="A171" s="69" t="s">
        <v>2091</v>
      </c>
      <c r="B171" s="54">
        <v>608311</v>
      </c>
      <c r="C171" s="70" t="s">
        <v>134</v>
      </c>
      <c r="D171" s="79">
        <v>42555</v>
      </c>
      <c r="E171" s="72">
        <v>1456.17</v>
      </c>
      <c r="F171" s="80">
        <v>100</v>
      </c>
      <c r="G171" s="72">
        <v>5.2815200000000004</v>
      </c>
      <c r="H171" s="73">
        <v>0</v>
      </c>
      <c r="I171" s="73">
        <f t="shared" si="2"/>
        <v>6.5235738298956736E-4</v>
      </c>
      <c r="J171" s="73">
        <f>G171/'סכום נכסי הקרן'!$C$41</f>
        <v>3.5486201916506402E-5</v>
      </c>
    </row>
    <row r="172" spans="1:10">
      <c r="A172" s="69" t="s">
        <v>2092</v>
      </c>
      <c r="B172" s="54">
        <v>8330</v>
      </c>
      <c r="C172" s="70" t="s">
        <v>134</v>
      </c>
      <c r="D172" s="79">
        <v>44002</v>
      </c>
      <c r="E172" s="72">
        <v>34654.720000000001</v>
      </c>
      <c r="F172" s="80">
        <v>110.4049</v>
      </c>
      <c r="G172" s="72">
        <v>138.77088000000001</v>
      </c>
      <c r="H172" s="73">
        <v>1E-4</v>
      </c>
      <c r="I172" s="73">
        <f t="shared" si="2"/>
        <v>1.7140559557089489E-2</v>
      </c>
      <c r="J172" s="73">
        <f>G172/'סכום נכסי הקרן'!$C$41</f>
        <v>9.3239284672050468E-4</v>
      </c>
    </row>
    <row r="173" spans="1:10">
      <c r="A173" s="69" t="s">
        <v>2093</v>
      </c>
      <c r="B173" s="54">
        <v>9828</v>
      </c>
      <c r="C173" s="70" t="s">
        <v>134</v>
      </c>
      <c r="D173" s="79">
        <v>44256</v>
      </c>
      <c r="E173" s="72">
        <v>1977.950055</v>
      </c>
      <c r="F173" s="80">
        <v>143.2039</v>
      </c>
      <c r="G173" s="72">
        <v>10.273483367000001</v>
      </c>
      <c r="H173" s="73">
        <v>0</v>
      </c>
      <c r="I173" s="73">
        <f t="shared" si="2"/>
        <v>1.2689496060760857E-3</v>
      </c>
      <c r="J173" s="73">
        <f>G173/'סכום נכסי הקרן'!$C$41</f>
        <v>6.9026890960790089E-5</v>
      </c>
    </row>
    <row r="174" spans="1:10">
      <c r="A174" s="69" t="s">
        <v>2094</v>
      </c>
      <c r="B174" s="54">
        <v>62178</v>
      </c>
      <c r="C174" s="70" t="s">
        <v>134</v>
      </c>
      <c r="D174" s="79">
        <v>42549</v>
      </c>
      <c r="E174" s="72">
        <v>1199.02</v>
      </c>
      <c r="F174" s="80">
        <v>100</v>
      </c>
      <c r="G174" s="72">
        <v>4.34884</v>
      </c>
      <c r="H174" s="73">
        <v>0</v>
      </c>
      <c r="I174" s="73">
        <f t="shared" si="2"/>
        <v>5.3715556912410623E-4</v>
      </c>
      <c r="J174" s="73">
        <f>G174/'סכום נכסי הקרן'!$C$41</f>
        <v>2.9219583442376378E-5</v>
      </c>
    </row>
    <row r="175" spans="1:10">
      <c r="A175" s="69" t="s">
        <v>2095</v>
      </c>
      <c r="B175" s="54">
        <v>5287</v>
      </c>
      <c r="C175" s="70" t="s">
        <v>136</v>
      </c>
      <c r="D175" s="79">
        <v>42735</v>
      </c>
      <c r="E175" s="72">
        <v>12873.580946</v>
      </c>
      <c r="F175" s="80">
        <v>25.1159</v>
      </c>
      <c r="G175" s="72">
        <v>12.970769326999999</v>
      </c>
      <c r="H175" s="73">
        <v>0</v>
      </c>
      <c r="I175" s="73">
        <f t="shared" si="2"/>
        <v>1.6021102132573711E-3</v>
      </c>
      <c r="J175" s="73">
        <f>G175/'סכום נכסי הקרן'!$C$41</f>
        <v>8.7149786302115638E-5</v>
      </c>
    </row>
    <row r="176" spans="1:10">
      <c r="A176" s="69" t="s">
        <v>2096</v>
      </c>
      <c r="B176" s="54">
        <v>8416</v>
      </c>
      <c r="C176" s="70" t="s">
        <v>136</v>
      </c>
      <c r="D176" s="79">
        <v>44713</v>
      </c>
      <c r="E176" s="72">
        <v>11701.25</v>
      </c>
      <c r="F176" s="80">
        <v>112.74550000000001</v>
      </c>
      <c r="G176" s="72">
        <v>52.923559999999995</v>
      </c>
      <c r="H176" s="73">
        <v>0</v>
      </c>
      <c r="I176" s="73">
        <f t="shared" si="2"/>
        <v>6.5369581294951714E-3</v>
      </c>
      <c r="J176" s="73">
        <f>G176/'סכום נכסי הקרן'!$C$41</f>
        <v>3.5559008321474524E-4</v>
      </c>
    </row>
    <row r="177" spans="1:10">
      <c r="A177" s="69" t="s">
        <v>2097</v>
      </c>
      <c r="B177" s="54">
        <v>87257</v>
      </c>
      <c r="C177" s="70" t="s">
        <v>134</v>
      </c>
      <c r="D177" s="79">
        <v>44469</v>
      </c>
      <c r="E177" s="72">
        <v>116.77</v>
      </c>
      <c r="F177" s="80">
        <v>100</v>
      </c>
      <c r="G177" s="72">
        <v>0.42354000000000003</v>
      </c>
      <c r="H177" s="73">
        <v>0</v>
      </c>
      <c r="I177" s="73">
        <f t="shared" si="2"/>
        <v>5.2314380328276964E-5</v>
      </c>
      <c r="J177" s="73">
        <f>G177/'סכום נכסי הקרן'!$C$41</f>
        <v>2.8457387191030463E-6</v>
      </c>
    </row>
    <row r="178" spans="1:10">
      <c r="A178" s="69" t="s">
        <v>2098</v>
      </c>
      <c r="B178" s="54">
        <v>872510</v>
      </c>
      <c r="C178" s="70" t="s">
        <v>134</v>
      </c>
      <c r="D178" s="79">
        <v>44469</v>
      </c>
      <c r="E178" s="72">
        <v>168.38</v>
      </c>
      <c r="F178" s="80">
        <v>100</v>
      </c>
      <c r="G178" s="72">
        <v>0.61070000000000002</v>
      </c>
      <c r="H178" s="73">
        <v>0</v>
      </c>
      <c r="I178" s="73">
        <f t="shared" si="2"/>
        <v>7.5431817694854647E-5</v>
      </c>
      <c r="J178" s="73">
        <f>G178/'סכום נכסי הקרן'!$C$41</f>
        <v>4.1032550308264398E-6</v>
      </c>
    </row>
    <row r="179" spans="1:10">
      <c r="A179" s="69" t="s">
        <v>2099</v>
      </c>
      <c r="B179" s="54">
        <v>8339</v>
      </c>
      <c r="C179" s="70" t="s">
        <v>134</v>
      </c>
      <c r="D179" s="79">
        <v>44539</v>
      </c>
      <c r="E179" s="72">
        <v>2931.5049260000001</v>
      </c>
      <c r="F179" s="80">
        <v>98.227999999999994</v>
      </c>
      <c r="G179" s="72">
        <v>10.44415925</v>
      </c>
      <c r="H179" s="73">
        <v>0</v>
      </c>
      <c r="I179" s="73">
        <f t="shared" si="2"/>
        <v>1.2900309751466021E-3</v>
      </c>
      <c r="J179" s="73">
        <f>G179/'סכום נכסי הקרן'!$C$41</f>
        <v>7.0173651523358437E-5</v>
      </c>
    </row>
    <row r="180" spans="1:10">
      <c r="A180" s="69" t="s">
        <v>2100</v>
      </c>
      <c r="B180" s="54">
        <v>7013</v>
      </c>
      <c r="C180" s="70" t="s">
        <v>136</v>
      </c>
      <c r="D180" s="79">
        <v>43507</v>
      </c>
      <c r="E180" s="72">
        <v>17220.370593</v>
      </c>
      <c r="F180" s="80">
        <v>93.620599999999996</v>
      </c>
      <c r="G180" s="72">
        <v>64.674270128000003</v>
      </c>
      <c r="H180" s="73">
        <v>0</v>
      </c>
      <c r="I180" s="73">
        <f t="shared" si="2"/>
        <v>7.9883703190487647E-3</v>
      </c>
      <c r="J180" s="73">
        <f>G180/'סכום נכסי הקרן'!$C$41</f>
        <v>4.3454236821310649E-4</v>
      </c>
    </row>
    <row r="181" spans="1:10">
      <c r="A181" s="69" t="s">
        <v>2101</v>
      </c>
      <c r="B181" s="54">
        <v>608312</v>
      </c>
      <c r="C181" s="70" t="s">
        <v>134</v>
      </c>
      <c r="D181" s="79">
        <v>42555</v>
      </c>
      <c r="E181" s="72">
        <v>781.77</v>
      </c>
      <c r="F181" s="80">
        <v>100</v>
      </c>
      <c r="G181" s="72">
        <v>2.8354899999999996</v>
      </c>
      <c r="H181" s="73">
        <v>0</v>
      </c>
      <c r="I181" s="73">
        <f t="shared" si="2"/>
        <v>3.5023115237527982E-4</v>
      </c>
      <c r="J181" s="73">
        <f>G181/'סכום נכסי הקרן'!$C$41</f>
        <v>1.9051479625606779E-5</v>
      </c>
    </row>
    <row r="182" spans="1:10">
      <c r="A182" s="69" t="s">
        <v>2102</v>
      </c>
      <c r="B182" s="54">
        <v>608314</v>
      </c>
      <c r="C182" s="70" t="s">
        <v>134</v>
      </c>
      <c r="D182" s="79">
        <v>42555</v>
      </c>
      <c r="E182" s="72">
        <v>309.18</v>
      </c>
      <c r="F182" s="80">
        <v>100</v>
      </c>
      <c r="G182" s="72">
        <v>1.1213900000000001</v>
      </c>
      <c r="H182" s="73">
        <v>0</v>
      </c>
      <c r="I182" s="73">
        <f t="shared" si="2"/>
        <v>1.3851070254598504E-4</v>
      </c>
      <c r="J182" s="73">
        <f>G182/'סכום נכסי הקרן'!$C$41</f>
        <v>7.5345491387235328E-6</v>
      </c>
    </row>
    <row r="183" spans="1:10">
      <c r="A183" s="69" t="s">
        <v>2103</v>
      </c>
      <c r="B183" s="54">
        <v>608315</v>
      </c>
      <c r="C183" s="70" t="s">
        <v>134</v>
      </c>
      <c r="D183" s="79">
        <v>42555</v>
      </c>
      <c r="E183" s="72">
        <v>318.85000000000002</v>
      </c>
      <c r="F183" s="80">
        <v>100</v>
      </c>
      <c r="G183" s="72">
        <v>1.1564700000000001</v>
      </c>
      <c r="H183" s="73">
        <v>0</v>
      </c>
      <c r="I183" s="73">
        <f t="shared" si="2"/>
        <v>1.4284367809000911E-4</v>
      </c>
      <c r="J183" s="73">
        <f>G183/'סכום נכסי הקרן'!$C$41</f>
        <v>7.7702494604549753E-6</v>
      </c>
    </row>
    <row r="184" spans="1:10">
      <c r="A184" s="69" t="s">
        <v>2104</v>
      </c>
      <c r="B184" s="54">
        <v>608316</v>
      </c>
      <c r="C184" s="70" t="s">
        <v>134</v>
      </c>
      <c r="D184" s="79">
        <v>42555</v>
      </c>
      <c r="E184" s="72">
        <v>1238.33</v>
      </c>
      <c r="F184" s="80">
        <v>100</v>
      </c>
      <c r="G184" s="72">
        <v>4.4914100000000001</v>
      </c>
      <c r="H184" s="73">
        <v>0</v>
      </c>
      <c r="I184" s="73">
        <f t="shared" si="2"/>
        <v>5.5476538449786663E-4</v>
      </c>
      <c r="J184" s="73">
        <f>G184/'סכום נכסי הקרן'!$C$41</f>
        <v>3.0177502338307157E-5</v>
      </c>
    </row>
    <row r="185" spans="1:10">
      <c r="A185" s="69" t="s">
        <v>2105</v>
      </c>
      <c r="B185" s="54">
        <v>608317</v>
      </c>
      <c r="C185" s="70" t="s">
        <v>134</v>
      </c>
      <c r="D185" s="79">
        <v>42555</v>
      </c>
      <c r="E185" s="72">
        <v>1.78</v>
      </c>
      <c r="F185" s="80">
        <v>100</v>
      </c>
      <c r="G185" s="72">
        <v>6.4599999999999996E-3</v>
      </c>
      <c r="H185" s="73">
        <v>0</v>
      </c>
      <c r="I185" s="73">
        <f t="shared" si="2"/>
        <v>7.9791966973761419E-7</v>
      </c>
      <c r="J185" s="73">
        <f>G185/'סכום נכסי הקרן'!$C$41</f>
        <v>4.3404335187717047E-8</v>
      </c>
    </row>
    <row r="186" spans="1:10">
      <c r="A186" s="69" t="s">
        <v>2106</v>
      </c>
      <c r="B186" s="54">
        <v>9377</v>
      </c>
      <c r="C186" s="70" t="s">
        <v>134</v>
      </c>
      <c r="D186" s="79">
        <v>44502</v>
      </c>
      <c r="E186" s="72">
        <v>32267.91</v>
      </c>
      <c r="F186" s="80">
        <v>101.4434</v>
      </c>
      <c r="G186" s="72">
        <v>118.72503</v>
      </c>
      <c r="H186" s="73">
        <v>1E-4</v>
      </c>
      <c r="I186" s="73">
        <f t="shared" si="2"/>
        <v>1.4664556768914604E-2</v>
      </c>
      <c r="J186" s="73">
        <f>G186/'סכום נכסי הקרן'!$C$41</f>
        <v>7.9770603673247093E-4</v>
      </c>
    </row>
    <row r="187" spans="1:10">
      <c r="A187" s="69" t="s">
        <v>2108</v>
      </c>
      <c r="B187" s="54">
        <v>7043</v>
      </c>
      <c r="C187" s="70" t="s">
        <v>136</v>
      </c>
      <c r="D187" s="79">
        <v>43860</v>
      </c>
      <c r="E187" s="72">
        <v>38887.777420999999</v>
      </c>
      <c r="F187" s="80">
        <v>93.663799999999995</v>
      </c>
      <c r="G187" s="72">
        <v>146.11759600100001</v>
      </c>
      <c r="H187" s="73">
        <v>0</v>
      </c>
      <c r="I187" s="73">
        <f t="shared" si="2"/>
        <v>1.8048003706497225E-2</v>
      </c>
      <c r="J187" s="73">
        <f>G187/'סכום נכסי הקרן'!$C$41</f>
        <v>9.8175497115337912E-4</v>
      </c>
    </row>
    <row r="188" spans="1:10">
      <c r="A188" s="69" t="s">
        <v>2109</v>
      </c>
      <c r="B188" s="54">
        <v>5304</v>
      </c>
      <c r="C188" s="70" t="s">
        <v>136</v>
      </c>
      <c r="D188" s="79">
        <v>42928</v>
      </c>
      <c r="E188" s="72">
        <v>19563.678431</v>
      </c>
      <c r="F188" s="80">
        <v>56.852400000000003</v>
      </c>
      <c r="G188" s="72">
        <v>44.618702945999999</v>
      </c>
      <c r="H188" s="73">
        <v>0</v>
      </c>
      <c r="I188" s="73">
        <f t="shared" si="2"/>
        <v>5.5111672939308102E-3</v>
      </c>
      <c r="J188" s="73">
        <f>G188/'סכום נכסי הקרן'!$C$41</f>
        <v>2.9979026908813651E-4</v>
      </c>
    </row>
    <row r="189" spans="1:10">
      <c r="A189" s="69" t="s">
        <v>2110</v>
      </c>
      <c r="B189" s="54">
        <v>5284</v>
      </c>
      <c r="C189" s="70" t="s">
        <v>136</v>
      </c>
      <c r="D189" s="79">
        <v>42531</v>
      </c>
      <c r="E189" s="72">
        <v>15574.499187000001</v>
      </c>
      <c r="F189" s="80">
        <v>44.164499999999997</v>
      </c>
      <c r="G189" s="72">
        <v>27.593388193000003</v>
      </c>
      <c r="H189" s="73">
        <v>0</v>
      </c>
      <c r="I189" s="73">
        <f t="shared" si="2"/>
        <v>3.4082518876006728E-3</v>
      </c>
      <c r="J189" s="73">
        <f>G189/'סכום נכסי הקרן'!$C$41</f>
        <v>1.8539824614454583E-4</v>
      </c>
    </row>
    <row r="190" spans="1:10">
      <c r="A190" s="69" t="s">
        <v>2111</v>
      </c>
      <c r="B190" s="54">
        <v>85891</v>
      </c>
      <c r="C190" s="70" t="s">
        <v>134</v>
      </c>
      <c r="D190" s="79">
        <v>44395</v>
      </c>
      <c r="E190" s="72">
        <v>69927.12</v>
      </c>
      <c r="F190" s="80">
        <v>100</v>
      </c>
      <c r="G190" s="72">
        <v>253.62567000000001</v>
      </c>
      <c r="H190" s="73">
        <v>0</v>
      </c>
      <c r="I190" s="73">
        <f t="shared" si="2"/>
        <v>3.1327075981947547E-2</v>
      </c>
      <c r="J190" s="73">
        <f>G190/'סכום נכסי הקרן'!$C$41</f>
        <v>1.7040949834193982E-3</v>
      </c>
    </row>
    <row r="191" spans="1:10">
      <c r="A191" s="69" t="s">
        <v>2112</v>
      </c>
      <c r="B191" s="54">
        <v>87256</v>
      </c>
      <c r="C191" s="70" t="s">
        <v>134</v>
      </c>
      <c r="D191" s="79">
        <v>44469</v>
      </c>
      <c r="E191" s="72">
        <v>1171.72</v>
      </c>
      <c r="F191" s="80">
        <v>100</v>
      </c>
      <c r="G191" s="72">
        <v>4.2498300000000002</v>
      </c>
      <c r="H191" s="73">
        <v>0</v>
      </c>
      <c r="I191" s="73">
        <f t="shared" si="2"/>
        <v>5.2492615325712162E-4</v>
      </c>
      <c r="J191" s="73">
        <f>G191/'סכום נכסי הקרן'!$C$41</f>
        <v>2.8554341456782592E-5</v>
      </c>
    </row>
    <row r="192" spans="1:10">
      <c r="A192" s="69" t="s">
        <v>2113</v>
      </c>
      <c r="B192" s="54">
        <v>87258</v>
      </c>
      <c r="C192" s="70" t="s">
        <v>134</v>
      </c>
      <c r="D192" s="79">
        <v>44469</v>
      </c>
      <c r="E192" s="72">
        <v>704.69</v>
      </c>
      <c r="F192" s="80">
        <v>100</v>
      </c>
      <c r="G192" s="72">
        <v>2.5559000000000003</v>
      </c>
      <c r="H192" s="73">
        <v>0</v>
      </c>
      <c r="I192" s="73">
        <f t="shared" ref="I192:I208" si="3">IFERROR(G192/$G$9,0)</f>
        <v>3.1569704084866384E-4</v>
      </c>
      <c r="J192" s="73">
        <f>G192/'סכום נכסי הקרן'!$C$41</f>
        <v>1.7172931935957588E-5</v>
      </c>
    </row>
    <row r="193" spans="1:10">
      <c r="A193" s="69" t="s">
        <v>2114</v>
      </c>
      <c r="B193" s="54">
        <v>7041</v>
      </c>
      <c r="C193" s="70" t="s">
        <v>134</v>
      </c>
      <c r="D193" s="79">
        <v>43516</v>
      </c>
      <c r="E193" s="72">
        <v>18328.787139</v>
      </c>
      <c r="F193" s="80">
        <v>79.245099999999994</v>
      </c>
      <c r="G193" s="72">
        <v>52.680962473999998</v>
      </c>
      <c r="H193" s="73">
        <v>0</v>
      </c>
      <c r="I193" s="73">
        <f t="shared" si="3"/>
        <v>6.5069932165191533E-3</v>
      </c>
      <c r="J193" s="73">
        <f>G193/'סכום נכסי הקרן'!$C$41</f>
        <v>3.5396008563978937E-4</v>
      </c>
    </row>
    <row r="194" spans="1:10">
      <c r="A194" s="69" t="s">
        <v>2115</v>
      </c>
      <c r="B194" s="54">
        <v>62179</v>
      </c>
      <c r="C194" s="70" t="s">
        <v>134</v>
      </c>
      <c r="D194" s="79">
        <v>42549</v>
      </c>
      <c r="E194" s="72">
        <v>2373.66</v>
      </c>
      <c r="F194" s="80">
        <v>100</v>
      </c>
      <c r="G194" s="72">
        <v>8.6092499999999994</v>
      </c>
      <c r="H194" s="73">
        <v>0</v>
      </c>
      <c r="I194" s="73">
        <f t="shared" si="3"/>
        <v>1.0633885319951324E-3</v>
      </c>
      <c r="J194" s="73">
        <f>G194/'סכום נכסי הקרן'!$C$41</f>
        <v>5.7845011256169187E-5</v>
      </c>
    </row>
    <row r="195" spans="1:10">
      <c r="A195" s="69" t="s">
        <v>2116</v>
      </c>
      <c r="B195" s="54">
        <v>6646</v>
      </c>
      <c r="C195" s="70" t="s">
        <v>136</v>
      </c>
      <c r="D195" s="79">
        <v>42947</v>
      </c>
      <c r="E195" s="72">
        <v>21120.946104999999</v>
      </c>
      <c r="F195" s="80">
        <v>63.564799999999998</v>
      </c>
      <c r="G195" s="72">
        <v>53.857684257999999</v>
      </c>
      <c r="H195" s="73">
        <v>0</v>
      </c>
      <c r="I195" s="73">
        <f t="shared" si="3"/>
        <v>6.652338333742425E-3</v>
      </c>
      <c r="J195" s="73">
        <f>G195/'סכום נכסי הקרן'!$C$41</f>
        <v>3.6186640556787369E-4</v>
      </c>
    </row>
    <row r="196" spans="1:10">
      <c r="A196" s="69" t="s">
        <v>2117</v>
      </c>
      <c r="B196" s="54">
        <v>621710</v>
      </c>
      <c r="C196" s="70" t="s">
        <v>134</v>
      </c>
      <c r="D196" s="79">
        <v>42549</v>
      </c>
      <c r="E196" s="72">
        <v>3154.21</v>
      </c>
      <c r="F196" s="80">
        <v>100</v>
      </c>
      <c r="G196" s="72">
        <v>11.440329999999999</v>
      </c>
      <c r="H196" s="73">
        <v>0</v>
      </c>
      <c r="I196" s="73">
        <f t="shared" si="3"/>
        <v>1.4130749745029907E-3</v>
      </c>
      <c r="J196" s="73">
        <f>G196/'סכום נכסי הקרן'!$C$41</f>
        <v>7.6866860368126155E-5</v>
      </c>
    </row>
    <row r="197" spans="1:10">
      <c r="A197" s="69" t="s">
        <v>2118</v>
      </c>
      <c r="B197" s="54">
        <v>9618</v>
      </c>
      <c r="C197" s="70" t="s">
        <v>138</v>
      </c>
      <c r="D197" s="79">
        <v>45020</v>
      </c>
      <c r="E197" s="72">
        <v>59784.313476000003</v>
      </c>
      <c r="F197" s="80">
        <v>102.72450000000001</v>
      </c>
      <c r="G197" s="72">
        <v>152.01593824399998</v>
      </c>
      <c r="H197" s="73">
        <v>1E-4</v>
      </c>
      <c r="I197" s="73">
        <f t="shared" si="3"/>
        <v>1.8776549108127868E-2</v>
      </c>
      <c r="J197" s="73">
        <f>G197/'סכום נכסי הקרן'!$C$41</f>
        <v>1.0213855630677817E-3</v>
      </c>
    </row>
    <row r="198" spans="1:10">
      <c r="A198" s="69" t="s">
        <v>2119</v>
      </c>
      <c r="B198" s="54">
        <v>8312</v>
      </c>
      <c r="C198" s="70" t="s">
        <v>136</v>
      </c>
      <c r="D198" s="79">
        <v>44377</v>
      </c>
      <c r="E198" s="72">
        <v>27990.623018999999</v>
      </c>
      <c r="F198" s="80">
        <v>91.874099999999999</v>
      </c>
      <c r="G198" s="72">
        <v>103.162839061</v>
      </c>
      <c r="H198" s="73">
        <v>0</v>
      </c>
      <c r="I198" s="73">
        <f t="shared" si="3"/>
        <v>1.2742361992685414E-2</v>
      </c>
      <c r="J198" s="73">
        <f>G198/'סכום נכסי הקרן'!$C$41</f>
        <v>6.9314465100931159E-4</v>
      </c>
    </row>
    <row r="199" spans="1:10">
      <c r="A199" s="69" t="s">
        <v>2120</v>
      </c>
      <c r="B199" s="54">
        <v>608318</v>
      </c>
      <c r="C199" s="70" t="s">
        <v>134</v>
      </c>
      <c r="D199" s="79">
        <v>42555</v>
      </c>
      <c r="E199" s="72">
        <v>406.27</v>
      </c>
      <c r="F199" s="80">
        <v>100</v>
      </c>
      <c r="G199" s="72">
        <v>1.47353</v>
      </c>
      <c r="H199" s="73">
        <v>0</v>
      </c>
      <c r="I199" s="73">
        <f t="shared" si="3"/>
        <v>1.8200597073505677E-4</v>
      </c>
      <c r="J199" s="73">
        <f>G199/'סכום נכסי הקרן'!$C$41</f>
        <v>9.9005557320676013E-6</v>
      </c>
    </row>
    <row r="200" spans="1:10">
      <c r="A200" s="69" t="s">
        <v>2121</v>
      </c>
      <c r="B200" s="54">
        <v>8322</v>
      </c>
      <c r="C200" s="70" t="s">
        <v>134</v>
      </c>
      <c r="D200" s="79">
        <v>44197</v>
      </c>
      <c r="E200" s="72">
        <v>28268.63</v>
      </c>
      <c r="F200" s="80">
        <v>97.112700000000004</v>
      </c>
      <c r="G200" s="72">
        <v>99.569960000000009</v>
      </c>
      <c r="H200" s="73">
        <v>1E-4</v>
      </c>
      <c r="I200" s="73">
        <f t="shared" si="3"/>
        <v>1.2298580433279794E-2</v>
      </c>
      <c r="J200" s="73">
        <f>G200/'סכום נכסי הקרן'!$C$41</f>
        <v>6.6900432174420729E-4</v>
      </c>
    </row>
    <row r="201" spans="1:10">
      <c r="A201" s="69" t="s">
        <v>2122</v>
      </c>
      <c r="B201" s="54">
        <v>9273</v>
      </c>
      <c r="C201" s="70" t="s">
        <v>134</v>
      </c>
      <c r="D201" s="79">
        <v>44852</v>
      </c>
      <c r="E201" s="72">
        <v>5353.81</v>
      </c>
      <c r="F201" s="80">
        <v>79.889200000000002</v>
      </c>
      <c r="G201" s="72">
        <v>15.513120000000001</v>
      </c>
      <c r="H201" s="73">
        <v>2.0000000000000001E-4</v>
      </c>
      <c r="I201" s="73">
        <f t="shared" si="3"/>
        <v>1.9161336821981391E-3</v>
      </c>
      <c r="J201" s="73">
        <f>G201/'סכום נכסי הקרן'!$C$41</f>
        <v>1.0423168115902122E-4</v>
      </c>
    </row>
    <row r="202" spans="1:10">
      <c r="A202" s="69" t="s">
        <v>2123</v>
      </c>
      <c r="B202" s="54">
        <v>608320</v>
      </c>
      <c r="C202" s="70" t="s">
        <v>134</v>
      </c>
      <c r="D202" s="79">
        <v>42555</v>
      </c>
      <c r="E202" s="72">
        <v>746.05</v>
      </c>
      <c r="F202" s="80">
        <v>100</v>
      </c>
      <c r="G202" s="72">
        <v>2.70594</v>
      </c>
      <c r="H202" s="73">
        <v>0</v>
      </c>
      <c r="I202" s="73">
        <f t="shared" si="3"/>
        <v>3.3422952803866874E-4</v>
      </c>
      <c r="J202" s="73">
        <f>G202/'סכום נכסי הקרן'!$C$41</f>
        <v>1.8181041293784995E-5</v>
      </c>
    </row>
    <row r="203" spans="1:10">
      <c r="A203" s="69" t="s">
        <v>2124</v>
      </c>
      <c r="B203" s="54">
        <v>8273</v>
      </c>
      <c r="C203" s="70" t="s">
        <v>134</v>
      </c>
      <c r="D203" s="79">
        <v>43922</v>
      </c>
      <c r="E203" s="72">
        <v>33498.660000000003</v>
      </c>
      <c r="F203" s="80">
        <v>66.516999999999996</v>
      </c>
      <c r="G203" s="72">
        <v>80.817899999999995</v>
      </c>
      <c r="H203" s="73">
        <v>0</v>
      </c>
      <c r="I203" s="73">
        <f t="shared" si="3"/>
        <v>9.9823826744407946E-3</v>
      </c>
      <c r="J203" s="73">
        <f>G203/'סכום נכסי הקרן'!$C$41</f>
        <v>5.4301040569154754E-4</v>
      </c>
    </row>
    <row r="204" spans="1:10">
      <c r="A204" s="69" t="s">
        <v>2125</v>
      </c>
      <c r="B204" s="54">
        <v>8321</v>
      </c>
      <c r="C204" s="70" t="s">
        <v>134</v>
      </c>
      <c r="D204" s="79">
        <v>44217</v>
      </c>
      <c r="E204" s="72">
        <v>30974.61</v>
      </c>
      <c r="F204" s="80">
        <v>97.382300000000001</v>
      </c>
      <c r="G204" s="72">
        <v>109.40407</v>
      </c>
      <c r="H204" s="73">
        <v>1E-4</v>
      </c>
      <c r="I204" s="73">
        <f t="shared" si="3"/>
        <v>1.3513259969404154E-2</v>
      </c>
      <c r="J204" s="73">
        <f>G204/'סכום נכסי הקרן'!$C$41</f>
        <v>7.3507909058521037E-4</v>
      </c>
    </row>
    <row r="205" spans="1:10">
      <c r="A205" s="69" t="s">
        <v>2126</v>
      </c>
      <c r="B205" s="54">
        <v>8509</v>
      </c>
      <c r="C205" s="70" t="s">
        <v>134</v>
      </c>
      <c r="D205" s="79">
        <v>44531</v>
      </c>
      <c r="E205" s="72">
        <v>56345.11</v>
      </c>
      <c r="F205" s="80">
        <v>74.026899999999998</v>
      </c>
      <c r="G205" s="72">
        <v>151.28413</v>
      </c>
      <c r="H205" s="73">
        <v>0</v>
      </c>
      <c r="I205" s="73">
        <f t="shared" si="3"/>
        <v>1.86861583662759E-2</v>
      </c>
      <c r="J205" s="73">
        <f>G205/'סכום נכסי הקרן'!$C$41</f>
        <v>1.0164685893346997E-3</v>
      </c>
    </row>
    <row r="206" spans="1:10">
      <c r="A206" s="69" t="s">
        <v>2127</v>
      </c>
      <c r="B206" s="54">
        <v>9409</v>
      </c>
      <c r="C206" s="70" t="s">
        <v>134</v>
      </c>
      <c r="D206" s="79">
        <v>44931</v>
      </c>
      <c r="E206" s="72">
        <v>11571.36</v>
      </c>
      <c r="F206" s="80">
        <v>89.941900000000004</v>
      </c>
      <c r="G206" s="72">
        <v>37.747999999999998</v>
      </c>
      <c r="H206" s="73">
        <v>0</v>
      </c>
      <c r="I206" s="73">
        <f t="shared" si="3"/>
        <v>4.6625188379652415E-3</v>
      </c>
      <c r="J206" s="73">
        <f>G206/'סכום נכסי הקרן'!$C$41</f>
        <v>2.5362644654271563E-4</v>
      </c>
    </row>
    <row r="207" spans="1:10">
      <c r="A207" s="69" t="s">
        <v>2128</v>
      </c>
      <c r="B207" s="54">
        <v>608321</v>
      </c>
      <c r="C207" s="70" t="s">
        <v>134</v>
      </c>
      <c r="D207" s="79">
        <v>42555</v>
      </c>
      <c r="E207" s="72">
        <v>745.25</v>
      </c>
      <c r="F207" s="80">
        <v>100</v>
      </c>
      <c r="G207" s="72">
        <v>2.7030400000000001</v>
      </c>
      <c r="H207" s="73">
        <v>0</v>
      </c>
      <c r="I207" s="73">
        <f t="shared" si="3"/>
        <v>3.33871328806124E-4</v>
      </c>
      <c r="J207" s="73">
        <f>G207/'סכום נכסי הקרן'!$C$41</f>
        <v>1.8161556375511873E-5</v>
      </c>
    </row>
    <row r="208" spans="1:10">
      <c r="A208" s="69" t="s">
        <v>2129</v>
      </c>
      <c r="B208" s="54">
        <v>6658</v>
      </c>
      <c r="C208" s="70" t="s">
        <v>134</v>
      </c>
      <c r="D208" s="79">
        <v>43356</v>
      </c>
      <c r="E208" s="72">
        <v>24521.958300999999</v>
      </c>
      <c r="F208" s="80">
        <v>51.2164</v>
      </c>
      <c r="G208" s="72">
        <v>45.552451427999991</v>
      </c>
      <c r="H208" s="73">
        <v>0</v>
      </c>
      <c r="I208" s="73">
        <f t="shared" si="3"/>
        <v>5.6265010834626109E-3</v>
      </c>
      <c r="J208" s="73">
        <f>G208/'סכום נכסי הקרן'!$C$41</f>
        <v>3.0606406662586866E-4</v>
      </c>
    </row>
    <row r="209" spans="1:10">
      <c r="A209" s="120" t="s">
        <v>3256</v>
      </c>
      <c r="B209" s="121" t="s">
        <v>3256</v>
      </c>
      <c r="C209" s="121" t="s">
        <v>3256</v>
      </c>
      <c r="D209" s="121" t="s">
        <v>3256</v>
      </c>
      <c r="E209" s="121" t="s">
        <v>3256</v>
      </c>
      <c r="F209" s="121" t="s">
        <v>3256</v>
      </c>
      <c r="G209" s="121" t="s">
        <v>3256</v>
      </c>
      <c r="H209" s="121" t="s">
        <v>3256</v>
      </c>
      <c r="I209" s="121" t="s">
        <v>3256</v>
      </c>
      <c r="J209" s="121" t="s">
        <v>3256</v>
      </c>
    </row>
    <row r="210" spans="1:10">
      <c r="A210" s="120" t="s">
        <v>3256</v>
      </c>
      <c r="B210" s="121" t="s">
        <v>3256</v>
      </c>
      <c r="C210" s="121" t="s">
        <v>3256</v>
      </c>
      <c r="D210" s="121" t="s">
        <v>3256</v>
      </c>
      <c r="E210" s="121" t="s">
        <v>3256</v>
      </c>
      <c r="F210" s="121" t="s">
        <v>3256</v>
      </c>
      <c r="G210" s="121" t="s">
        <v>3256</v>
      </c>
      <c r="H210" s="121" t="s">
        <v>3256</v>
      </c>
      <c r="I210" s="121" t="s">
        <v>3256</v>
      </c>
      <c r="J210" s="121" t="s">
        <v>3256</v>
      </c>
    </row>
    <row r="211" spans="1:10">
      <c r="A211" s="120" t="s">
        <v>3256</v>
      </c>
      <c r="B211" s="121" t="s">
        <v>3256</v>
      </c>
      <c r="C211" s="121" t="s">
        <v>3256</v>
      </c>
      <c r="D211" s="121" t="s">
        <v>3256</v>
      </c>
      <c r="E211" s="121" t="s">
        <v>3256</v>
      </c>
      <c r="F211" s="121" t="s">
        <v>3256</v>
      </c>
      <c r="G211" s="121" t="s">
        <v>3256</v>
      </c>
      <c r="H211" s="121" t="s">
        <v>3256</v>
      </c>
      <c r="I211" s="121" t="s">
        <v>3256</v>
      </c>
      <c r="J211" s="121" t="s">
        <v>3256</v>
      </c>
    </row>
    <row r="212" spans="1:10">
      <c r="A212" s="84" t="s">
        <v>115</v>
      </c>
      <c r="B212" s="121" t="s">
        <v>3256</v>
      </c>
      <c r="C212" s="121" t="s">
        <v>3256</v>
      </c>
      <c r="D212" s="121" t="s">
        <v>3256</v>
      </c>
      <c r="E212" s="121" t="s">
        <v>3256</v>
      </c>
      <c r="F212" s="121" t="s">
        <v>3256</v>
      </c>
      <c r="G212" s="121" t="s">
        <v>3256</v>
      </c>
      <c r="H212" s="121" t="s">
        <v>3256</v>
      </c>
      <c r="I212" s="121" t="s">
        <v>3256</v>
      </c>
      <c r="J212" s="121" t="s">
        <v>3256</v>
      </c>
    </row>
    <row r="213" spans="1:10">
      <c r="A213" s="84" t="s">
        <v>195</v>
      </c>
      <c r="B213" s="121" t="s">
        <v>3256</v>
      </c>
      <c r="C213" s="121" t="s">
        <v>3256</v>
      </c>
      <c r="D213" s="121" t="s">
        <v>3256</v>
      </c>
      <c r="E213" s="121" t="s">
        <v>3256</v>
      </c>
      <c r="F213" s="121" t="s">
        <v>3256</v>
      </c>
      <c r="G213" s="121" t="s">
        <v>3256</v>
      </c>
      <c r="H213" s="121" t="s">
        <v>3256</v>
      </c>
      <c r="I213" s="121" t="s">
        <v>3256</v>
      </c>
      <c r="J213" s="121" t="s">
        <v>3256</v>
      </c>
    </row>
    <row r="214" spans="1:10">
      <c r="A214" s="84" t="s">
        <v>203</v>
      </c>
      <c r="B214" s="121" t="s">
        <v>3256</v>
      </c>
      <c r="C214" s="121" t="s">
        <v>3256</v>
      </c>
      <c r="D214" s="121" t="s">
        <v>3256</v>
      </c>
      <c r="E214" s="121" t="s">
        <v>3256</v>
      </c>
      <c r="F214" s="121" t="s">
        <v>3256</v>
      </c>
      <c r="G214" s="121" t="s">
        <v>3256</v>
      </c>
      <c r="H214" s="121" t="s">
        <v>3256</v>
      </c>
      <c r="I214" s="121" t="s">
        <v>3256</v>
      </c>
      <c r="J214" s="121" t="s">
        <v>3256</v>
      </c>
    </row>
    <row r="215" spans="1:10" hidden="1">
      <c r="B215" s="1"/>
    </row>
    <row r="216" spans="1:10" hidden="1">
      <c r="B216" s="1"/>
    </row>
    <row r="217" spans="1:10" hidden="1">
      <c r="B217" s="1"/>
    </row>
    <row r="218" spans="1:10" hidden="1">
      <c r="B218" s="1"/>
    </row>
    <row r="219" spans="1:10" hidden="1">
      <c r="B219" s="1"/>
    </row>
    <row r="220" spans="1:10" hidden="1">
      <c r="B220" s="1"/>
    </row>
    <row r="221" spans="1:10" hidden="1">
      <c r="B221" s="1"/>
    </row>
    <row r="222" spans="1:10" hidden="1">
      <c r="B222" s="1"/>
    </row>
    <row r="223" spans="1:10" hidden="1">
      <c r="B223" s="1"/>
    </row>
    <row r="224" spans="1:10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42578125" style="2" bestFit="1" customWidth="1"/>
    <col min="2" max="2" width="43.28515625" style="2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220</v>
      </c>
    </row>
    <row r="2" spans="1:11">
      <c r="A2" s="36" t="s">
        <v>147</v>
      </c>
      <c r="B2" s="36" t="s">
        <v>221</v>
      </c>
    </row>
    <row r="3" spans="1:11">
      <c r="A3" s="36" t="s">
        <v>149</v>
      </c>
      <c r="B3" s="36" t="s">
        <v>222</v>
      </c>
    </row>
    <row r="4" spans="1:11">
      <c r="A4" s="36" t="s">
        <v>150</v>
      </c>
      <c r="B4" s="36">
        <v>9455</v>
      </c>
    </row>
    <row r="5" spans="1:11" ht="18.75">
      <c r="A5" s="146" t="s">
        <v>102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1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197</v>
      </c>
      <c r="G6" s="38" t="s">
        <v>196</v>
      </c>
      <c r="H6" s="38" t="s">
        <v>114</v>
      </c>
      <c r="I6" s="38" t="s">
        <v>63</v>
      </c>
      <c r="J6" s="38" t="s">
        <v>151</v>
      </c>
      <c r="K6" s="40" t="s">
        <v>153</v>
      </c>
    </row>
    <row r="7" spans="1:11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2" t="s">
        <v>21</v>
      </c>
      <c r="F7" s="12" t="s">
        <v>204</v>
      </c>
      <c r="G7" s="114" t="s">
        <v>3256</v>
      </c>
      <c r="H7" s="12" t="s">
        <v>200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52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72">
        <v>5.7866599999999995</v>
      </c>
      <c r="I9" s="118" t="s">
        <v>3256</v>
      </c>
      <c r="J9" s="73">
        <f>IFERROR(H9/$H$9,0)</f>
        <v>1</v>
      </c>
      <c r="K9" s="73">
        <f>H9/'סכום נכסי הקרן'!$C$41</f>
        <v>3.8880205922191131E-5</v>
      </c>
    </row>
    <row r="10" spans="1:11">
      <c r="A10" s="83" t="s">
        <v>2130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80">
        <f>SUM(H11:H12)</f>
        <v>0</v>
      </c>
      <c r="I10" s="118" t="s">
        <v>3256</v>
      </c>
      <c r="J10" s="73">
        <f t="shared" ref="J10:J15" si="0">IFERROR(H10/$H$9,0)</f>
        <v>0</v>
      </c>
      <c r="K10" s="73">
        <f>H10/'סכום נכסי הקרן'!$C$41</f>
        <v>0</v>
      </c>
    </row>
    <row r="11" spans="1:11">
      <c r="A11" s="74" t="s">
        <v>2131</v>
      </c>
      <c r="B11" s="54">
        <v>8944</v>
      </c>
      <c r="C11" s="70" t="s">
        <v>586</v>
      </c>
      <c r="D11" s="70" t="s">
        <v>135</v>
      </c>
      <c r="E11" s="79">
        <v>44607</v>
      </c>
      <c r="F11" s="72">
        <v>419.73225000000008</v>
      </c>
      <c r="G11" s="80">
        <v>0</v>
      </c>
      <c r="H11" s="80">
        <v>0</v>
      </c>
      <c r="I11" s="73">
        <v>2.5198036879755464E-6</v>
      </c>
      <c r="J11" s="73">
        <f t="shared" si="0"/>
        <v>0</v>
      </c>
      <c r="K11" s="73">
        <f>H11/'סכום נכסי הקרן'!$C$41</f>
        <v>0</v>
      </c>
    </row>
    <row r="12" spans="1:11">
      <c r="A12" s="74" t="s">
        <v>2132</v>
      </c>
      <c r="B12" s="54">
        <v>8731</v>
      </c>
      <c r="C12" s="70" t="s">
        <v>157</v>
      </c>
      <c r="D12" s="70" t="s">
        <v>135</v>
      </c>
      <c r="E12" s="79">
        <v>44537</v>
      </c>
      <c r="F12" s="72">
        <v>89.362350000000006</v>
      </c>
      <c r="G12" s="80">
        <v>0</v>
      </c>
      <c r="H12" s="80">
        <v>0</v>
      </c>
      <c r="I12" s="73">
        <v>1.3656980694586533E-5</v>
      </c>
      <c r="J12" s="73">
        <f t="shared" si="0"/>
        <v>0</v>
      </c>
      <c r="K12" s="73">
        <f>H12/'סכום נכסי הקרן'!$C$41</f>
        <v>0</v>
      </c>
    </row>
    <row r="13" spans="1:11">
      <c r="A13" s="83" t="s">
        <v>190</v>
      </c>
      <c r="B13" s="118" t="s">
        <v>3256</v>
      </c>
      <c r="C13" s="118" t="s">
        <v>3256</v>
      </c>
      <c r="D13" s="118" t="s">
        <v>3256</v>
      </c>
      <c r="E13" s="118" t="s">
        <v>3256</v>
      </c>
      <c r="F13" s="118" t="s">
        <v>3256</v>
      </c>
      <c r="G13" s="118" t="s">
        <v>3256</v>
      </c>
      <c r="H13" s="72">
        <v>5.7866599999999995</v>
      </c>
      <c r="I13" s="118" t="s">
        <v>3256</v>
      </c>
      <c r="J13" s="73">
        <f t="shared" si="0"/>
        <v>1</v>
      </c>
      <c r="K13" s="73">
        <f>H13/'סכום נכסי הקרן'!$C$41</f>
        <v>3.8880205922191131E-5</v>
      </c>
    </row>
    <row r="14" spans="1:11">
      <c r="A14" s="74" t="s">
        <v>2133</v>
      </c>
      <c r="B14" s="54">
        <v>9122</v>
      </c>
      <c r="C14" s="70" t="s">
        <v>1288</v>
      </c>
      <c r="D14" s="70" t="s">
        <v>134</v>
      </c>
      <c r="E14" s="79">
        <v>44742</v>
      </c>
      <c r="F14" s="72">
        <v>122.34</v>
      </c>
      <c r="G14" s="80">
        <v>0</v>
      </c>
      <c r="H14" s="72">
        <v>0</v>
      </c>
      <c r="I14" s="73">
        <v>1.4707240441549973E-5</v>
      </c>
      <c r="J14" s="73">
        <f t="shared" si="0"/>
        <v>0</v>
      </c>
      <c r="K14" s="73">
        <f>H14/'סכום נכסי הקרן'!$C$41</f>
        <v>0</v>
      </c>
    </row>
    <row r="15" spans="1:11">
      <c r="A15" s="74" t="s">
        <v>2134</v>
      </c>
      <c r="B15" s="54">
        <v>9919</v>
      </c>
      <c r="C15" s="70" t="s">
        <v>846</v>
      </c>
      <c r="D15" s="70" t="s">
        <v>134</v>
      </c>
      <c r="E15" s="79">
        <v>45291</v>
      </c>
      <c r="F15" s="72">
        <v>40.74</v>
      </c>
      <c r="G15" s="80">
        <v>3916.1597000000002</v>
      </c>
      <c r="H15" s="72">
        <v>5.7866599999999995</v>
      </c>
      <c r="I15" s="73">
        <v>0</v>
      </c>
      <c r="J15" s="73">
        <f t="shared" si="0"/>
        <v>1</v>
      </c>
      <c r="K15" s="73">
        <f>H15/'סכום נכסי הקרן'!$C$41</f>
        <v>3.8880205922191131E-5</v>
      </c>
    </row>
    <row r="16" spans="1:11" hidden="1">
      <c r="A16" s="54"/>
      <c r="B16" s="54"/>
      <c r="C16" s="54"/>
      <c r="D16" s="54"/>
      <c r="E16" s="54"/>
      <c r="F16" s="72"/>
      <c r="G16" s="80"/>
      <c r="H16" s="54"/>
      <c r="I16" s="54"/>
      <c r="J16" s="73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5:C27 C28:H36 C1:C13 D1:H27 I1:XFD36 B5:B1048576 A1:A1048576 C37:AY1048576 BA37:XFD1048576 AZ37:AZ9999 AZ10001:AZ1048576" xr:uid="{00000000-0002-0000-11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42.2851562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220</v>
      </c>
    </row>
    <row r="2" spans="1:11">
      <c r="A2" s="36" t="s">
        <v>147</v>
      </c>
      <c r="B2" s="36" t="s">
        <v>221</v>
      </c>
    </row>
    <row r="3" spans="1:11">
      <c r="A3" s="36" t="s">
        <v>149</v>
      </c>
      <c r="B3" s="36" t="s">
        <v>222</v>
      </c>
    </row>
    <row r="4" spans="1:11">
      <c r="A4" s="36" t="s">
        <v>150</v>
      </c>
      <c r="B4" s="36">
        <v>9455</v>
      </c>
    </row>
    <row r="5" spans="1:11" ht="18.75">
      <c r="A5" s="146" t="s">
        <v>103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1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197</v>
      </c>
      <c r="G6" s="38" t="s">
        <v>196</v>
      </c>
      <c r="H6" s="38" t="s">
        <v>114</v>
      </c>
      <c r="I6" s="38" t="s">
        <v>63</v>
      </c>
      <c r="J6" s="38" t="s">
        <v>151</v>
      </c>
      <c r="K6" s="40" t="s">
        <v>153</v>
      </c>
    </row>
    <row r="7" spans="1:11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2" t="s">
        <v>21</v>
      </c>
      <c r="F7" s="12" t="s">
        <v>204</v>
      </c>
      <c r="G7" s="114" t="s">
        <v>3256</v>
      </c>
      <c r="H7" s="12" t="s">
        <v>200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54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72">
        <v>0.36102994500000002</v>
      </c>
      <c r="I9" s="118" t="s">
        <v>3256</v>
      </c>
      <c r="J9" s="73">
        <f>IFERROR(H9/$H$9,0)</f>
        <v>1</v>
      </c>
      <c r="K9" s="73">
        <f>H9/'סכום נכסי הקרן'!$C$41</f>
        <v>2.4257375767156427E-6</v>
      </c>
    </row>
    <row r="10" spans="1:11">
      <c r="A10" s="83" t="s">
        <v>192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72">
        <v>0.36102994500000002</v>
      </c>
      <c r="I10" s="118" t="s">
        <v>3256</v>
      </c>
      <c r="J10" s="73">
        <f t="shared" ref="J10:J13" si="0">IFERROR(H10/$H$9,0)</f>
        <v>1</v>
      </c>
      <c r="K10" s="73">
        <f>H10/'סכום נכסי הקרן'!$C$41</f>
        <v>2.4257375767156427E-6</v>
      </c>
    </row>
    <row r="11" spans="1:11">
      <c r="A11" s="74" t="s">
        <v>2135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118" t="s">
        <v>3256</v>
      </c>
      <c r="H11" s="72">
        <v>0.36102994500000002</v>
      </c>
      <c r="I11" s="118" t="s">
        <v>3256</v>
      </c>
      <c r="J11" s="73">
        <f t="shared" si="0"/>
        <v>1</v>
      </c>
      <c r="K11" s="73">
        <f>H11/'סכום נכסי הקרן'!$C$41</f>
        <v>2.4257375767156427E-6</v>
      </c>
    </row>
    <row r="12" spans="1:11">
      <c r="A12" s="69" t="s">
        <v>2136</v>
      </c>
      <c r="B12" s="54" t="s">
        <v>2137</v>
      </c>
      <c r="C12" s="70" t="s">
        <v>1820</v>
      </c>
      <c r="D12" s="70" t="s">
        <v>134</v>
      </c>
      <c r="E12" s="79">
        <v>45274</v>
      </c>
      <c r="F12" s="72">
        <v>-81680.98302</v>
      </c>
      <c r="G12" s="80">
        <v>1.1483000000000001</v>
      </c>
      <c r="H12" s="72">
        <v>-0.93794272800000011</v>
      </c>
      <c r="I12" s="118" t="s">
        <v>3256</v>
      </c>
      <c r="J12" s="73">
        <f t="shared" si="0"/>
        <v>-2.5979638004819794</v>
      </c>
      <c r="K12" s="73">
        <f>H12/'סכום נכסי הקרן'!$C$41</f>
        <v>-6.301978413776118E-6</v>
      </c>
    </row>
    <row r="13" spans="1:11">
      <c r="A13" s="69" t="s">
        <v>2138</v>
      </c>
      <c r="B13" s="54" t="s">
        <v>2139</v>
      </c>
      <c r="C13" s="70" t="s">
        <v>1820</v>
      </c>
      <c r="D13" s="70" t="s">
        <v>134</v>
      </c>
      <c r="E13" s="79">
        <v>45274</v>
      </c>
      <c r="F13" s="72">
        <v>81680.98302</v>
      </c>
      <c r="G13" s="80">
        <v>1.5903</v>
      </c>
      <c r="H13" s="72">
        <v>1.298972673</v>
      </c>
      <c r="I13" s="118" t="s">
        <v>3256</v>
      </c>
      <c r="J13" s="73">
        <f t="shared" si="0"/>
        <v>3.5979638004819789</v>
      </c>
      <c r="K13" s="73">
        <f>H13/'סכום נכסי הקרן'!$C$41</f>
        <v>8.7277159904917603E-6</v>
      </c>
    </row>
    <row r="14" spans="1:11" s="6" customFormat="1">
      <c r="A14" s="119" t="s">
        <v>3256</v>
      </c>
      <c r="B14" s="118" t="s">
        <v>3256</v>
      </c>
      <c r="C14" s="118" t="s">
        <v>3256</v>
      </c>
      <c r="D14" s="118" t="s">
        <v>3256</v>
      </c>
      <c r="E14" s="118" t="s">
        <v>3256</v>
      </c>
      <c r="F14" s="118" t="s">
        <v>3256</v>
      </c>
      <c r="G14" s="118" t="s">
        <v>3256</v>
      </c>
      <c r="H14" s="118" t="s">
        <v>3256</v>
      </c>
      <c r="I14" s="118" t="s">
        <v>3256</v>
      </c>
      <c r="J14" s="118" t="s">
        <v>3256</v>
      </c>
      <c r="K14" s="118" t="s">
        <v>3256</v>
      </c>
    </row>
    <row r="15" spans="1:11" s="6" customFormat="1">
      <c r="A15" s="118" t="s">
        <v>3256</v>
      </c>
      <c r="B15" s="118" t="s">
        <v>3256</v>
      </c>
      <c r="C15" s="118" t="s">
        <v>3256</v>
      </c>
      <c r="D15" s="118" t="s">
        <v>3256</v>
      </c>
      <c r="E15" s="118" t="s">
        <v>3256</v>
      </c>
      <c r="F15" s="118" t="s">
        <v>3256</v>
      </c>
      <c r="G15" s="118" t="s">
        <v>3256</v>
      </c>
      <c r="H15" s="118" t="s">
        <v>3256</v>
      </c>
      <c r="I15" s="118" t="s">
        <v>3256</v>
      </c>
      <c r="J15" s="118" t="s">
        <v>3256</v>
      </c>
      <c r="K15" s="118" t="s">
        <v>3256</v>
      </c>
    </row>
    <row r="16" spans="1:11" s="6" customFormat="1">
      <c r="A16" s="118" t="s">
        <v>3256</v>
      </c>
      <c r="B16" s="118" t="s">
        <v>3256</v>
      </c>
      <c r="C16" s="118" t="s">
        <v>3256</v>
      </c>
      <c r="D16" s="118" t="s">
        <v>3256</v>
      </c>
      <c r="E16" s="118" t="s">
        <v>3256</v>
      </c>
      <c r="F16" s="118" t="s">
        <v>3256</v>
      </c>
      <c r="G16" s="118" t="s">
        <v>3256</v>
      </c>
      <c r="H16" s="118" t="s">
        <v>3256</v>
      </c>
      <c r="I16" s="118" t="s">
        <v>3256</v>
      </c>
      <c r="J16" s="118" t="s">
        <v>3256</v>
      </c>
      <c r="K16" s="118" t="s">
        <v>3256</v>
      </c>
    </row>
    <row r="17" spans="1:11">
      <c r="A17" s="84" t="s">
        <v>212</v>
      </c>
      <c r="B17" s="118" t="s">
        <v>3256</v>
      </c>
      <c r="C17" s="118" t="s">
        <v>3256</v>
      </c>
      <c r="D17" s="118" t="s">
        <v>3256</v>
      </c>
      <c r="E17" s="118" t="s">
        <v>3256</v>
      </c>
      <c r="F17" s="118" t="s">
        <v>3256</v>
      </c>
      <c r="G17" s="118" t="s">
        <v>3256</v>
      </c>
      <c r="H17" s="118" t="s">
        <v>3256</v>
      </c>
      <c r="I17" s="118" t="s">
        <v>3256</v>
      </c>
      <c r="J17" s="118" t="s">
        <v>3256</v>
      </c>
      <c r="K17" s="118" t="s">
        <v>3256</v>
      </c>
    </row>
    <row r="18" spans="1:11">
      <c r="A18" s="84" t="s">
        <v>115</v>
      </c>
      <c r="B18" s="118" t="s">
        <v>3256</v>
      </c>
      <c r="C18" s="118" t="s">
        <v>3256</v>
      </c>
      <c r="D18" s="118" t="s">
        <v>3256</v>
      </c>
      <c r="E18" s="118" t="s">
        <v>3256</v>
      </c>
      <c r="F18" s="118" t="s">
        <v>3256</v>
      </c>
      <c r="G18" s="118" t="s">
        <v>3256</v>
      </c>
      <c r="H18" s="118" t="s">
        <v>3256</v>
      </c>
      <c r="I18" s="118" t="s">
        <v>3256</v>
      </c>
      <c r="J18" s="118" t="s">
        <v>3256</v>
      </c>
      <c r="K18" s="118" t="s">
        <v>3256</v>
      </c>
    </row>
    <row r="19" spans="1:11">
      <c r="A19" s="84" t="s">
        <v>195</v>
      </c>
      <c r="B19" s="118" t="s">
        <v>3256</v>
      </c>
      <c r="C19" s="118" t="s">
        <v>3256</v>
      </c>
      <c r="D19" s="118" t="s">
        <v>3256</v>
      </c>
      <c r="E19" s="118" t="s">
        <v>3256</v>
      </c>
      <c r="F19" s="118" t="s">
        <v>3256</v>
      </c>
      <c r="G19" s="118" t="s">
        <v>3256</v>
      </c>
      <c r="H19" s="118" t="s">
        <v>3256</v>
      </c>
      <c r="I19" s="118" t="s">
        <v>3256</v>
      </c>
      <c r="J19" s="118" t="s">
        <v>3256</v>
      </c>
      <c r="K19" s="118" t="s">
        <v>3256</v>
      </c>
    </row>
    <row r="20" spans="1:11">
      <c r="A20" s="84" t="s">
        <v>203</v>
      </c>
      <c r="B20" s="118" t="s">
        <v>3256</v>
      </c>
      <c r="C20" s="118" t="s">
        <v>3256</v>
      </c>
      <c r="D20" s="118" t="s">
        <v>3256</v>
      </c>
      <c r="E20" s="118" t="s">
        <v>3256</v>
      </c>
      <c r="F20" s="118" t="s">
        <v>3256</v>
      </c>
      <c r="G20" s="118" t="s">
        <v>3256</v>
      </c>
      <c r="H20" s="118" t="s">
        <v>3256</v>
      </c>
      <c r="I20" s="118" t="s">
        <v>3256</v>
      </c>
      <c r="J20" s="118" t="s">
        <v>3256</v>
      </c>
      <c r="K20" s="118" t="s">
        <v>3256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40.5703125" style="2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220</v>
      </c>
    </row>
    <row r="2" spans="1:10">
      <c r="A2" s="36" t="s">
        <v>147</v>
      </c>
      <c r="B2" s="36" t="s">
        <v>221</v>
      </c>
    </row>
    <row r="3" spans="1:10">
      <c r="A3" s="36" t="s">
        <v>149</v>
      </c>
      <c r="B3" s="36" t="s">
        <v>222</v>
      </c>
    </row>
    <row r="4" spans="1:10">
      <c r="A4" s="36" t="s">
        <v>150</v>
      </c>
      <c r="B4" s="36">
        <v>9455</v>
      </c>
    </row>
    <row r="5" spans="1:10" ht="18.75">
      <c r="A5" s="146" t="s">
        <v>104</v>
      </c>
      <c r="B5" s="147"/>
      <c r="C5" s="147"/>
      <c r="D5" s="147"/>
      <c r="E5" s="147"/>
      <c r="F5" s="147"/>
      <c r="G5" s="147"/>
      <c r="H5" s="147"/>
      <c r="I5" s="147"/>
      <c r="J5" s="148"/>
    </row>
    <row r="6" spans="1:10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197</v>
      </c>
      <c r="G6" s="38" t="s">
        <v>196</v>
      </c>
      <c r="H6" s="38" t="s">
        <v>114</v>
      </c>
      <c r="I6" s="38" t="s">
        <v>151</v>
      </c>
      <c r="J6" s="40" t="s">
        <v>153</v>
      </c>
    </row>
    <row r="7" spans="1:10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2" t="s">
        <v>21</v>
      </c>
      <c r="F7" s="12" t="s">
        <v>204</v>
      </c>
      <c r="G7" s="114" t="s">
        <v>3256</v>
      </c>
      <c r="H7" s="12" t="s">
        <v>200</v>
      </c>
      <c r="I7" s="26" t="s">
        <v>19</v>
      </c>
      <c r="J7" s="13" t="s">
        <v>19</v>
      </c>
    </row>
    <row r="8" spans="1:10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9" t="s">
        <v>53</v>
      </c>
      <c r="B9" s="116" t="s">
        <v>3256</v>
      </c>
      <c r="C9" s="116" t="s">
        <v>3256</v>
      </c>
      <c r="D9" s="116" t="s">
        <v>3256</v>
      </c>
      <c r="E9" s="116" t="s">
        <v>3256</v>
      </c>
      <c r="F9" s="116" t="s">
        <v>3256</v>
      </c>
      <c r="G9" s="116" t="s">
        <v>3256</v>
      </c>
      <c r="H9" s="61">
        <v>825.78750831299988</v>
      </c>
      <c r="I9" s="62">
        <f>IFERROR(H9/$H$9,0)</f>
        <v>1</v>
      </c>
      <c r="J9" s="62">
        <f>H9/'סכום נכסי הקרן'!$C$41</f>
        <v>5.5484145208432077E-3</v>
      </c>
    </row>
    <row r="10" spans="1:10">
      <c r="A10" s="63" t="s">
        <v>35</v>
      </c>
      <c r="B10" s="117" t="s">
        <v>3256</v>
      </c>
      <c r="C10" s="117" t="s">
        <v>3256</v>
      </c>
      <c r="D10" s="117" t="s">
        <v>3256</v>
      </c>
      <c r="E10" s="117" t="s">
        <v>3256</v>
      </c>
      <c r="F10" s="117" t="s">
        <v>3256</v>
      </c>
      <c r="G10" s="117" t="s">
        <v>3256</v>
      </c>
      <c r="H10" s="66">
        <v>575.74364073499976</v>
      </c>
      <c r="I10" s="67">
        <f t="shared" ref="I10:I73" si="0">IFERROR(H10/$H$9,0)</f>
        <v>0.69720555825697295</v>
      </c>
      <c r="J10" s="67">
        <f>H10/'סכום נכסי הקרן'!$C$41</f>
        <v>3.8683854434455839E-3</v>
      </c>
    </row>
    <row r="11" spans="1:10">
      <c r="A11" s="68" t="s">
        <v>181</v>
      </c>
      <c r="B11" s="117" t="s">
        <v>3256</v>
      </c>
      <c r="C11" s="117" t="s">
        <v>3256</v>
      </c>
      <c r="D11" s="117" t="s">
        <v>3256</v>
      </c>
      <c r="E11" s="117" t="s">
        <v>3256</v>
      </c>
      <c r="F11" s="117" t="s">
        <v>3256</v>
      </c>
      <c r="G11" s="117" t="s">
        <v>3256</v>
      </c>
      <c r="H11" s="66">
        <v>-9.5749321799999976</v>
      </c>
      <c r="I11" s="67">
        <f t="shared" si="0"/>
        <v>-1.1594910414133791E-2</v>
      </c>
      <c r="J11" s="67">
        <f>H11/'סכום נכסי הקרן'!$C$41</f>
        <v>-6.4333369309656067E-5</v>
      </c>
    </row>
    <row r="12" spans="1:10">
      <c r="A12" s="69" t="s">
        <v>2140</v>
      </c>
      <c r="B12" s="54" t="s">
        <v>2141</v>
      </c>
      <c r="C12" s="70" t="s">
        <v>1820</v>
      </c>
      <c r="D12" s="70" t="s">
        <v>135</v>
      </c>
      <c r="E12" s="79">
        <v>44952</v>
      </c>
      <c r="F12" s="72">
        <v>26220.243201999998</v>
      </c>
      <c r="G12" s="80">
        <v>-38.778080000000003</v>
      </c>
      <c r="H12" s="72">
        <v>-10.167706926999999</v>
      </c>
      <c r="I12" s="73">
        <f t="shared" si="0"/>
        <v>-1.2312740050732414E-2</v>
      </c>
      <c r="J12" s="73">
        <f>H12/'סכום נכסי הקרן'!$C$41</f>
        <v>-6.8316185688851463E-5</v>
      </c>
    </row>
    <row r="13" spans="1:10">
      <c r="A13" s="69" t="s">
        <v>2142</v>
      </c>
      <c r="B13" s="54" t="s">
        <v>2143</v>
      </c>
      <c r="C13" s="70" t="s">
        <v>1820</v>
      </c>
      <c r="D13" s="70" t="s">
        <v>135</v>
      </c>
      <c r="E13" s="79">
        <v>44952</v>
      </c>
      <c r="F13" s="72">
        <v>43640.397778999999</v>
      </c>
      <c r="G13" s="80">
        <v>-15.624169999999999</v>
      </c>
      <c r="H13" s="72">
        <v>-6.8184501010000007</v>
      </c>
      <c r="I13" s="73">
        <f t="shared" si="0"/>
        <v>-8.256906325610814E-3</v>
      </c>
      <c r="J13" s="73">
        <f>H13/'סכום נכסי הקרן'!$C$41</f>
        <v>-4.5812738954261172E-5</v>
      </c>
    </row>
    <row r="14" spans="1:10" s="6" customFormat="1">
      <c r="A14" s="69" t="s">
        <v>1048</v>
      </c>
      <c r="B14" s="54" t="s">
        <v>2144</v>
      </c>
      <c r="C14" s="70" t="s">
        <v>1820</v>
      </c>
      <c r="D14" s="70" t="s">
        <v>135</v>
      </c>
      <c r="E14" s="79">
        <v>45244</v>
      </c>
      <c r="F14" s="72">
        <v>21687.429960000001</v>
      </c>
      <c r="G14" s="80">
        <v>10.994979000000001</v>
      </c>
      <c r="H14" s="72">
        <v>2.3845284480000002</v>
      </c>
      <c r="I14" s="73">
        <f t="shared" si="0"/>
        <v>2.8875811561637084E-3</v>
      </c>
      <c r="J14" s="73">
        <f>H14/'סכום נכסי הקרן'!$C$41</f>
        <v>1.6021497216971939E-5</v>
      </c>
    </row>
    <row r="15" spans="1:10" s="6" customFormat="1">
      <c r="A15" s="69" t="s">
        <v>1172</v>
      </c>
      <c r="B15" s="54" t="s">
        <v>2145</v>
      </c>
      <c r="C15" s="70" t="s">
        <v>1820</v>
      </c>
      <c r="D15" s="70" t="s">
        <v>135</v>
      </c>
      <c r="E15" s="79">
        <v>44965</v>
      </c>
      <c r="F15" s="72">
        <v>10487.89035</v>
      </c>
      <c r="G15" s="80">
        <v>-2.479949</v>
      </c>
      <c r="H15" s="72">
        <v>-0.26009430300000003</v>
      </c>
      <c r="I15" s="73">
        <f t="shared" si="0"/>
        <v>-3.1496517007304495E-4</v>
      </c>
      <c r="J15" s="73">
        <f>H15/'סכום נכסי הקרן'!$C$41</f>
        <v>-1.7475573231931331E-6</v>
      </c>
    </row>
    <row r="16" spans="1:10" s="6" customFormat="1">
      <c r="A16" s="69" t="s">
        <v>1172</v>
      </c>
      <c r="B16" s="54" t="s">
        <v>2146</v>
      </c>
      <c r="C16" s="70" t="s">
        <v>1820</v>
      </c>
      <c r="D16" s="70" t="s">
        <v>135</v>
      </c>
      <c r="E16" s="79">
        <v>44952</v>
      </c>
      <c r="F16" s="72">
        <v>30195.563979999999</v>
      </c>
      <c r="G16" s="80">
        <v>7.9122940000000002</v>
      </c>
      <c r="H16" s="72">
        <v>2.3891618720000003</v>
      </c>
      <c r="I16" s="73">
        <f t="shared" si="0"/>
        <v>2.8931920717483552E-3</v>
      </c>
      <c r="J16" s="73">
        <f>H16/'סכום נכסי הקרן'!$C$41</f>
        <v>1.605262890247702E-5</v>
      </c>
    </row>
    <row r="17" spans="1:10">
      <c r="A17" s="69" t="s">
        <v>1062</v>
      </c>
      <c r="B17" s="54" t="s">
        <v>2147</v>
      </c>
      <c r="C17" s="70" t="s">
        <v>1820</v>
      </c>
      <c r="D17" s="70" t="s">
        <v>135</v>
      </c>
      <c r="E17" s="79">
        <v>45091</v>
      </c>
      <c r="F17" s="72">
        <v>25694.383575</v>
      </c>
      <c r="G17" s="80">
        <v>5.8367300000000002</v>
      </c>
      <c r="H17" s="72">
        <v>1.4997116909999999</v>
      </c>
      <c r="I17" s="73">
        <f t="shared" si="0"/>
        <v>1.8160987855868136E-3</v>
      </c>
      <c r="J17" s="73">
        <f>H17/'סכום נכסי הקרן'!$C$41</f>
        <v>1.0076468873235593E-5</v>
      </c>
    </row>
    <row r="18" spans="1:10">
      <c r="A18" s="69" t="s">
        <v>1081</v>
      </c>
      <c r="B18" s="54" t="s">
        <v>2148</v>
      </c>
      <c r="C18" s="70" t="s">
        <v>1820</v>
      </c>
      <c r="D18" s="70" t="s">
        <v>135</v>
      </c>
      <c r="E18" s="79">
        <v>44917</v>
      </c>
      <c r="F18" s="72">
        <v>41539.427766000001</v>
      </c>
      <c r="G18" s="80">
        <v>-1.4228719999999999</v>
      </c>
      <c r="H18" s="72">
        <v>-0.59105282699999995</v>
      </c>
      <c r="I18" s="73">
        <f t="shared" si="0"/>
        <v>-7.1574445126623546E-4</v>
      </c>
      <c r="J18" s="73">
        <f>H18/'סכום נכסי הקרן'!$C$41</f>
        <v>-3.9712469066185347E-6</v>
      </c>
    </row>
    <row r="19" spans="1:10">
      <c r="A19" s="69" t="s">
        <v>1081</v>
      </c>
      <c r="B19" s="54" t="s">
        <v>2149</v>
      </c>
      <c r="C19" s="70" t="s">
        <v>1820</v>
      </c>
      <c r="D19" s="70" t="s">
        <v>135</v>
      </c>
      <c r="E19" s="79">
        <v>45043</v>
      </c>
      <c r="F19" s="72">
        <v>34233.903899999998</v>
      </c>
      <c r="G19" s="80">
        <v>5.8099420000000004</v>
      </c>
      <c r="H19" s="72">
        <v>1.9889699670000001</v>
      </c>
      <c r="I19" s="73">
        <f t="shared" si="0"/>
        <v>2.4085735700498353E-3</v>
      </c>
      <c r="J19" s="73">
        <f>H19/'סכום נכסי הקרן'!$C$41</f>
        <v>1.3363764570583671E-5</v>
      </c>
    </row>
    <row r="20" spans="1:10">
      <c r="A20" s="119" t="s">
        <v>3256</v>
      </c>
      <c r="B20" s="118" t="s">
        <v>3256</v>
      </c>
      <c r="C20" s="118" t="s">
        <v>3256</v>
      </c>
      <c r="D20" s="118" t="s">
        <v>3256</v>
      </c>
      <c r="E20" s="118" t="s">
        <v>3256</v>
      </c>
      <c r="F20" s="118" t="s">
        <v>3256</v>
      </c>
      <c r="G20" s="118" t="s">
        <v>3256</v>
      </c>
      <c r="H20" s="118" t="s">
        <v>3256</v>
      </c>
      <c r="I20" s="118" t="s">
        <v>3256</v>
      </c>
      <c r="J20" s="118" t="s">
        <v>3256</v>
      </c>
    </row>
    <row r="21" spans="1:10">
      <c r="A21" s="68" t="s">
        <v>2135</v>
      </c>
      <c r="B21" s="117" t="s">
        <v>3256</v>
      </c>
      <c r="C21" s="117" t="s">
        <v>3256</v>
      </c>
      <c r="D21" s="117" t="s">
        <v>3256</v>
      </c>
      <c r="E21" s="117" t="s">
        <v>3256</v>
      </c>
      <c r="F21" s="117" t="s">
        <v>3256</v>
      </c>
      <c r="G21" s="117" t="s">
        <v>3256</v>
      </c>
      <c r="H21" s="66">
        <v>639.53111434599987</v>
      </c>
      <c r="I21" s="67">
        <f t="shared" si="0"/>
        <v>0.7744499740042049</v>
      </c>
      <c r="J21" s="67">
        <f>H21/'סכום נכסי הקרן'!$C$41</f>
        <v>4.2969694814315755E-3</v>
      </c>
    </row>
    <row r="22" spans="1:10">
      <c r="A22" s="69" t="s">
        <v>2150</v>
      </c>
      <c r="B22" s="54" t="s">
        <v>2151</v>
      </c>
      <c r="C22" s="70" t="s">
        <v>1820</v>
      </c>
      <c r="D22" s="70" t="s">
        <v>134</v>
      </c>
      <c r="E22" s="79">
        <v>45131</v>
      </c>
      <c r="F22" s="72">
        <v>41231.378879999997</v>
      </c>
      <c r="G22" s="80">
        <v>-1.8345130000000001</v>
      </c>
      <c r="H22" s="72">
        <v>-0.75639505399999996</v>
      </c>
      <c r="I22" s="73">
        <f t="shared" si="0"/>
        <v>-9.1596814723588925E-4</v>
      </c>
      <c r="J22" s="73">
        <f>H22/'סכום נכסי הקרן'!$C$41</f>
        <v>-5.0821709687534569E-6</v>
      </c>
    </row>
    <row r="23" spans="1:10">
      <c r="A23" s="69" t="s">
        <v>2150</v>
      </c>
      <c r="B23" s="54" t="s">
        <v>2152</v>
      </c>
      <c r="C23" s="70" t="s">
        <v>1820</v>
      </c>
      <c r="D23" s="70" t="s">
        <v>134</v>
      </c>
      <c r="E23" s="79">
        <v>45131</v>
      </c>
      <c r="F23" s="72">
        <v>110547.39840000001</v>
      </c>
      <c r="G23" s="80">
        <v>-1.8345130000000001</v>
      </c>
      <c r="H23" s="72">
        <v>-2.0280065249999999</v>
      </c>
      <c r="I23" s="73">
        <f t="shared" si="0"/>
        <v>-2.4558454863806449E-3</v>
      </c>
      <c r="J23" s="73">
        <f>H23/'סכום נכסי הקרן'!$C$41</f>
        <v>-1.362604875758162E-5</v>
      </c>
    </row>
    <row r="24" spans="1:10">
      <c r="A24" s="69" t="s">
        <v>2153</v>
      </c>
      <c r="B24" s="54" t="s">
        <v>2154</v>
      </c>
      <c r="C24" s="70" t="s">
        <v>1820</v>
      </c>
      <c r="D24" s="70" t="s">
        <v>134</v>
      </c>
      <c r="E24" s="79">
        <v>45131</v>
      </c>
      <c r="F24" s="72">
        <v>146598.73712400001</v>
      </c>
      <c r="G24" s="80">
        <v>-1.7487699999999999</v>
      </c>
      <c r="H24" s="72">
        <v>-2.5636744010000001</v>
      </c>
      <c r="I24" s="73">
        <f t="shared" si="0"/>
        <v>-3.1045206850335225E-3</v>
      </c>
      <c r="J24" s="73">
        <f>H24/'סכום נכסי הקרן'!$C$41</f>
        <v>-1.7225167649098101E-5</v>
      </c>
    </row>
    <row r="25" spans="1:10">
      <c r="A25" s="69" t="s">
        <v>2155</v>
      </c>
      <c r="B25" s="54" t="s">
        <v>2156</v>
      </c>
      <c r="C25" s="70" t="s">
        <v>1820</v>
      </c>
      <c r="D25" s="70" t="s">
        <v>134</v>
      </c>
      <c r="E25" s="79">
        <v>45131</v>
      </c>
      <c r="F25" s="72">
        <v>41338.590888999999</v>
      </c>
      <c r="G25" s="80">
        <v>-1.720221</v>
      </c>
      <c r="H25" s="72">
        <v>-0.71111501099999996</v>
      </c>
      <c r="I25" s="73">
        <f t="shared" si="0"/>
        <v>-8.6113558735313863E-4</v>
      </c>
      <c r="J25" s="73">
        <f>H25/'סכום נכסי הקרן'!$C$41</f>
        <v>-4.7779371972849992E-6</v>
      </c>
    </row>
    <row r="26" spans="1:10">
      <c r="A26" s="69" t="s">
        <v>2157</v>
      </c>
      <c r="B26" s="54" t="s">
        <v>2158</v>
      </c>
      <c r="C26" s="70" t="s">
        <v>1820</v>
      </c>
      <c r="D26" s="70" t="s">
        <v>134</v>
      </c>
      <c r="E26" s="79">
        <v>45138</v>
      </c>
      <c r="F26" s="72">
        <v>88135.450394999993</v>
      </c>
      <c r="G26" s="80">
        <v>0.75822500000000004</v>
      </c>
      <c r="H26" s="72">
        <v>0.66826459299999996</v>
      </c>
      <c r="I26" s="73">
        <f t="shared" si="0"/>
        <v>8.0924521898520453E-4</v>
      </c>
      <c r="J26" s="73">
        <f>H26/'סכום נכסי הקרן'!$C$41</f>
        <v>4.4900279239404505E-6</v>
      </c>
    </row>
    <row r="27" spans="1:10">
      <c r="A27" s="69" t="s">
        <v>2159</v>
      </c>
      <c r="B27" s="54" t="s">
        <v>2160</v>
      </c>
      <c r="C27" s="70" t="s">
        <v>1820</v>
      </c>
      <c r="D27" s="70" t="s">
        <v>134</v>
      </c>
      <c r="E27" s="79">
        <v>45274</v>
      </c>
      <c r="F27" s="72">
        <v>35306.298474000003</v>
      </c>
      <c r="G27" s="80">
        <v>1.4278599999999999</v>
      </c>
      <c r="H27" s="72">
        <v>0.50412454600000001</v>
      </c>
      <c r="I27" s="73">
        <f t="shared" si="0"/>
        <v>6.1047732125407825E-4</v>
      </c>
      <c r="J27" s="73">
        <f>H27/'סכום נכסי הקרן'!$C$41</f>
        <v>3.3871812338915915E-6</v>
      </c>
    </row>
    <row r="28" spans="1:10">
      <c r="A28" s="69" t="s">
        <v>2161</v>
      </c>
      <c r="B28" s="54" t="s">
        <v>2162</v>
      </c>
      <c r="C28" s="70" t="s">
        <v>1820</v>
      </c>
      <c r="D28" s="70" t="s">
        <v>134</v>
      </c>
      <c r="E28" s="79">
        <v>45274</v>
      </c>
      <c r="F28" s="72">
        <v>35320.775783999998</v>
      </c>
      <c r="G28" s="80">
        <v>1.4682630000000001</v>
      </c>
      <c r="H28" s="72">
        <v>0.51860185599999997</v>
      </c>
      <c r="I28" s="73">
        <f t="shared" si="0"/>
        <v>6.2800884099040318E-4</v>
      </c>
      <c r="J28" s="73">
        <f>H28/'סכום נכסי הקרן'!$C$41</f>
        <v>3.4844533725690661E-6</v>
      </c>
    </row>
    <row r="29" spans="1:10">
      <c r="A29" s="69" t="s">
        <v>2163</v>
      </c>
      <c r="B29" s="54" t="s">
        <v>2164</v>
      </c>
      <c r="C29" s="70" t="s">
        <v>1820</v>
      </c>
      <c r="D29" s="70" t="s">
        <v>134</v>
      </c>
      <c r="E29" s="79">
        <v>45264</v>
      </c>
      <c r="F29" s="72">
        <v>119433.111336</v>
      </c>
      <c r="G29" s="80">
        <v>1.537382</v>
      </c>
      <c r="H29" s="72">
        <v>1.836143069</v>
      </c>
      <c r="I29" s="73">
        <f t="shared" si="0"/>
        <v>2.2235055029483967E-3</v>
      </c>
      <c r="J29" s="73">
        <f>H29/'סכום נכסי הקרן'!$C$41</f>
        <v>1.2336930219733664E-5</v>
      </c>
    </row>
    <row r="30" spans="1:10">
      <c r="A30" s="69" t="s">
        <v>2165</v>
      </c>
      <c r="B30" s="54" t="s">
        <v>2166</v>
      </c>
      <c r="C30" s="70" t="s">
        <v>1820</v>
      </c>
      <c r="D30" s="70" t="s">
        <v>134</v>
      </c>
      <c r="E30" s="79">
        <v>45264</v>
      </c>
      <c r="F30" s="72">
        <v>150754.35667199999</v>
      </c>
      <c r="G30" s="80">
        <v>1.564255</v>
      </c>
      <c r="H30" s="72">
        <v>2.3581824299999998</v>
      </c>
      <c r="I30" s="73">
        <f t="shared" si="0"/>
        <v>2.8556770431385275E-3</v>
      </c>
      <c r="J30" s="73">
        <f>H30/'סכום נכסי הקרן'!$C$41</f>
        <v>1.5844479972988403E-5</v>
      </c>
    </row>
    <row r="31" spans="1:10">
      <c r="A31" s="69" t="s">
        <v>2167</v>
      </c>
      <c r="B31" s="54" t="s">
        <v>2168</v>
      </c>
      <c r="C31" s="70" t="s">
        <v>1820</v>
      </c>
      <c r="D31" s="70" t="s">
        <v>134</v>
      </c>
      <c r="E31" s="79">
        <v>45264</v>
      </c>
      <c r="F31" s="72">
        <v>99587.369112</v>
      </c>
      <c r="G31" s="80">
        <v>1.5964830000000001</v>
      </c>
      <c r="H31" s="72">
        <v>1.5898955559999999</v>
      </c>
      <c r="I31" s="73">
        <f t="shared" si="0"/>
        <v>1.9253083147842661E-3</v>
      </c>
      <c r="J31" s="73">
        <f>H31/'סכום נכסי הקרן'!$C$41</f>
        <v>1.0682408610849189E-5</v>
      </c>
    </row>
    <row r="32" spans="1:10">
      <c r="A32" s="69" t="s">
        <v>2169</v>
      </c>
      <c r="B32" s="54" t="s">
        <v>2170</v>
      </c>
      <c r="C32" s="70" t="s">
        <v>1820</v>
      </c>
      <c r="D32" s="70" t="s">
        <v>134</v>
      </c>
      <c r="E32" s="79">
        <v>45132</v>
      </c>
      <c r="F32" s="72">
        <v>30769.731782999999</v>
      </c>
      <c r="G32" s="80">
        <v>1.0965450000000001</v>
      </c>
      <c r="H32" s="72">
        <v>0.33740410300000001</v>
      </c>
      <c r="I32" s="73">
        <f t="shared" si="0"/>
        <v>4.0858465356212806E-4</v>
      </c>
      <c r="J32" s="73">
        <f>H32/'סכום נכסי הקרן'!$C$41</f>
        <v>2.266997024817803E-6</v>
      </c>
    </row>
    <row r="33" spans="1:10">
      <c r="A33" s="69" t="s">
        <v>2171</v>
      </c>
      <c r="B33" s="54" t="s">
        <v>2172</v>
      </c>
      <c r="C33" s="70" t="s">
        <v>1820</v>
      </c>
      <c r="D33" s="70" t="s">
        <v>134</v>
      </c>
      <c r="E33" s="79">
        <v>45258</v>
      </c>
      <c r="F33" s="72">
        <v>68576.172196</v>
      </c>
      <c r="G33" s="80">
        <v>1.573842</v>
      </c>
      <c r="H33" s="72">
        <v>1.0792803850000001</v>
      </c>
      <c r="I33" s="73">
        <f t="shared" si="0"/>
        <v>1.3069710720193146E-3</v>
      </c>
      <c r="J33" s="73">
        <f>H33/'סכום נכסי הקרן'!$C$41</f>
        <v>7.2516172743139798E-6</v>
      </c>
    </row>
    <row r="34" spans="1:10">
      <c r="A34" s="69" t="s">
        <v>2173</v>
      </c>
      <c r="B34" s="54" t="s">
        <v>2174</v>
      </c>
      <c r="C34" s="70" t="s">
        <v>1820</v>
      </c>
      <c r="D34" s="70" t="s">
        <v>134</v>
      </c>
      <c r="E34" s="79">
        <v>45258</v>
      </c>
      <c r="F34" s="72">
        <v>19876.352999999999</v>
      </c>
      <c r="G34" s="80">
        <v>1.6988760000000001</v>
      </c>
      <c r="H34" s="72">
        <v>0.33767450300000001</v>
      </c>
      <c r="I34" s="73">
        <f t="shared" si="0"/>
        <v>4.0891209857343906E-4</v>
      </c>
      <c r="J34" s="73">
        <f>H34/'סכום נכסי הקרן'!$C$41</f>
        <v>2.2688138254733384E-6</v>
      </c>
    </row>
    <row r="35" spans="1:10">
      <c r="A35" s="69" t="s">
        <v>2175</v>
      </c>
      <c r="B35" s="54" t="s">
        <v>2176</v>
      </c>
      <c r="C35" s="70" t="s">
        <v>1820</v>
      </c>
      <c r="D35" s="70" t="s">
        <v>134</v>
      </c>
      <c r="E35" s="79">
        <v>45258</v>
      </c>
      <c r="F35" s="72">
        <v>128208.5874</v>
      </c>
      <c r="G35" s="80">
        <v>1.6988760000000001</v>
      </c>
      <c r="H35" s="72">
        <v>2.178104351</v>
      </c>
      <c r="I35" s="73">
        <f t="shared" si="0"/>
        <v>2.6376087420475107E-3</v>
      </c>
      <c r="J35" s="73">
        <f>H35/'סכום נכסי הקרן'!$C$41</f>
        <v>1.4634546644679396E-5</v>
      </c>
    </row>
    <row r="36" spans="1:10">
      <c r="A36" s="69" t="s">
        <v>2177</v>
      </c>
      <c r="B36" s="54" t="s">
        <v>2178</v>
      </c>
      <c r="C36" s="70" t="s">
        <v>1820</v>
      </c>
      <c r="D36" s="70" t="s">
        <v>134</v>
      </c>
      <c r="E36" s="79">
        <v>45258</v>
      </c>
      <c r="F36" s="72">
        <v>142453.986</v>
      </c>
      <c r="G36" s="80">
        <v>1.6988760000000001</v>
      </c>
      <c r="H36" s="72">
        <v>2.42011595</v>
      </c>
      <c r="I36" s="73">
        <f t="shared" si="0"/>
        <v>2.9306763854348578E-3</v>
      </c>
      <c r="J36" s="73">
        <f>H36/'סכום נכסי הקרן'!$C$41</f>
        <v>1.6260607412839051E-5</v>
      </c>
    </row>
    <row r="37" spans="1:10">
      <c r="A37" s="69" t="s">
        <v>2179</v>
      </c>
      <c r="B37" s="54" t="s">
        <v>2180</v>
      </c>
      <c r="C37" s="70" t="s">
        <v>1820</v>
      </c>
      <c r="D37" s="70" t="s">
        <v>134</v>
      </c>
      <c r="E37" s="79">
        <v>45251</v>
      </c>
      <c r="F37" s="72">
        <v>11810.26778</v>
      </c>
      <c r="G37" s="80">
        <v>1.695227</v>
      </c>
      <c r="H37" s="72">
        <v>0.20021079599999997</v>
      </c>
      <c r="I37" s="73">
        <f t="shared" si="0"/>
        <v>2.4244832234022323E-4</v>
      </c>
      <c r="J37" s="73">
        <f>H37/'סכום נכסי הקרן'!$C$41</f>
        <v>1.3452037922265693E-6</v>
      </c>
    </row>
    <row r="38" spans="1:10">
      <c r="A38" s="69" t="s">
        <v>2181</v>
      </c>
      <c r="B38" s="54" t="s">
        <v>2182</v>
      </c>
      <c r="C38" s="70" t="s">
        <v>1820</v>
      </c>
      <c r="D38" s="70" t="s">
        <v>134</v>
      </c>
      <c r="E38" s="79">
        <v>45251</v>
      </c>
      <c r="F38" s="72">
        <v>116891.84091</v>
      </c>
      <c r="G38" s="80">
        <v>1.7353780000000001</v>
      </c>
      <c r="H38" s="72">
        <v>2.0285156099999999</v>
      </c>
      <c r="I38" s="73">
        <f t="shared" si="0"/>
        <v>2.4564619706394586E-3</v>
      </c>
      <c r="J38" s="73">
        <f>H38/'סכום נכסי הקרן'!$C$41</f>
        <v>1.3629469267795095E-5</v>
      </c>
    </row>
    <row r="39" spans="1:10">
      <c r="A39" s="69" t="s">
        <v>2183</v>
      </c>
      <c r="B39" s="54" t="s">
        <v>2184</v>
      </c>
      <c r="C39" s="70" t="s">
        <v>1820</v>
      </c>
      <c r="D39" s="70" t="s">
        <v>134</v>
      </c>
      <c r="E39" s="79">
        <v>45251</v>
      </c>
      <c r="F39" s="72">
        <v>14922.700065000001</v>
      </c>
      <c r="G39" s="80">
        <v>1.7701499999999999</v>
      </c>
      <c r="H39" s="72">
        <v>0.264154159</v>
      </c>
      <c r="I39" s="73">
        <f t="shared" si="0"/>
        <v>3.1988151472482331E-4</v>
      </c>
      <c r="J39" s="73">
        <f>H39/'סכום נכסי הקרן'!$C$41</f>
        <v>1.77483524124853E-6</v>
      </c>
    </row>
    <row r="40" spans="1:10">
      <c r="A40" s="69" t="s">
        <v>2183</v>
      </c>
      <c r="B40" s="54" t="s">
        <v>2185</v>
      </c>
      <c r="C40" s="70" t="s">
        <v>1820</v>
      </c>
      <c r="D40" s="70" t="s">
        <v>134</v>
      </c>
      <c r="E40" s="79">
        <v>45251</v>
      </c>
      <c r="F40" s="72">
        <v>23638.551768000001</v>
      </c>
      <c r="G40" s="80">
        <v>1.7701499999999999</v>
      </c>
      <c r="H40" s="72">
        <v>0.41843779999999997</v>
      </c>
      <c r="I40" s="73">
        <f t="shared" si="0"/>
        <v>5.0671364701898429E-4</v>
      </c>
      <c r="J40" s="73">
        <f>H40/'סכום נכסי הקרן'!$C$41</f>
        <v>2.811457357029552E-6</v>
      </c>
    </row>
    <row r="41" spans="1:10">
      <c r="A41" s="69" t="s">
        <v>2186</v>
      </c>
      <c r="B41" s="54" t="s">
        <v>2187</v>
      </c>
      <c r="C41" s="70" t="s">
        <v>1820</v>
      </c>
      <c r="D41" s="70" t="s">
        <v>134</v>
      </c>
      <c r="E41" s="79">
        <v>45251</v>
      </c>
      <c r="F41" s="72">
        <v>29555.428365000003</v>
      </c>
      <c r="G41" s="80">
        <v>1.794208</v>
      </c>
      <c r="H41" s="72">
        <v>0.53028590399999997</v>
      </c>
      <c r="I41" s="73">
        <f t="shared" si="0"/>
        <v>6.421578174309276E-4</v>
      </c>
      <c r="J41" s="73">
        <f>H41/'סכום נכסי הקרן'!$C$41</f>
        <v>3.5629577589067406E-6</v>
      </c>
    </row>
    <row r="42" spans="1:10">
      <c r="A42" s="69" t="s">
        <v>2186</v>
      </c>
      <c r="B42" s="54" t="s">
        <v>2188</v>
      </c>
      <c r="C42" s="70" t="s">
        <v>1820</v>
      </c>
      <c r="D42" s="70" t="s">
        <v>134</v>
      </c>
      <c r="E42" s="79">
        <v>45251</v>
      </c>
      <c r="F42" s="72">
        <v>34828.163527999997</v>
      </c>
      <c r="G42" s="80">
        <v>1.794208</v>
      </c>
      <c r="H42" s="72">
        <v>0.62488974800000008</v>
      </c>
      <c r="I42" s="73">
        <f t="shared" si="0"/>
        <v>7.5671978772915381E-4</v>
      </c>
      <c r="J42" s="73">
        <f>H42/'סכום נכסי הקרן'!$C$41</f>
        <v>4.1985950584458269E-6</v>
      </c>
    </row>
    <row r="43" spans="1:10">
      <c r="A43" s="69" t="s">
        <v>2189</v>
      </c>
      <c r="B43" s="54" t="s">
        <v>2190</v>
      </c>
      <c r="C43" s="70" t="s">
        <v>1820</v>
      </c>
      <c r="D43" s="70" t="s">
        <v>134</v>
      </c>
      <c r="E43" s="79">
        <v>45132</v>
      </c>
      <c r="F43" s="72">
        <v>29855.14875</v>
      </c>
      <c r="G43" s="80">
        <v>1.3549059999999999</v>
      </c>
      <c r="H43" s="72">
        <v>0.40450905999999998</v>
      </c>
      <c r="I43" s="73">
        <f t="shared" si="0"/>
        <v>4.8984642650549525E-4</v>
      </c>
      <c r="J43" s="73">
        <f>H43/'סכום נכסי הקרן'!$C$41</f>
        <v>2.7178710258062454E-6</v>
      </c>
    </row>
    <row r="44" spans="1:10">
      <c r="A44" s="69" t="s">
        <v>2191</v>
      </c>
      <c r="B44" s="54" t="s">
        <v>2192</v>
      </c>
      <c r="C44" s="70" t="s">
        <v>1820</v>
      </c>
      <c r="D44" s="70" t="s">
        <v>134</v>
      </c>
      <c r="E44" s="79">
        <v>45132</v>
      </c>
      <c r="F44" s="72">
        <v>86140.495613999999</v>
      </c>
      <c r="G44" s="80">
        <v>1.3763749999999999</v>
      </c>
      <c r="H44" s="72">
        <v>1.185615912</v>
      </c>
      <c r="I44" s="73">
        <f t="shared" si="0"/>
        <v>1.4357397030891072E-3</v>
      </c>
      <c r="J44" s="73">
        <f>H44/'סכום נכסי הקרן'!$C$41</f>
        <v>7.9660790167707178E-6</v>
      </c>
    </row>
    <row r="45" spans="1:10">
      <c r="A45" s="69" t="s">
        <v>2193</v>
      </c>
      <c r="B45" s="54" t="s">
        <v>2194</v>
      </c>
      <c r="C45" s="70" t="s">
        <v>1820</v>
      </c>
      <c r="D45" s="70" t="s">
        <v>134</v>
      </c>
      <c r="E45" s="79">
        <v>45132</v>
      </c>
      <c r="F45" s="72">
        <v>47306.701591999998</v>
      </c>
      <c r="G45" s="80">
        <v>1.384423</v>
      </c>
      <c r="H45" s="72">
        <v>0.65492490999999997</v>
      </c>
      <c r="I45" s="73">
        <f t="shared" si="0"/>
        <v>7.9309132604578282E-4</v>
      </c>
      <c r="J45" s="73">
        <f>H45/'סכום נכסי הקרן'!$C$41</f>
        <v>4.4003994297872169E-6</v>
      </c>
    </row>
    <row r="46" spans="1:10">
      <c r="A46" s="69" t="s">
        <v>2195</v>
      </c>
      <c r="B46" s="54" t="s">
        <v>2196</v>
      </c>
      <c r="C46" s="70" t="s">
        <v>1820</v>
      </c>
      <c r="D46" s="70" t="s">
        <v>134</v>
      </c>
      <c r="E46" s="79">
        <v>45133</v>
      </c>
      <c r="F46" s="72">
        <v>96794.339407000007</v>
      </c>
      <c r="G46" s="80">
        <v>1.4326080000000001</v>
      </c>
      <c r="H46" s="72">
        <v>1.3866837339999998</v>
      </c>
      <c r="I46" s="73">
        <f t="shared" si="0"/>
        <v>1.6792258541581163E-3</v>
      </c>
      <c r="J46" s="73">
        <f>H46/'סכום נכסי הקרן'!$C$41</f>
        <v>9.3170411129862309E-6</v>
      </c>
    </row>
    <row r="47" spans="1:10">
      <c r="A47" s="69" t="s">
        <v>2197</v>
      </c>
      <c r="B47" s="54" t="s">
        <v>2198</v>
      </c>
      <c r="C47" s="70" t="s">
        <v>1820</v>
      </c>
      <c r="D47" s="70" t="s">
        <v>134</v>
      </c>
      <c r="E47" s="79">
        <v>45132</v>
      </c>
      <c r="F47" s="72">
        <v>35518.632354000001</v>
      </c>
      <c r="G47" s="80">
        <v>1.491611</v>
      </c>
      <c r="H47" s="72">
        <v>0.52979984300000005</v>
      </c>
      <c r="I47" s="73">
        <f t="shared" si="0"/>
        <v>6.4156921443668654E-4</v>
      </c>
      <c r="J47" s="73">
        <f>H47/'סכום נכסי הקרן'!$C$41</f>
        <v>3.5596919455064811E-6</v>
      </c>
    </row>
    <row r="48" spans="1:10">
      <c r="A48" s="69" t="s">
        <v>2199</v>
      </c>
      <c r="B48" s="54" t="s">
        <v>2200</v>
      </c>
      <c r="C48" s="70" t="s">
        <v>1820</v>
      </c>
      <c r="D48" s="70" t="s">
        <v>134</v>
      </c>
      <c r="E48" s="79">
        <v>45272</v>
      </c>
      <c r="F48" s="72">
        <v>23684.87916</v>
      </c>
      <c r="G48" s="80">
        <v>2.0410910000000002</v>
      </c>
      <c r="H48" s="72">
        <v>0.48342987399999998</v>
      </c>
      <c r="I48" s="73">
        <f t="shared" si="0"/>
        <v>5.8541679201178304E-4</v>
      </c>
      <c r="J48" s="73">
        <f>H48/'סכום נכסי הקרן'!$C$41</f>
        <v>3.2481350295436251E-6</v>
      </c>
    </row>
    <row r="49" spans="1:10">
      <c r="A49" s="69" t="s">
        <v>2201</v>
      </c>
      <c r="B49" s="54" t="s">
        <v>2202</v>
      </c>
      <c r="C49" s="70" t="s">
        <v>1820</v>
      </c>
      <c r="D49" s="70" t="s">
        <v>134</v>
      </c>
      <c r="E49" s="79">
        <v>45250</v>
      </c>
      <c r="F49" s="72">
        <v>20141.444936</v>
      </c>
      <c r="G49" s="80">
        <v>1.9945440000000001</v>
      </c>
      <c r="H49" s="72">
        <v>0.40172995500000003</v>
      </c>
      <c r="I49" s="73">
        <f t="shared" si="0"/>
        <v>4.8648102684514273E-4</v>
      </c>
      <c r="J49" s="73">
        <f>H49/'סכום נכסי הקרן'!$C$41</f>
        <v>2.6991983934623046E-6</v>
      </c>
    </row>
    <row r="50" spans="1:10">
      <c r="A50" s="69" t="s">
        <v>2201</v>
      </c>
      <c r="B50" s="54" t="s">
        <v>2203</v>
      </c>
      <c r="C50" s="70" t="s">
        <v>1820</v>
      </c>
      <c r="D50" s="70" t="s">
        <v>134</v>
      </c>
      <c r="E50" s="79">
        <v>45250</v>
      </c>
      <c r="F50" s="72">
        <v>24931.418663</v>
      </c>
      <c r="G50" s="80">
        <v>1.9945440000000001</v>
      </c>
      <c r="H50" s="72">
        <v>0.49726808099999997</v>
      </c>
      <c r="I50" s="73">
        <f t="shared" si="0"/>
        <v>6.0217438020571199E-4</v>
      </c>
      <c r="J50" s="73">
        <f>H50/'סכום נכסי הקרן'!$C$41</f>
        <v>3.3411130752131315E-6</v>
      </c>
    </row>
    <row r="51" spans="1:10">
      <c r="A51" s="69" t="s">
        <v>2204</v>
      </c>
      <c r="B51" s="54" t="s">
        <v>2205</v>
      </c>
      <c r="C51" s="70" t="s">
        <v>1820</v>
      </c>
      <c r="D51" s="70" t="s">
        <v>134</v>
      </c>
      <c r="E51" s="79">
        <v>45271</v>
      </c>
      <c r="F51" s="72">
        <v>68742.128496000005</v>
      </c>
      <c r="G51" s="80">
        <v>2.1030929999999999</v>
      </c>
      <c r="H51" s="72">
        <v>1.4457109649999997</v>
      </c>
      <c r="I51" s="73">
        <f t="shared" si="0"/>
        <v>1.7507057813861105E-3</v>
      </c>
      <c r="J51" s="73">
        <f>H51/'סכום נכסי הקרן'!$C$41</f>
        <v>9.7136413791668502E-6</v>
      </c>
    </row>
    <row r="52" spans="1:10">
      <c r="A52" s="69" t="s">
        <v>2206</v>
      </c>
      <c r="B52" s="54" t="s">
        <v>2207</v>
      </c>
      <c r="C52" s="70" t="s">
        <v>1820</v>
      </c>
      <c r="D52" s="70" t="s">
        <v>134</v>
      </c>
      <c r="E52" s="79">
        <v>45271</v>
      </c>
      <c r="F52" s="72">
        <v>88902.747825000013</v>
      </c>
      <c r="G52" s="80">
        <v>2.1163780000000001</v>
      </c>
      <c r="H52" s="72">
        <v>1.8815182589999999</v>
      </c>
      <c r="I52" s="73">
        <f t="shared" si="0"/>
        <v>2.2784532825445023E-3</v>
      </c>
      <c r="J52" s="73">
        <f>H52/'סכום נכסי הקרן'!$C$41</f>
        <v>1.2641803277932789E-5</v>
      </c>
    </row>
    <row r="53" spans="1:10">
      <c r="A53" s="69" t="s">
        <v>2208</v>
      </c>
      <c r="B53" s="54" t="s">
        <v>2209</v>
      </c>
      <c r="C53" s="70" t="s">
        <v>1820</v>
      </c>
      <c r="D53" s="70" t="s">
        <v>134</v>
      </c>
      <c r="E53" s="79">
        <v>45250</v>
      </c>
      <c r="F53" s="72">
        <v>100797.46657999999</v>
      </c>
      <c r="G53" s="80">
        <v>2.0822859999999999</v>
      </c>
      <c r="H53" s="72">
        <v>2.0988916710000001</v>
      </c>
      <c r="I53" s="73">
        <f t="shared" si="0"/>
        <v>2.5416849369492437E-3</v>
      </c>
      <c r="J53" s="73">
        <f>H53/'סכום נכסי הקרן'!$C$41</f>
        <v>1.4102321611577637E-5</v>
      </c>
    </row>
    <row r="54" spans="1:10">
      <c r="A54" s="69" t="s">
        <v>2210</v>
      </c>
      <c r="B54" s="54" t="s">
        <v>2211</v>
      </c>
      <c r="C54" s="70" t="s">
        <v>1820</v>
      </c>
      <c r="D54" s="70" t="s">
        <v>134</v>
      </c>
      <c r="E54" s="79">
        <v>45252</v>
      </c>
      <c r="F54" s="72">
        <v>14988.50325</v>
      </c>
      <c r="G54" s="80">
        <v>2.2230240000000001</v>
      </c>
      <c r="H54" s="72">
        <v>0.33319808299999998</v>
      </c>
      <c r="I54" s="73">
        <f t="shared" si="0"/>
        <v>4.034913093813805E-4</v>
      </c>
      <c r="J54" s="73">
        <f>H54/'סכום נכסי הקרן'!$C$41</f>
        <v>2.2387370400056912E-6</v>
      </c>
    </row>
    <row r="55" spans="1:10">
      <c r="A55" s="69" t="s">
        <v>2210</v>
      </c>
      <c r="B55" s="54" t="s">
        <v>2212</v>
      </c>
      <c r="C55" s="70" t="s">
        <v>1820</v>
      </c>
      <c r="D55" s="70" t="s">
        <v>134</v>
      </c>
      <c r="E55" s="79">
        <v>45252</v>
      </c>
      <c r="F55" s="72">
        <v>41549.879699999998</v>
      </c>
      <c r="G55" s="80">
        <v>2.2230240000000001</v>
      </c>
      <c r="H55" s="72">
        <v>0.92366395999999995</v>
      </c>
      <c r="I55" s="73">
        <f t="shared" si="0"/>
        <v>1.1185249845773906E-3</v>
      </c>
      <c r="J55" s="73">
        <f>H55/'סכום נכסי הקרן'!$C$41</f>
        <v>6.2060402663551191E-6</v>
      </c>
    </row>
    <row r="56" spans="1:10">
      <c r="A56" s="69" t="s">
        <v>2213</v>
      </c>
      <c r="B56" s="54" t="s">
        <v>2214</v>
      </c>
      <c r="C56" s="70" t="s">
        <v>1820</v>
      </c>
      <c r="D56" s="70" t="s">
        <v>134</v>
      </c>
      <c r="E56" s="79">
        <v>45252</v>
      </c>
      <c r="F56" s="72">
        <v>123178.05972</v>
      </c>
      <c r="G56" s="80">
        <v>2.2230240000000001</v>
      </c>
      <c r="H56" s="72">
        <v>2.7382783110000002</v>
      </c>
      <c r="I56" s="73">
        <f t="shared" si="0"/>
        <v>3.3159599575368062E-3</v>
      </c>
      <c r="J56" s="73">
        <f>H56/'סכום נכסי הקרן'!$C$41</f>
        <v>1.8398320378931845E-5</v>
      </c>
    </row>
    <row r="57" spans="1:10">
      <c r="A57" s="69" t="s">
        <v>2215</v>
      </c>
      <c r="B57" s="54" t="s">
        <v>2216</v>
      </c>
      <c r="C57" s="70" t="s">
        <v>1820</v>
      </c>
      <c r="D57" s="70" t="s">
        <v>134</v>
      </c>
      <c r="E57" s="79">
        <v>45252</v>
      </c>
      <c r="F57" s="72">
        <v>80208.969119999994</v>
      </c>
      <c r="G57" s="80">
        <v>2.2230240000000001</v>
      </c>
      <c r="H57" s="72">
        <v>1.7830649470000002</v>
      </c>
      <c r="I57" s="73">
        <f t="shared" si="0"/>
        <v>2.1592297401575146E-3</v>
      </c>
      <c r="J57" s="73">
        <f>H57/'סכום נכסי הקרן'!$C$41</f>
        <v>1.1980301644126461E-5</v>
      </c>
    </row>
    <row r="58" spans="1:10">
      <c r="A58" s="69" t="s">
        <v>2215</v>
      </c>
      <c r="B58" s="54" t="s">
        <v>2217</v>
      </c>
      <c r="C58" s="70" t="s">
        <v>1820</v>
      </c>
      <c r="D58" s="70" t="s">
        <v>134</v>
      </c>
      <c r="E58" s="79">
        <v>45252</v>
      </c>
      <c r="F58" s="72">
        <v>89035.4565</v>
      </c>
      <c r="G58" s="80">
        <v>2.2230240000000001</v>
      </c>
      <c r="H58" s="72">
        <v>1.9792799139999999</v>
      </c>
      <c r="I58" s="73">
        <f t="shared" si="0"/>
        <v>2.3968392523198469E-3</v>
      </c>
      <c r="J58" s="73">
        <f>H58/'סכום נכסי הקרן'!$C$41</f>
        <v>1.3298657711698417E-5</v>
      </c>
    </row>
    <row r="59" spans="1:10">
      <c r="A59" s="69" t="s">
        <v>2218</v>
      </c>
      <c r="B59" s="54" t="s">
        <v>2219</v>
      </c>
      <c r="C59" s="70" t="s">
        <v>1820</v>
      </c>
      <c r="D59" s="70" t="s">
        <v>134</v>
      </c>
      <c r="E59" s="79">
        <v>45252</v>
      </c>
      <c r="F59" s="72">
        <v>47485.57680000001</v>
      </c>
      <c r="G59" s="80">
        <v>2.2230240000000001</v>
      </c>
      <c r="H59" s="72">
        <v>1.0556159540000001</v>
      </c>
      <c r="I59" s="73">
        <f t="shared" si="0"/>
        <v>1.2783142677424565E-3</v>
      </c>
      <c r="J59" s="73">
        <f>H59/'סכום נכסי הקרן'!$C$41</f>
        <v>7.0926174453432975E-6</v>
      </c>
    </row>
    <row r="60" spans="1:10">
      <c r="A60" s="69" t="s">
        <v>2220</v>
      </c>
      <c r="B60" s="54" t="s">
        <v>2221</v>
      </c>
      <c r="C60" s="70" t="s">
        <v>1820</v>
      </c>
      <c r="D60" s="70" t="s">
        <v>134</v>
      </c>
      <c r="E60" s="79">
        <v>45252</v>
      </c>
      <c r="F60" s="72">
        <v>35440.404035</v>
      </c>
      <c r="G60" s="80">
        <v>2.2283240000000002</v>
      </c>
      <c r="H60" s="72">
        <v>0.78972691099999992</v>
      </c>
      <c r="I60" s="73">
        <f t="shared" si="0"/>
        <v>9.5633186873137854E-4</v>
      </c>
      <c r="J60" s="73">
        <f>H60/'סכום נכסי הקרן'!$C$41</f>
        <v>5.3061256272143008E-6</v>
      </c>
    </row>
    <row r="61" spans="1:10">
      <c r="A61" s="69" t="s">
        <v>2222</v>
      </c>
      <c r="B61" s="54" t="s">
        <v>2223</v>
      </c>
      <c r="C61" s="70" t="s">
        <v>1820</v>
      </c>
      <c r="D61" s="70" t="s">
        <v>134</v>
      </c>
      <c r="E61" s="79">
        <v>45253</v>
      </c>
      <c r="F61" s="72">
        <v>59368.23113</v>
      </c>
      <c r="G61" s="80">
        <v>2.2199520000000001</v>
      </c>
      <c r="H61" s="72">
        <v>1.317946211</v>
      </c>
      <c r="I61" s="73">
        <f t="shared" si="0"/>
        <v>1.5959871004738622E-3</v>
      </c>
      <c r="J61" s="73">
        <f>H61/'סכום נכסי הקרן'!$C$41</f>
        <v>8.855198003347624E-6</v>
      </c>
    </row>
    <row r="62" spans="1:10">
      <c r="A62" s="69" t="s">
        <v>2224</v>
      </c>
      <c r="B62" s="54" t="s">
        <v>2225</v>
      </c>
      <c r="C62" s="70" t="s">
        <v>1820</v>
      </c>
      <c r="D62" s="70" t="s">
        <v>134</v>
      </c>
      <c r="E62" s="79">
        <v>45265</v>
      </c>
      <c r="F62" s="72">
        <v>48737.894796</v>
      </c>
      <c r="G62" s="80">
        <v>2.267887</v>
      </c>
      <c r="H62" s="72">
        <v>1.1053203820000002</v>
      </c>
      <c r="I62" s="73">
        <f t="shared" si="0"/>
        <v>1.3385046042389979E-3</v>
      </c>
      <c r="J62" s="73">
        <f>H62/'סכום נכסי הקרן'!$C$41</f>
        <v>7.4265783823751483E-6</v>
      </c>
    </row>
    <row r="63" spans="1:10">
      <c r="A63" s="69" t="s">
        <v>2226</v>
      </c>
      <c r="B63" s="54" t="s">
        <v>2227</v>
      </c>
      <c r="C63" s="70" t="s">
        <v>1820</v>
      </c>
      <c r="D63" s="70" t="s">
        <v>134</v>
      </c>
      <c r="E63" s="79">
        <v>45252</v>
      </c>
      <c r="F63" s="72">
        <v>46163.108247999997</v>
      </c>
      <c r="G63" s="80">
        <v>2.319293</v>
      </c>
      <c r="H63" s="72">
        <v>1.0706575899999999</v>
      </c>
      <c r="I63" s="73">
        <f t="shared" si="0"/>
        <v>1.2965291666705455E-3</v>
      </c>
      <c r="J63" s="73">
        <f>H63/'סכום נכסי הקרן'!$C$41</f>
        <v>7.1936812550515993E-6</v>
      </c>
    </row>
    <row r="64" spans="1:10">
      <c r="A64" s="69" t="s">
        <v>2226</v>
      </c>
      <c r="B64" s="54" t="s">
        <v>2228</v>
      </c>
      <c r="C64" s="70" t="s">
        <v>1820</v>
      </c>
      <c r="D64" s="70" t="s">
        <v>134</v>
      </c>
      <c r="E64" s="79">
        <v>45252</v>
      </c>
      <c r="F64" s="72">
        <v>53476.287678000008</v>
      </c>
      <c r="G64" s="80">
        <v>2.319293</v>
      </c>
      <c r="H64" s="72">
        <v>1.240271627</v>
      </c>
      <c r="I64" s="73">
        <f t="shared" si="0"/>
        <v>1.5019258762266206E-3</v>
      </c>
      <c r="J64" s="73">
        <f>H64/'סכום נכסי הקרן'!$C$41</f>
        <v>8.3333073408859408E-6</v>
      </c>
    </row>
    <row r="65" spans="1:10">
      <c r="A65" s="69" t="s">
        <v>2229</v>
      </c>
      <c r="B65" s="54" t="s">
        <v>2230</v>
      </c>
      <c r="C65" s="70" t="s">
        <v>1820</v>
      </c>
      <c r="D65" s="70" t="s">
        <v>134</v>
      </c>
      <c r="E65" s="79">
        <v>45265</v>
      </c>
      <c r="F65" s="72">
        <v>84378.266732000004</v>
      </c>
      <c r="G65" s="80">
        <v>2.3245809999999998</v>
      </c>
      <c r="H65" s="72">
        <v>1.9614414040000001</v>
      </c>
      <c r="I65" s="73">
        <f t="shared" si="0"/>
        <v>2.3752374360893713E-3</v>
      </c>
      <c r="J65" s="73">
        <f>H65/'סכום נכסי הקרן'!$C$41</f>
        <v>1.3178801880848658E-5</v>
      </c>
    </row>
    <row r="66" spans="1:10">
      <c r="A66" s="69" t="s">
        <v>2231</v>
      </c>
      <c r="B66" s="54" t="s">
        <v>2232</v>
      </c>
      <c r="C66" s="70" t="s">
        <v>1820</v>
      </c>
      <c r="D66" s="70" t="s">
        <v>134</v>
      </c>
      <c r="E66" s="79">
        <v>45252</v>
      </c>
      <c r="F66" s="72">
        <v>60030.377189999999</v>
      </c>
      <c r="G66" s="80">
        <v>2.3430870000000001</v>
      </c>
      <c r="H66" s="72">
        <v>1.4065639249999999</v>
      </c>
      <c r="I66" s="73">
        <f t="shared" si="0"/>
        <v>1.7033000751893999E-3</v>
      </c>
      <c r="J66" s="73">
        <f>H66/'סכום נכסי הקרן'!$C$41</f>
        <v>9.4506148705341954E-6</v>
      </c>
    </row>
    <row r="67" spans="1:10">
      <c r="A67" s="69" t="s">
        <v>2231</v>
      </c>
      <c r="B67" s="54" t="s">
        <v>2233</v>
      </c>
      <c r="C67" s="70" t="s">
        <v>1820</v>
      </c>
      <c r="D67" s="70" t="s">
        <v>134</v>
      </c>
      <c r="E67" s="79">
        <v>45252</v>
      </c>
      <c r="F67" s="72">
        <v>17829.772419000001</v>
      </c>
      <c r="G67" s="80">
        <v>2.3430870000000001</v>
      </c>
      <c r="H67" s="72">
        <v>0.41776706699999999</v>
      </c>
      <c r="I67" s="73">
        <f t="shared" si="0"/>
        <v>5.059014126448289E-4</v>
      </c>
      <c r="J67" s="73">
        <f>H67/'סכום נכסי הקרן'!$C$41</f>
        <v>2.8069507440336603E-6</v>
      </c>
    </row>
    <row r="68" spans="1:10">
      <c r="A68" s="69" t="s">
        <v>2234</v>
      </c>
      <c r="B68" s="54" t="s">
        <v>2235</v>
      </c>
      <c r="C68" s="70" t="s">
        <v>1820</v>
      </c>
      <c r="D68" s="70" t="s">
        <v>134</v>
      </c>
      <c r="E68" s="79">
        <v>45253</v>
      </c>
      <c r="F68" s="72">
        <v>59435.79191</v>
      </c>
      <c r="G68" s="80">
        <v>2.3008690000000001</v>
      </c>
      <c r="H68" s="72">
        <v>1.367539571</v>
      </c>
      <c r="I68" s="73">
        <f t="shared" si="0"/>
        <v>1.6560429374788493E-3</v>
      </c>
      <c r="J68" s="73">
        <f>H68/'סכום נכסי הקרן'!$C$41</f>
        <v>9.1884126814474889E-6</v>
      </c>
    </row>
    <row r="69" spans="1:10">
      <c r="A69" s="69" t="s">
        <v>2236</v>
      </c>
      <c r="B69" s="54" t="s">
        <v>2237</v>
      </c>
      <c r="C69" s="70" t="s">
        <v>1820</v>
      </c>
      <c r="D69" s="70" t="s">
        <v>134</v>
      </c>
      <c r="E69" s="79">
        <v>45252</v>
      </c>
      <c r="F69" s="72">
        <v>47562.789120000001</v>
      </c>
      <c r="G69" s="80">
        <v>2.3774359999999999</v>
      </c>
      <c r="H69" s="72">
        <v>1.130774851</v>
      </c>
      <c r="I69" s="73">
        <f t="shared" si="0"/>
        <v>1.3693290823810816E-3</v>
      </c>
      <c r="J69" s="73">
        <f>H69/'סכום נכסי הקרן'!$C$41</f>
        <v>7.597605364496099E-6</v>
      </c>
    </row>
    <row r="70" spans="1:10">
      <c r="A70" s="69" t="s">
        <v>2238</v>
      </c>
      <c r="B70" s="54" t="s">
        <v>2239</v>
      </c>
      <c r="C70" s="70" t="s">
        <v>1820</v>
      </c>
      <c r="D70" s="70" t="s">
        <v>134</v>
      </c>
      <c r="E70" s="79">
        <v>45257</v>
      </c>
      <c r="F70" s="72">
        <v>47628.419591999991</v>
      </c>
      <c r="G70" s="80">
        <v>2.5205790000000001</v>
      </c>
      <c r="H70" s="72">
        <v>1.200512169</v>
      </c>
      <c r="I70" s="73">
        <f t="shared" si="0"/>
        <v>1.4537785530959709E-3</v>
      </c>
      <c r="J70" s="73">
        <f>H70/'סכום נכסי הקרן'!$C$41</f>
        <v>8.0661660340881136E-6</v>
      </c>
    </row>
    <row r="71" spans="1:10">
      <c r="A71" s="69" t="s">
        <v>2240</v>
      </c>
      <c r="B71" s="54" t="s">
        <v>2241</v>
      </c>
      <c r="C71" s="70" t="s">
        <v>1820</v>
      </c>
      <c r="D71" s="70" t="s">
        <v>134</v>
      </c>
      <c r="E71" s="79">
        <v>45257</v>
      </c>
      <c r="F71" s="72">
        <v>23871.475600000002</v>
      </c>
      <c r="G71" s="80">
        <v>2.7544249999999999</v>
      </c>
      <c r="H71" s="72">
        <v>0.65752188899999997</v>
      </c>
      <c r="I71" s="73">
        <f t="shared" si="0"/>
        <v>7.9623617744382024E-4</v>
      </c>
      <c r="J71" s="73">
        <f>H71/'סכום נכסי הקרן'!$C$41</f>
        <v>4.4178483689499817E-6</v>
      </c>
    </row>
    <row r="72" spans="1:10">
      <c r="A72" s="69" t="s">
        <v>2240</v>
      </c>
      <c r="B72" s="54" t="s">
        <v>2242</v>
      </c>
      <c r="C72" s="70" t="s">
        <v>1820</v>
      </c>
      <c r="D72" s="70" t="s">
        <v>134</v>
      </c>
      <c r="E72" s="79">
        <v>45257</v>
      </c>
      <c r="F72" s="72">
        <v>72003.308999999994</v>
      </c>
      <c r="G72" s="80">
        <v>2.7544249999999999</v>
      </c>
      <c r="H72" s="72">
        <v>1.9832771299999998</v>
      </c>
      <c r="I72" s="73">
        <f t="shared" si="0"/>
        <v>2.4016797421065788E-3</v>
      </c>
      <c r="J72" s="73">
        <f>H72/'סכום נכסי הקרן'!$C$41</f>
        <v>1.3325514755519113E-5</v>
      </c>
    </row>
    <row r="73" spans="1:10">
      <c r="A73" s="69" t="s">
        <v>2243</v>
      </c>
      <c r="B73" s="54" t="s">
        <v>2244</v>
      </c>
      <c r="C73" s="70" t="s">
        <v>1820</v>
      </c>
      <c r="D73" s="70" t="s">
        <v>134</v>
      </c>
      <c r="E73" s="79">
        <v>45257</v>
      </c>
      <c r="F73" s="72">
        <v>23892.708987999995</v>
      </c>
      <c r="G73" s="80">
        <v>2.8408470000000001</v>
      </c>
      <c r="H73" s="72">
        <v>0.67875527699999982</v>
      </c>
      <c r="I73" s="73">
        <f t="shared" si="0"/>
        <v>8.2194907305709671E-4</v>
      </c>
      <c r="J73" s="73">
        <f>H73/'סכום נכסי הקרן'!$C$41</f>
        <v>4.5605141723436107E-6</v>
      </c>
    </row>
    <row r="74" spans="1:10">
      <c r="A74" s="69" t="s">
        <v>2245</v>
      </c>
      <c r="B74" s="54" t="s">
        <v>2246</v>
      </c>
      <c r="C74" s="70" t="s">
        <v>1820</v>
      </c>
      <c r="D74" s="70" t="s">
        <v>134</v>
      </c>
      <c r="E74" s="79">
        <v>45257</v>
      </c>
      <c r="F74" s="72">
        <v>100962.22474799999</v>
      </c>
      <c r="G74" s="80">
        <v>2.9062160000000001</v>
      </c>
      <c r="H74" s="72">
        <v>2.9341801399999996</v>
      </c>
      <c r="I74" s="73">
        <f t="shared" ref="I74:I137" si="1">IFERROR(H74/$H$9,0)</f>
        <v>3.5531902704537539E-3</v>
      </c>
      <c r="J74" s="73">
        <f>H74/'סכום נכסי הקרן'!$C$41</f>
        <v>1.9714572491904416E-5</v>
      </c>
    </row>
    <row r="75" spans="1:10">
      <c r="A75" s="69" t="s">
        <v>2245</v>
      </c>
      <c r="B75" s="54" t="s">
        <v>2247</v>
      </c>
      <c r="C75" s="70" t="s">
        <v>1820</v>
      </c>
      <c r="D75" s="70" t="s">
        <v>134</v>
      </c>
      <c r="E75" s="79">
        <v>45257</v>
      </c>
      <c r="F75" s="72">
        <v>25155.501525</v>
      </c>
      <c r="G75" s="80">
        <v>2.9062160000000001</v>
      </c>
      <c r="H75" s="72">
        <v>0.73107316099999986</v>
      </c>
      <c r="I75" s="73">
        <f t="shared" si="1"/>
        <v>8.8530421402656986E-4</v>
      </c>
      <c r="J75" s="73">
        <f>H75/'סכום נכסי הקרן'!$C$41</f>
        <v>4.9120347564687032E-6</v>
      </c>
    </row>
    <row r="76" spans="1:10">
      <c r="A76" s="69" t="s">
        <v>2248</v>
      </c>
      <c r="B76" s="54" t="s">
        <v>2249</v>
      </c>
      <c r="C76" s="70" t="s">
        <v>1820</v>
      </c>
      <c r="D76" s="70" t="s">
        <v>134</v>
      </c>
      <c r="E76" s="79">
        <v>45257</v>
      </c>
      <c r="F76" s="72">
        <v>57695.805120000005</v>
      </c>
      <c r="G76" s="80">
        <v>2.9114420000000001</v>
      </c>
      <c r="H76" s="72">
        <v>1.6797796269999996</v>
      </c>
      <c r="I76" s="73">
        <f t="shared" si="1"/>
        <v>2.0341548038570103E-3</v>
      </c>
      <c r="J76" s="73">
        <f>H76/'סכום נכסי הקרן'!$C$41</f>
        <v>1.1286334051363204E-5</v>
      </c>
    </row>
    <row r="77" spans="1:10">
      <c r="A77" s="69" t="s">
        <v>2248</v>
      </c>
      <c r="B77" s="54" t="s">
        <v>2250</v>
      </c>
      <c r="C77" s="70" t="s">
        <v>1820</v>
      </c>
      <c r="D77" s="70" t="s">
        <v>134</v>
      </c>
      <c r="E77" s="79">
        <v>45257</v>
      </c>
      <c r="F77" s="72">
        <v>11955.04088</v>
      </c>
      <c r="G77" s="80">
        <v>2.9114420000000001</v>
      </c>
      <c r="H77" s="72">
        <v>0.34806402400000003</v>
      </c>
      <c r="I77" s="73">
        <f t="shared" si="1"/>
        <v>4.2149344776486089E-4</v>
      </c>
      <c r="J77" s="73">
        <f>H77/'סכום נכסי הקרן'!$C$41</f>
        <v>2.3386203660188223E-6</v>
      </c>
    </row>
    <row r="78" spans="1:10">
      <c r="A78" s="69" t="s">
        <v>2251</v>
      </c>
      <c r="B78" s="54" t="s">
        <v>2252</v>
      </c>
      <c r="C78" s="70" t="s">
        <v>1820</v>
      </c>
      <c r="D78" s="70" t="s">
        <v>134</v>
      </c>
      <c r="E78" s="79">
        <v>45245</v>
      </c>
      <c r="F78" s="72">
        <v>48099.414743999994</v>
      </c>
      <c r="G78" s="80">
        <v>3.4153419999999999</v>
      </c>
      <c r="H78" s="72">
        <v>1.64275945</v>
      </c>
      <c r="I78" s="73">
        <f t="shared" si="1"/>
        <v>1.9893246549054621E-3</v>
      </c>
      <c r="J78" s="73">
        <f>H78/'סכום נכסי הקרן'!$C$41</f>
        <v>1.1037597801948871E-5</v>
      </c>
    </row>
    <row r="79" spans="1:10">
      <c r="A79" s="69" t="s">
        <v>2253</v>
      </c>
      <c r="B79" s="54" t="s">
        <v>2254</v>
      </c>
      <c r="C79" s="70" t="s">
        <v>1820</v>
      </c>
      <c r="D79" s="70" t="s">
        <v>134</v>
      </c>
      <c r="E79" s="79">
        <v>45245</v>
      </c>
      <c r="F79" s="72">
        <v>60132.311379999999</v>
      </c>
      <c r="G79" s="80">
        <v>3.4282599999999999</v>
      </c>
      <c r="H79" s="72">
        <v>2.0614922629999999</v>
      </c>
      <c r="I79" s="73">
        <f t="shared" si="1"/>
        <v>2.4963955524241574E-3</v>
      </c>
      <c r="J79" s="73">
        <f>H79/'סכום נכסי הקרן'!$C$41</f>
        <v>1.3851037332838598E-5</v>
      </c>
    </row>
    <row r="80" spans="1:10">
      <c r="A80" s="69" t="s">
        <v>2253</v>
      </c>
      <c r="B80" s="54" t="s">
        <v>2255</v>
      </c>
      <c r="C80" s="70" t="s">
        <v>1820</v>
      </c>
      <c r="D80" s="70" t="s">
        <v>134</v>
      </c>
      <c r="E80" s="79">
        <v>45245</v>
      </c>
      <c r="F80" s="72">
        <v>15184.288035</v>
      </c>
      <c r="G80" s="80">
        <v>3.4282599999999999</v>
      </c>
      <c r="H80" s="72">
        <v>0.52055694299999999</v>
      </c>
      <c r="I80" s="73">
        <f t="shared" si="1"/>
        <v>6.3037638346388292E-4</v>
      </c>
      <c r="J80" s="73">
        <f>H80/'סכום נכסי הקרן'!$C$41</f>
        <v>3.4975894796076342E-6</v>
      </c>
    </row>
    <row r="81" spans="1:10">
      <c r="A81" s="69" t="s">
        <v>2256</v>
      </c>
      <c r="B81" s="54" t="s">
        <v>2257</v>
      </c>
      <c r="C81" s="70" t="s">
        <v>1820</v>
      </c>
      <c r="D81" s="70" t="s">
        <v>134</v>
      </c>
      <c r="E81" s="79">
        <v>45246</v>
      </c>
      <c r="F81" s="72">
        <v>73932.450899999996</v>
      </c>
      <c r="G81" s="80">
        <v>3.4790049999999999</v>
      </c>
      <c r="H81" s="72">
        <v>2.5721139199999996</v>
      </c>
      <c r="I81" s="73">
        <f t="shared" si="1"/>
        <v>3.1147406495099055E-3</v>
      </c>
      <c r="J81" s="73">
        <f>H81/'סכום נכסי הקרן'!$C$41</f>
        <v>1.7281872248401365E-5</v>
      </c>
    </row>
    <row r="82" spans="1:10">
      <c r="A82" s="69" t="s">
        <v>2258</v>
      </c>
      <c r="B82" s="54" t="s">
        <v>2259</v>
      </c>
      <c r="C82" s="70" t="s">
        <v>1820</v>
      </c>
      <c r="D82" s="70" t="s">
        <v>134</v>
      </c>
      <c r="E82" s="79">
        <v>45160</v>
      </c>
      <c r="F82" s="72">
        <v>42124.146330000003</v>
      </c>
      <c r="G82" s="80">
        <v>3.11198</v>
      </c>
      <c r="H82" s="72">
        <v>1.310894953</v>
      </c>
      <c r="I82" s="73">
        <f t="shared" si="1"/>
        <v>1.5874482718659978E-3</v>
      </c>
      <c r="J82" s="73">
        <f>H82/'סכום נכסי הקרן'!$C$41</f>
        <v>8.8078210427087596E-6</v>
      </c>
    </row>
    <row r="83" spans="1:10">
      <c r="A83" s="69" t="s">
        <v>2260</v>
      </c>
      <c r="B83" s="54" t="s">
        <v>2261</v>
      </c>
      <c r="C83" s="70" t="s">
        <v>1820</v>
      </c>
      <c r="D83" s="70" t="s">
        <v>134</v>
      </c>
      <c r="E83" s="79">
        <v>45245</v>
      </c>
      <c r="F83" s="72">
        <v>24083.80948</v>
      </c>
      <c r="G83" s="80">
        <v>3.5521029999999998</v>
      </c>
      <c r="H83" s="72">
        <v>0.85548183300000002</v>
      </c>
      <c r="I83" s="73">
        <f t="shared" si="1"/>
        <v>1.0359587961649634E-3</v>
      </c>
      <c r="J83" s="73">
        <f>H83/'סכום נכסי הקרן'!$C$41</f>
        <v>5.7479288276369316E-6</v>
      </c>
    </row>
    <row r="84" spans="1:10">
      <c r="A84" s="69" t="s">
        <v>2262</v>
      </c>
      <c r="B84" s="54" t="s">
        <v>2263</v>
      </c>
      <c r="C84" s="70" t="s">
        <v>1820</v>
      </c>
      <c r="D84" s="70" t="s">
        <v>134</v>
      </c>
      <c r="E84" s="79">
        <v>45246</v>
      </c>
      <c r="F84" s="72">
        <v>36126.679373999999</v>
      </c>
      <c r="G84" s="80">
        <v>3.5589430000000002</v>
      </c>
      <c r="H84" s="72">
        <v>1.285727971</v>
      </c>
      <c r="I84" s="73">
        <f t="shared" si="1"/>
        <v>1.5569719304989391E-3</v>
      </c>
      <c r="J84" s="73">
        <f>H84/'סכום נכסי הקרן'!$C$41</f>
        <v>8.6387256677255955E-6</v>
      </c>
    </row>
    <row r="85" spans="1:10">
      <c r="A85" s="69" t="s">
        <v>2264</v>
      </c>
      <c r="B85" s="54" t="s">
        <v>2265</v>
      </c>
      <c r="C85" s="70" t="s">
        <v>1820</v>
      </c>
      <c r="D85" s="70" t="s">
        <v>134</v>
      </c>
      <c r="E85" s="79">
        <v>45155</v>
      </c>
      <c r="F85" s="72">
        <v>72264.940596</v>
      </c>
      <c r="G85" s="80">
        <v>3.170544</v>
      </c>
      <c r="H85" s="72">
        <v>2.291191956</v>
      </c>
      <c r="I85" s="73">
        <f t="shared" si="1"/>
        <v>2.7745539051331411E-3</v>
      </c>
      <c r="J85" s="73">
        <f>H85/'סכום נכסי הקרן'!$C$41</f>
        <v>1.5394375176102948E-5</v>
      </c>
    </row>
    <row r="86" spans="1:10">
      <c r="A86" s="69" t="s">
        <v>2266</v>
      </c>
      <c r="B86" s="54" t="s">
        <v>2267</v>
      </c>
      <c r="C86" s="70" t="s">
        <v>1820</v>
      </c>
      <c r="D86" s="70" t="s">
        <v>134</v>
      </c>
      <c r="E86" s="79">
        <v>45245</v>
      </c>
      <c r="F86" s="72">
        <v>20476.707264000001</v>
      </c>
      <c r="G86" s="80">
        <v>3.5778639999999999</v>
      </c>
      <c r="H86" s="72">
        <v>0.7326287640000001</v>
      </c>
      <c r="I86" s="73">
        <f t="shared" si="1"/>
        <v>8.8718799524672683E-4</v>
      </c>
      <c r="J86" s="73">
        <f>H86/'סכום נכסי הקרן'!$C$41</f>
        <v>4.9224867555447144E-6</v>
      </c>
    </row>
    <row r="87" spans="1:10">
      <c r="A87" s="69" t="s">
        <v>2268</v>
      </c>
      <c r="B87" s="54" t="s">
        <v>2269</v>
      </c>
      <c r="C87" s="70" t="s">
        <v>1820</v>
      </c>
      <c r="D87" s="70" t="s">
        <v>134</v>
      </c>
      <c r="E87" s="79">
        <v>45155</v>
      </c>
      <c r="F87" s="72">
        <v>72270.731520000001</v>
      </c>
      <c r="G87" s="80">
        <v>3.1783030000000001</v>
      </c>
      <c r="H87" s="72">
        <v>2.2969828799999998</v>
      </c>
      <c r="I87" s="73">
        <f t="shared" si="1"/>
        <v>2.7815665130276708E-3</v>
      </c>
      <c r="J87" s="73">
        <f>H87/'סכום נכסי הקרן'!$C$41</f>
        <v>1.5433284031573939E-5</v>
      </c>
    </row>
    <row r="88" spans="1:10">
      <c r="A88" s="69" t="s">
        <v>2270</v>
      </c>
      <c r="B88" s="54" t="s">
        <v>2271</v>
      </c>
      <c r="C88" s="70" t="s">
        <v>1820</v>
      </c>
      <c r="D88" s="70" t="s">
        <v>134</v>
      </c>
      <c r="E88" s="79">
        <v>45160</v>
      </c>
      <c r="F88" s="72">
        <v>60225.609599999996</v>
      </c>
      <c r="G88" s="80">
        <v>3.1896149999999999</v>
      </c>
      <c r="H88" s="72">
        <v>1.9209647780000001</v>
      </c>
      <c r="I88" s="73">
        <f t="shared" si="1"/>
        <v>2.3262216474118583E-3</v>
      </c>
      <c r="J88" s="73">
        <f>H88/'סכום נכסי הקרן'!$C$41</f>
        <v>1.2906841967199764E-5</v>
      </c>
    </row>
    <row r="89" spans="1:10">
      <c r="A89" s="69" t="s">
        <v>2272</v>
      </c>
      <c r="B89" s="54" t="s">
        <v>2273</v>
      </c>
      <c r="C89" s="70" t="s">
        <v>1820</v>
      </c>
      <c r="D89" s="70" t="s">
        <v>134</v>
      </c>
      <c r="E89" s="79">
        <v>45160</v>
      </c>
      <c r="F89" s="72">
        <v>60225.609599999996</v>
      </c>
      <c r="G89" s="80">
        <v>3.1896149999999999</v>
      </c>
      <c r="H89" s="72">
        <v>1.9209647780000001</v>
      </c>
      <c r="I89" s="73">
        <f t="shared" si="1"/>
        <v>2.3262216474118583E-3</v>
      </c>
      <c r="J89" s="73">
        <f>H89/'סכום נכסי הקרן'!$C$41</f>
        <v>1.2906841967199764E-5</v>
      </c>
    </row>
    <row r="90" spans="1:10">
      <c r="A90" s="69" t="s">
        <v>2274</v>
      </c>
      <c r="B90" s="54" t="s">
        <v>2275</v>
      </c>
      <c r="C90" s="70" t="s">
        <v>1820</v>
      </c>
      <c r="D90" s="70" t="s">
        <v>134</v>
      </c>
      <c r="E90" s="79">
        <v>45168</v>
      </c>
      <c r="F90" s="72">
        <v>84473.495260000011</v>
      </c>
      <c r="G90" s="80">
        <v>3.370279</v>
      </c>
      <c r="H90" s="72">
        <v>2.8469925100000002</v>
      </c>
      <c r="I90" s="73">
        <f t="shared" si="1"/>
        <v>3.4476090778075793E-3</v>
      </c>
      <c r="J90" s="73">
        <f>H90/'סכום נכסי הקרן'!$C$41</f>
        <v>1.9128764269498434E-5</v>
      </c>
    </row>
    <row r="91" spans="1:10">
      <c r="A91" s="69" t="s">
        <v>2276</v>
      </c>
      <c r="B91" s="54" t="s">
        <v>2277</v>
      </c>
      <c r="C91" s="70" t="s">
        <v>1820</v>
      </c>
      <c r="D91" s="70" t="s">
        <v>134</v>
      </c>
      <c r="E91" s="79">
        <v>45174</v>
      </c>
      <c r="F91" s="72">
        <v>78504.824475000001</v>
      </c>
      <c r="G91" s="80">
        <v>3.8023899999999999</v>
      </c>
      <c r="H91" s="72">
        <v>2.9850599390000001</v>
      </c>
      <c r="I91" s="73">
        <f t="shared" si="1"/>
        <v>3.6148039404206717E-3</v>
      </c>
      <c r="J91" s="73">
        <f>H91/'סכום נכסי הקרן'!$C$41</f>
        <v>2.0056430673031301E-5</v>
      </c>
    </row>
    <row r="92" spans="1:10">
      <c r="A92" s="69" t="s">
        <v>2276</v>
      </c>
      <c r="B92" s="54" t="s">
        <v>2278</v>
      </c>
      <c r="C92" s="70" t="s">
        <v>1820</v>
      </c>
      <c r="D92" s="70" t="s">
        <v>134</v>
      </c>
      <c r="E92" s="79">
        <v>45174</v>
      </c>
      <c r="F92" s="72">
        <v>12112.682699999999</v>
      </c>
      <c r="G92" s="80">
        <v>3.8023899999999999</v>
      </c>
      <c r="H92" s="72">
        <v>0.460571489</v>
      </c>
      <c r="I92" s="73">
        <f t="shared" si="1"/>
        <v>5.5773608145381231E-4</v>
      </c>
      <c r="J92" s="73">
        <f>H92/'סכום נכסי הקרן'!$C$41</f>
        <v>3.0945509731365226E-6</v>
      </c>
    </row>
    <row r="93" spans="1:10">
      <c r="A93" s="69" t="s">
        <v>2279</v>
      </c>
      <c r="B93" s="54" t="s">
        <v>2280</v>
      </c>
      <c r="C93" s="70" t="s">
        <v>1820</v>
      </c>
      <c r="D93" s="70" t="s">
        <v>134</v>
      </c>
      <c r="E93" s="79">
        <v>45169</v>
      </c>
      <c r="F93" s="72">
        <v>36346.734486000001</v>
      </c>
      <c r="G93" s="80">
        <v>3.8032300000000001</v>
      </c>
      <c r="H93" s="72">
        <v>1.382349856</v>
      </c>
      <c r="I93" s="73">
        <f t="shared" si="1"/>
        <v>1.6739776783787886E-3</v>
      </c>
      <c r="J93" s="73">
        <f>H93/'סכום נכסי הקרן'!$C$41</f>
        <v>9.2879220582842725E-6</v>
      </c>
    </row>
    <row r="94" spans="1:10">
      <c r="A94" s="69" t="s">
        <v>2281</v>
      </c>
      <c r="B94" s="54" t="s">
        <v>2282</v>
      </c>
      <c r="C94" s="70" t="s">
        <v>1820</v>
      </c>
      <c r="D94" s="70" t="s">
        <v>134</v>
      </c>
      <c r="E94" s="79">
        <v>45174</v>
      </c>
      <c r="F94" s="72">
        <v>1020.626355</v>
      </c>
      <c r="G94" s="80">
        <v>3.9044840000000001</v>
      </c>
      <c r="H94" s="72">
        <v>3.9850192E-2</v>
      </c>
      <c r="I94" s="73">
        <f t="shared" si="1"/>
        <v>4.8257198854230549E-5</v>
      </c>
      <c r="J94" s="73">
        <f>H94/'סכום נכסי הקרן'!$C$41</f>
        <v>2.6775094285803101E-7</v>
      </c>
    </row>
    <row r="95" spans="1:10">
      <c r="A95" s="69" t="s">
        <v>2281</v>
      </c>
      <c r="B95" s="54" t="s">
        <v>2283</v>
      </c>
      <c r="C95" s="70" t="s">
        <v>1820</v>
      </c>
      <c r="D95" s="70" t="s">
        <v>134</v>
      </c>
      <c r="E95" s="79">
        <v>45174</v>
      </c>
      <c r="F95" s="72">
        <v>30313.878550000001</v>
      </c>
      <c r="G95" s="80">
        <v>3.9044840000000001</v>
      </c>
      <c r="H95" s="72">
        <v>1.1836005219999999</v>
      </c>
      <c r="I95" s="73">
        <f t="shared" si="1"/>
        <v>1.4332991357764368E-3</v>
      </c>
      <c r="J95" s="73">
        <f>H95/'סכום נכסי הקרן'!$C$41</f>
        <v>7.9525377376540023E-6</v>
      </c>
    </row>
    <row r="96" spans="1:10">
      <c r="A96" s="69" t="s">
        <v>2281</v>
      </c>
      <c r="B96" s="54" t="s">
        <v>2284</v>
      </c>
      <c r="C96" s="70" t="s">
        <v>1820</v>
      </c>
      <c r="D96" s="70" t="s">
        <v>134</v>
      </c>
      <c r="E96" s="79">
        <v>45174</v>
      </c>
      <c r="F96" s="72">
        <v>159262.99591500001</v>
      </c>
      <c r="G96" s="80">
        <v>3.9044840000000001</v>
      </c>
      <c r="H96" s="72">
        <v>6.2183981110000008</v>
      </c>
      <c r="I96" s="73">
        <f t="shared" si="1"/>
        <v>7.5302642004158645E-3</v>
      </c>
      <c r="J96" s="73">
        <f>H96/'סכום נכסי הקרן'!$C$41</f>
        <v>4.1781027235373149E-5</v>
      </c>
    </row>
    <row r="97" spans="1:10">
      <c r="A97" s="69" t="s">
        <v>2285</v>
      </c>
      <c r="B97" s="54" t="s">
        <v>2286</v>
      </c>
      <c r="C97" s="70" t="s">
        <v>1820</v>
      </c>
      <c r="D97" s="70" t="s">
        <v>134</v>
      </c>
      <c r="E97" s="79">
        <v>45159</v>
      </c>
      <c r="F97" s="72">
        <v>159292.57514</v>
      </c>
      <c r="G97" s="80">
        <v>3.838387</v>
      </c>
      <c r="H97" s="72">
        <v>6.1142651640000008</v>
      </c>
      <c r="I97" s="73">
        <f t="shared" si="1"/>
        <v>7.4041628172492272E-3</v>
      </c>
      <c r="J97" s="73">
        <f>H97/'סכום נכסי הקרן'!$C$41</f>
        <v>4.1081364489912972E-5</v>
      </c>
    </row>
    <row r="98" spans="1:10">
      <c r="A98" s="69" t="s">
        <v>2287</v>
      </c>
      <c r="B98" s="54" t="s">
        <v>2288</v>
      </c>
      <c r="C98" s="70" t="s">
        <v>1820</v>
      </c>
      <c r="D98" s="70" t="s">
        <v>134</v>
      </c>
      <c r="E98" s="79">
        <v>45181</v>
      </c>
      <c r="F98" s="72">
        <v>26683.290920000003</v>
      </c>
      <c r="G98" s="80">
        <v>3.9528509999999999</v>
      </c>
      <c r="H98" s="72">
        <v>1.0547508539999999</v>
      </c>
      <c r="I98" s="73">
        <f t="shared" si="1"/>
        <v>1.2772666616800113E-3</v>
      </c>
      <c r="J98" s="73">
        <f>H98/'סכום נכסי הקרן'!$C$41</f>
        <v>7.0868048926543033E-6</v>
      </c>
    </row>
    <row r="99" spans="1:10">
      <c r="A99" s="69" t="s">
        <v>2287</v>
      </c>
      <c r="B99" s="54" t="s">
        <v>2289</v>
      </c>
      <c r="C99" s="70" t="s">
        <v>1820</v>
      </c>
      <c r="D99" s="70" t="s">
        <v>134</v>
      </c>
      <c r="E99" s="79">
        <v>45181</v>
      </c>
      <c r="F99" s="72">
        <v>40835.885999999999</v>
      </c>
      <c r="G99" s="80">
        <v>3.9528509999999999</v>
      </c>
      <c r="H99" s="72">
        <v>1.6141819159999999</v>
      </c>
      <c r="I99" s="73">
        <f t="shared" si="1"/>
        <v>1.9547182534858268E-3</v>
      </c>
      <c r="J99" s="73">
        <f>H99/'סכום נכסי הקרן'!$C$41</f>
        <v>1.0845587141798038E-5</v>
      </c>
    </row>
    <row r="100" spans="1:10">
      <c r="A100" s="69" t="s">
        <v>2290</v>
      </c>
      <c r="B100" s="54" t="s">
        <v>2291</v>
      </c>
      <c r="C100" s="70" t="s">
        <v>1820</v>
      </c>
      <c r="D100" s="70" t="s">
        <v>134</v>
      </c>
      <c r="E100" s="79">
        <v>45181</v>
      </c>
      <c r="F100" s="72">
        <v>36391.131569999998</v>
      </c>
      <c r="G100" s="80">
        <v>3.9655879999999999</v>
      </c>
      <c r="H100" s="72">
        <v>1.4431223900000001</v>
      </c>
      <c r="I100" s="73">
        <f t="shared" si="1"/>
        <v>1.7475711069402742E-3</v>
      </c>
      <c r="J100" s="73">
        <f>H100/'סכום נכסי הקרן'!$C$41</f>
        <v>9.696248905953457E-6</v>
      </c>
    </row>
    <row r="101" spans="1:10">
      <c r="A101" s="69" t="s">
        <v>2290</v>
      </c>
      <c r="B101" s="54" t="s">
        <v>2292</v>
      </c>
      <c r="C101" s="70" t="s">
        <v>1820</v>
      </c>
      <c r="D101" s="70" t="s">
        <v>134</v>
      </c>
      <c r="E101" s="79">
        <v>45181</v>
      </c>
      <c r="F101" s="72">
        <v>15932.637997000002</v>
      </c>
      <c r="G101" s="80">
        <v>3.9655879999999999</v>
      </c>
      <c r="H101" s="72">
        <v>0.63182279900000005</v>
      </c>
      <c r="I101" s="73">
        <f t="shared" si="1"/>
        <v>7.651154717643404E-4</v>
      </c>
      <c r="J101" s="73">
        <f>H101/'סכום נכסי הקרן'!$C$41</f>
        <v>4.2451777936590677E-6</v>
      </c>
    </row>
    <row r="102" spans="1:10">
      <c r="A102" s="69" t="s">
        <v>2293</v>
      </c>
      <c r="B102" s="54" t="s">
        <v>2294</v>
      </c>
      <c r="C102" s="70" t="s">
        <v>1820</v>
      </c>
      <c r="D102" s="70" t="s">
        <v>134</v>
      </c>
      <c r="E102" s="79">
        <v>45159</v>
      </c>
      <c r="F102" s="72">
        <v>48547.246200000001</v>
      </c>
      <c r="G102" s="80">
        <v>3.9097590000000002</v>
      </c>
      <c r="H102" s="72">
        <v>1.89808044</v>
      </c>
      <c r="I102" s="73">
        <f t="shared" si="1"/>
        <v>2.298509508672014E-3</v>
      </c>
      <c r="J102" s="73">
        <f>H102/'סכום נכסי הקרן'!$C$41</f>
        <v>1.2753083534211989E-5</v>
      </c>
    </row>
    <row r="103" spans="1:10">
      <c r="A103" s="69" t="s">
        <v>2295</v>
      </c>
      <c r="B103" s="54" t="s">
        <v>2296</v>
      </c>
      <c r="C103" s="70" t="s">
        <v>1820</v>
      </c>
      <c r="D103" s="70" t="s">
        <v>134</v>
      </c>
      <c r="E103" s="79">
        <v>45167</v>
      </c>
      <c r="F103" s="72">
        <v>42486.722516000002</v>
      </c>
      <c r="G103" s="80">
        <v>3.9388100000000001</v>
      </c>
      <c r="H103" s="72">
        <v>1.6734711389999999</v>
      </c>
      <c r="I103" s="73">
        <f t="shared" si="1"/>
        <v>2.0265154439290706E-3</v>
      </c>
      <c r="J103" s="73">
        <f>H103/'סכום נכסי הקרן'!$C$41</f>
        <v>1.1243947715809074E-5</v>
      </c>
    </row>
    <row r="104" spans="1:10">
      <c r="A104" s="69" t="s">
        <v>2297</v>
      </c>
      <c r="B104" s="54" t="s">
        <v>2298</v>
      </c>
      <c r="C104" s="70" t="s">
        <v>1820</v>
      </c>
      <c r="D104" s="70" t="s">
        <v>134</v>
      </c>
      <c r="E104" s="79">
        <v>45189</v>
      </c>
      <c r="F104" s="72">
        <v>179470.80067299999</v>
      </c>
      <c r="G104" s="80">
        <v>4.0757500000000002</v>
      </c>
      <c r="H104" s="72">
        <v>7.314781065</v>
      </c>
      <c r="I104" s="73">
        <f t="shared" si="1"/>
        <v>8.8579458896676164E-3</v>
      </c>
      <c r="J104" s="73">
        <f>H104/'סכום נכסי הקרן'!$C$41</f>
        <v>4.9147555599075213E-5</v>
      </c>
    </row>
    <row r="105" spans="1:10">
      <c r="A105" s="69" t="s">
        <v>2299</v>
      </c>
      <c r="B105" s="54" t="s">
        <v>2300</v>
      </c>
      <c r="C105" s="70" t="s">
        <v>1820</v>
      </c>
      <c r="D105" s="70" t="s">
        <v>134</v>
      </c>
      <c r="E105" s="79">
        <v>45174</v>
      </c>
      <c r="F105" s="72">
        <v>234509.53727999999</v>
      </c>
      <c r="G105" s="80">
        <v>4.0826269999999996</v>
      </c>
      <c r="H105" s="72">
        <v>9.5741499650000002</v>
      </c>
      <c r="I105" s="73">
        <f t="shared" si="1"/>
        <v>1.1593963178928459E-2</v>
      </c>
      <c r="J105" s="73">
        <f>H105/'סכום נכסי הקרן'!$C$41</f>
        <v>6.4328113656088147E-5</v>
      </c>
    </row>
    <row r="106" spans="1:10">
      <c r="A106" s="69" t="s">
        <v>2299</v>
      </c>
      <c r="B106" s="54" t="s">
        <v>2301</v>
      </c>
      <c r="C106" s="70" t="s">
        <v>1820</v>
      </c>
      <c r="D106" s="70" t="s">
        <v>134</v>
      </c>
      <c r="E106" s="79">
        <v>45174</v>
      </c>
      <c r="F106" s="72">
        <v>25510.950528000001</v>
      </c>
      <c r="G106" s="80">
        <v>4.0826269999999996</v>
      </c>
      <c r="H106" s="72">
        <v>1.041516984</v>
      </c>
      <c r="I106" s="73">
        <f t="shared" si="1"/>
        <v>1.2612409046096054E-3</v>
      </c>
      <c r="J106" s="73">
        <f>H106/'סכום נכסי הקרן'!$C$41</f>
        <v>6.9978873494173587E-6</v>
      </c>
    </row>
    <row r="107" spans="1:10">
      <c r="A107" s="69" t="s">
        <v>2302</v>
      </c>
      <c r="B107" s="54" t="s">
        <v>2303</v>
      </c>
      <c r="C107" s="70" t="s">
        <v>1820</v>
      </c>
      <c r="D107" s="70" t="s">
        <v>134</v>
      </c>
      <c r="E107" s="79">
        <v>45167</v>
      </c>
      <c r="F107" s="72">
        <v>46013.486400000009</v>
      </c>
      <c r="G107" s="80">
        <v>4.0100410000000002</v>
      </c>
      <c r="H107" s="72">
        <v>1.8451598980000001</v>
      </c>
      <c r="I107" s="73">
        <f t="shared" si="1"/>
        <v>2.2344245697897207E-3</v>
      </c>
      <c r="J107" s="73">
        <f>H107/'סכום נכסי הקרן'!$C$41</f>
        <v>1.2397513728750124E-5</v>
      </c>
    </row>
    <row r="108" spans="1:10">
      <c r="A108" s="69" t="s">
        <v>2304</v>
      </c>
      <c r="B108" s="54" t="s">
        <v>2305</v>
      </c>
      <c r="C108" s="70" t="s">
        <v>1820</v>
      </c>
      <c r="D108" s="70" t="s">
        <v>134</v>
      </c>
      <c r="E108" s="79">
        <v>45189</v>
      </c>
      <c r="F108" s="72">
        <v>61361.063820000003</v>
      </c>
      <c r="G108" s="80">
        <v>4.1519490000000001</v>
      </c>
      <c r="H108" s="72">
        <v>2.5476799790000002</v>
      </c>
      <c r="I108" s="73">
        <f t="shared" si="1"/>
        <v>3.0851519953415765E-3</v>
      </c>
      <c r="J108" s="73">
        <f>H108/'סכום נכסי הקרן'!$C$41</f>
        <v>1.7117702129961599E-5</v>
      </c>
    </row>
    <row r="109" spans="1:10">
      <c r="A109" s="69" t="s">
        <v>2306</v>
      </c>
      <c r="B109" s="54" t="s">
        <v>2307</v>
      </c>
      <c r="C109" s="70" t="s">
        <v>1820</v>
      </c>
      <c r="D109" s="70" t="s">
        <v>134</v>
      </c>
      <c r="E109" s="79">
        <v>45189</v>
      </c>
      <c r="F109" s="72">
        <v>42525.006957999998</v>
      </c>
      <c r="G109" s="80">
        <v>4.1519490000000001</v>
      </c>
      <c r="H109" s="72">
        <v>1.7656165340000001</v>
      </c>
      <c r="I109" s="73">
        <f t="shared" si="1"/>
        <v>2.138100317849292E-3</v>
      </c>
      <c r="J109" s="73">
        <f>H109/'סכום נכסי הקרן'!$C$41</f>
        <v>1.1863066850574492E-5</v>
      </c>
    </row>
    <row r="110" spans="1:10">
      <c r="A110" s="69" t="s">
        <v>2308</v>
      </c>
      <c r="B110" s="54" t="s">
        <v>2309</v>
      </c>
      <c r="C110" s="70" t="s">
        <v>1820</v>
      </c>
      <c r="D110" s="70" t="s">
        <v>134</v>
      </c>
      <c r="E110" s="79">
        <v>45190</v>
      </c>
      <c r="F110" s="72">
        <v>48605.155439999995</v>
      </c>
      <c r="G110" s="80">
        <v>4.1816259999999996</v>
      </c>
      <c r="H110" s="72">
        <v>2.0324856370000002</v>
      </c>
      <c r="I110" s="73">
        <f t="shared" si="1"/>
        <v>2.4612695354912333E-3</v>
      </c>
      <c r="J110" s="73">
        <f>H110/'סכום נכסי הקרן'!$C$41</f>
        <v>1.3656143630428576E-5</v>
      </c>
    </row>
    <row r="111" spans="1:10">
      <c r="A111" s="69" t="s">
        <v>2310</v>
      </c>
      <c r="B111" s="54" t="s">
        <v>2311</v>
      </c>
      <c r="C111" s="70" t="s">
        <v>1820</v>
      </c>
      <c r="D111" s="70" t="s">
        <v>134</v>
      </c>
      <c r="E111" s="79">
        <v>45188</v>
      </c>
      <c r="F111" s="72">
        <v>60804.702000000005</v>
      </c>
      <c r="G111" s="80">
        <v>4.2342589999999998</v>
      </c>
      <c r="H111" s="72">
        <v>2.5746287250000002</v>
      </c>
      <c r="I111" s="73">
        <f t="shared" si="1"/>
        <v>3.1177859910471468E-3</v>
      </c>
      <c r="J111" s="73">
        <f>H111/'סכום נכסי הקרן'!$C$41</f>
        <v>1.7298769065607519E-5</v>
      </c>
    </row>
    <row r="112" spans="1:10">
      <c r="A112" s="69" t="s">
        <v>2312</v>
      </c>
      <c r="B112" s="54" t="s">
        <v>2313</v>
      </c>
      <c r="C112" s="70" t="s">
        <v>1820</v>
      </c>
      <c r="D112" s="70" t="s">
        <v>134</v>
      </c>
      <c r="E112" s="79">
        <v>45188</v>
      </c>
      <c r="F112" s="72">
        <v>121609.40400000001</v>
      </c>
      <c r="G112" s="80">
        <v>4.2342589999999998</v>
      </c>
      <c r="H112" s="72">
        <v>5.1492574489999994</v>
      </c>
      <c r="I112" s="73">
        <f t="shared" si="1"/>
        <v>6.2355719808833265E-3</v>
      </c>
      <c r="J112" s="73">
        <f>H112/'סכום נכסי הקרן'!$C$41</f>
        <v>3.4597538124496096E-5</v>
      </c>
    </row>
    <row r="113" spans="1:10">
      <c r="A113" s="69" t="s">
        <v>2314</v>
      </c>
      <c r="B113" s="54" t="s">
        <v>2315</v>
      </c>
      <c r="C113" s="70" t="s">
        <v>1820</v>
      </c>
      <c r="D113" s="70" t="s">
        <v>134</v>
      </c>
      <c r="E113" s="79">
        <v>45190</v>
      </c>
      <c r="F113" s="72">
        <v>85126.582800000018</v>
      </c>
      <c r="G113" s="80">
        <v>4.2576720000000003</v>
      </c>
      <c r="H113" s="72">
        <v>3.6244106440000006</v>
      </c>
      <c r="I113" s="73">
        <f t="shared" si="1"/>
        <v>4.389035444970951E-3</v>
      </c>
      <c r="J113" s="73">
        <f>H113/'סכום נכסי הקרן'!$C$41</f>
        <v>2.4352187995372358E-5</v>
      </c>
    </row>
    <row r="114" spans="1:10">
      <c r="A114" s="69" t="s">
        <v>2314</v>
      </c>
      <c r="B114" s="54" t="s">
        <v>2316</v>
      </c>
      <c r="C114" s="70" t="s">
        <v>1820</v>
      </c>
      <c r="D114" s="70" t="s">
        <v>134</v>
      </c>
      <c r="E114" s="79">
        <v>45190</v>
      </c>
      <c r="F114" s="72">
        <v>29344.7448</v>
      </c>
      <c r="G114" s="80">
        <v>4.2576720000000003</v>
      </c>
      <c r="H114" s="72">
        <v>1.24940297</v>
      </c>
      <c r="I114" s="73">
        <f t="shared" si="1"/>
        <v>1.5129836155458485E-3</v>
      </c>
      <c r="J114" s="73">
        <f>H114/'סכום נכסי הקרן'!$C$41</f>
        <v>8.3946602622924444E-6</v>
      </c>
    </row>
    <row r="115" spans="1:10">
      <c r="A115" s="69" t="s">
        <v>2317</v>
      </c>
      <c r="B115" s="54" t="s">
        <v>2318</v>
      </c>
      <c r="C115" s="70" t="s">
        <v>1820</v>
      </c>
      <c r="D115" s="70" t="s">
        <v>134</v>
      </c>
      <c r="E115" s="79">
        <v>45182</v>
      </c>
      <c r="F115" s="72">
        <v>60852.959699999999</v>
      </c>
      <c r="G115" s="80">
        <v>4.2868089999999999</v>
      </c>
      <c r="H115" s="72">
        <v>2.608650403</v>
      </c>
      <c r="I115" s="73">
        <f t="shared" si="1"/>
        <v>3.1589850618220275E-3</v>
      </c>
      <c r="J115" s="73">
        <f>H115/'סכום נכסי הקרן'!$C$41</f>
        <v>1.7527358588140118E-5</v>
      </c>
    </row>
    <row r="116" spans="1:10">
      <c r="A116" s="69" t="s">
        <v>2319</v>
      </c>
      <c r="B116" s="54" t="s">
        <v>2320</v>
      </c>
      <c r="C116" s="70" t="s">
        <v>1820</v>
      </c>
      <c r="D116" s="70" t="s">
        <v>134</v>
      </c>
      <c r="E116" s="79">
        <v>45182</v>
      </c>
      <c r="F116" s="72">
        <v>58751.594879999997</v>
      </c>
      <c r="G116" s="80">
        <v>4.3121039999999997</v>
      </c>
      <c r="H116" s="72">
        <v>2.533429634</v>
      </c>
      <c r="I116" s="73">
        <f t="shared" si="1"/>
        <v>3.0678953223396898E-3</v>
      </c>
      <c r="J116" s="73">
        <f>H116/'סכום נכסי הקרן'!$C$41</f>
        <v>1.7021954954896489E-5</v>
      </c>
    </row>
    <row r="117" spans="1:10">
      <c r="A117" s="69" t="s">
        <v>2321</v>
      </c>
      <c r="B117" s="54" t="s">
        <v>2322</v>
      </c>
      <c r="C117" s="70" t="s">
        <v>1820</v>
      </c>
      <c r="D117" s="70" t="s">
        <v>134</v>
      </c>
      <c r="E117" s="79">
        <v>45182</v>
      </c>
      <c r="F117" s="72">
        <v>36528.183438</v>
      </c>
      <c r="G117" s="80">
        <v>4.3298019999999999</v>
      </c>
      <c r="H117" s="72">
        <v>1.5815978600000002</v>
      </c>
      <c r="I117" s="73">
        <f t="shared" si="1"/>
        <v>1.9152600930365782E-3</v>
      </c>
      <c r="J117" s="73">
        <f>H117/'סכום נכסי הקרן'!$C$41</f>
        <v>1.0626656911395665E-5</v>
      </c>
    </row>
    <row r="118" spans="1:10">
      <c r="A118" s="69" t="s">
        <v>2321</v>
      </c>
      <c r="B118" s="54" t="s">
        <v>2323</v>
      </c>
      <c r="C118" s="70" t="s">
        <v>1820</v>
      </c>
      <c r="D118" s="70" t="s">
        <v>134</v>
      </c>
      <c r="E118" s="79">
        <v>45182</v>
      </c>
      <c r="F118" s="72">
        <v>58762.463303999997</v>
      </c>
      <c r="G118" s="80">
        <v>4.3298019999999999</v>
      </c>
      <c r="H118" s="72">
        <v>2.5442980579999999</v>
      </c>
      <c r="I118" s="73">
        <f t="shared" si="1"/>
        <v>3.0810566064358889E-3</v>
      </c>
      <c r="J118" s="73">
        <f>H118/'סכום נכסי הקרן'!$C$41</f>
        <v>1.7094979214688785E-5</v>
      </c>
    </row>
    <row r="119" spans="1:10">
      <c r="A119" s="69" t="s">
        <v>2324</v>
      </c>
      <c r="B119" s="54" t="s">
        <v>2325</v>
      </c>
      <c r="C119" s="70" t="s">
        <v>1820</v>
      </c>
      <c r="D119" s="70" t="s">
        <v>134</v>
      </c>
      <c r="E119" s="79">
        <v>45182</v>
      </c>
      <c r="F119" s="72">
        <v>48708.105199999998</v>
      </c>
      <c r="G119" s="80">
        <v>4.3373840000000001</v>
      </c>
      <c r="H119" s="72">
        <v>2.112657762</v>
      </c>
      <c r="I119" s="73">
        <f t="shared" si="1"/>
        <v>2.558355195171147E-3</v>
      </c>
      <c r="J119" s="73">
        <f>H119/'סכום נכסי הקרן'!$C$41</f>
        <v>1.4194815114362251E-5</v>
      </c>
    </row>
    <row r="120" spans="1:10">
      <c r="A120" s="69" t="s">
        <v>2326</v>
      </c>
      <c r="B120" s="54" t="s">
        <v>2327</v>
      </c>
      <c r="C120" s="70" t="s">
        <v>1820</v>
      </c>
      <c r="D120" s="70" t="s">
        <v>134</v>
      </c>
      <c r="E120" s="79">
        <v>45173</v>
      </c>
      <c r="F120" s="72">
        <v>115712.31306</v>
      </c>
      <c r="G120" s="80">
        <v>4.3170890000000002</v>
      </c>
      <c r="H120" s="72">
        <v>4.9954038579999995</v>
      </c>
      <c r="I120" s="73">
        <f t="shared" si="1"/>
        <v>6.0492606242071919E-3</v>
      </c>
      <c r="J120" s="73">
        <f>H120/'סכום נכסי הקרן'!$C$41</f>
        <v>3.3563805487716237E-5</v>
      </c>
    </row>
    <row r="121" spans="1:10">
      <c r="A121" s="69" t="s">
        <v>2328</v>
      </c>
      <c r="B121" s="54" t="s">
        <v>2329</v>
      </c>
      <c r="C121" s="70" t="s">
        <v>1820</v>
      </c>
      <c r="D121" s="70" t="s">
        <v>134</v>
      </c>
      <c r="E121" s="79">
        <v>45173</v>
      </c>
      <c r="F121" s="72">
        <v>103532.06957999998</v>
      </c>
      <c r="G121" s="80">
        <v>4.3170890000000002</v>
      </c>
      <c r="H121" s="72">
        <v>4.4695718729999996</v>
      </c>
      <c r="I121" s="73">
        <f t="shared" si="1"/>
        <v>5.4124963480385911E-3</v>
      </c>
      <c r="J121" s="73">
        <f>H121/'סכום נכסי הקרן'!$C$41</f>
        <v>3.0030773331468153E-5</v>
      </c>
    </row>
    <row r="122" spans="1:10">
      <c r="A122" s="69" t="s">
        <v>2330</v>
      </c>
      <c r="B122" s="54" t="s">
        <v>2331</v>
      </c>
      <c r="C122" s="70" t="s">
        <v>1820</v>
      </c>
      <c r="D122" s="70" t="s">
        <v>134</v>
      </c>
      <c r="E122" s="79">
        <v>45173</v>
      </c>
      <c r="F122" s="72">
        <v>36555.207750000001</v>
      </c>
      <c r="G122" s="80">
        <v>4.3549829999999998</v>
      </c>
      <c r="H122" s="72">
        <v>1.5919732649999998</v>
      </c>
      <c r="I122" s="73">
        <f t="shared" si="1"/>
        <v>1.9278243482421279E-3</v>
      </c>
      <c r="J122" s="73">
        <f>H122/'סכום נכסי הקרן'!$C$41</f>
        <v>1.0696368607421716E-5</v>
      </c>
    </row>
    <row r="123" spans="1:10">
      <c r="A123" s="69" t="s">
        <v>2330</v>
      </c>
      <c r="B123" s="54" t="s">
        <v>2332</v>
      </c>
      <c r="C123" s="70" t="s">
        <v>1820</v>
      </c>
      <c r="D123" s="70" t="s">
        <v>134</v>
      </c>
      <c r="E123" s="79">
        <v>45173</v>
      </c>
      <c r="F123" s="72">
        <v>41025.442499999997</v>
      </c>
      <c r="G123" s="80">
        <v>4.3549829999999998</v>
      </c>
      <c r="H123" s="72">
        <v>1.7866512510000001</v>
      </c>
      <c r="I123" s="73">
        <f t="shared" si="1"/>
        <v>2.1635726297797209E-3</v>
      </c>
      <c r="J123" s="73">
        <f>H123/'סכום נכסי הקרן'!$C$41</f>
        <v>1.2004397795968729E-5</v>
      </c>
    </row>
    <row r="124" spans="1:10">
      <c r="A124" s="69" t="s">
        <v>2333</v>
      </c>
      <c r="B124" s="54" t="s">
        <v>2334</v>
      </c>
      <c r="C124" s="70" t="s">
        <v>1820</v>
      </c>
      <c r="D124" s="70" t="s">
        <v>134</v>
      </c>
      <c r="E124" s="79">
        <v>45195</v>
      </c>
      <c r="F124" s="72">
        <v>100661.958958</v>
      </c>
      <c r="G124" s="80">
        <v>4.4637669999999998</v>
      </c>
      <c r="H124" s="72">
        <v>4.4933154660000003</v>
      </c>
      <c r="I124" s="73">
        <f t="shared" si="1"/>
        <v>5.4412490147488285E-3</v>
      </c>
      <c r="J124" s="73">
        <f>H124/'סכום נכסי הקרן'!$C$41</f>
        <v>3.0190305044956197E-5</v>
      </c>
    </row>
    <row r="125" spans="1:10">
      <c r="A125" s="69" t="s">
        <v>2335</v>
      </c>
      <c r="B125" s="54" t="s">
        <v>2336</v>
      </c>
      <c r="C125" s="70" t="s">
        <v>1820</v>
      </c>
      <c r="D125" s="70" t="s">
        <v>134</v>
      </c>
      <c r="E125" s="79">
        <v>45173</v>
      </c>
      <c r="F125" s="72">
        <v>60933.389199999998</v>
      </c>
      <c r="G125" s="80">
        <v>4.3676079999999997</v>
      </c>
      <c r="H125" s="72">
        <v>2.6613317259999998</v>
      </c>
      <c r="I125" s="73">
        <f t="shared" si="1"/>
        <v>3.2227803148013592E-3</v>
      </c>
      <c r="J125" s="73">
        <f>H125/'סכום נכסי הקרן'!$C$41</f>
        <v>1.7881321096131506E-5</v>
      </c>
    </row>
    <row r="126" spans="1:10">
      <c r="A126" s="69" t="s">
        <v>2337</v>
      </c>
      <c r="B126" s="54" t="s">
        <v>2338</v>
      </c>
      <c r="C126" s="70" t="s">
        <v>1820</v>
      </c>
      <c r="D126" s="70" t="s">
        <v>134</v>
      </c>
      <c r="E126" s="79">
        <v>45195</v>
      </c>
      <c r="F126" s="72">
        <v>67055.039304000005</v>
      </c>
      <c r="G126" s="80">
        <v>4.5041029999999997</v>
      </c>
      <c r="H126" s="72">
        <v>3.0202282620000003</v>
      </c>
      <c r="I126" s="73">
        <f t="shared" si="1"/>
        <v>3.657391558477338E-3</v>
      </c>
      <c r="J126" s="73">
        <f>H126/'סכום נכסי הקרן'!$C$41</f>
        <v>2.0292724431465033E-5</v>
      </c>
    </row>
    <row r="127" spans="1:10">
      <c r="A127" s="69" t="s">
        <v>2337</v>
      </c>
      <c r="B127" s="54" t="s">
        <v>2339</v>
      </c>
      <c r="C127" s="70" t="s">
        <v>1820</v>
      </c>
      <c r="D127" s="70" t="s">
        <v>134</v>
      </c>
      <c r="E127" s="79">
        <v>45195</v>
      </c>
      <c r="F127" s="72">
        <v>20524.094639999999</v>
      </c>
      <c r="G127" s="80">
        <v>4.5041029999999997</v>
      </c>
      <c r="H127" s="72">
        <v>0.92442643099999999</v>
      </c>
      <c r="I127" s="73">
        <f t="shared" si="1"/>
        <v>1.1194483104842667E-3</v>
      </c>
      <c r="J127" s="73">
        <f>H127/'סכום נכסי הקרן'!$C$41</f>
        <v>6.2111632612243006E-6</v>
      </c>
    </row>
    <row r="128" spans="1:10">
      <c r="A128" s="69" t="s">
        <v>2340</v>
      </c>
      <c r="B128" s="54" t="s">
        <v>2341</v>
      </c>
      <c r="C128" s="70" t="s">
        <v>1820</v>
      </c>
      <c r="D128" s="70" t="s">
        <v>134</v>
      </c>
      <c r="E128" s="79">
        <v>45187</v>
      </c>
      <c r="F128" s="72">
        <v>24386.224399999999</v>
      </c>
      <c r="G128" s="80">
        <v>4.483047</v>
      </c>
      <c r="H128" s="72">
        <v>1.093246022</v>
      </c>
      <c r="I128" s="73">
        <f t="shared" si="1"/>
        <v>1.3238829735186849E-3</v>
      </c>
      <c r="J128" s="73">
        <f>H128/'סכום נכסי הקרן'!$C$41</f>
        <v>7.3454515141681558E-6</v>
      </c>
    </row>
    <row r="129" spans="1:10">
      <c r="A129" s="69" t="s">
        <v>2342</v>
      </c>
      <c r="B129" s="54" t="s">
        <v>2343</v>
      </c>
      <c r="C129" s="70" t="s">
        <v>1820</v>
      </c>
      <c r="D129" s="70" t="s">
        <v>134</v>
      </c>
      <c r="E129" s="79">
        <v>45195</v>
      </c>
      <c r="F129" s="72">
        <v>128027.6781</v>
      </c>
      <c r="G129" s="80">
        <v>4.5141819999999999</v>
      </c>
      <c r="H129" s="72">
        <v>5.7794024739999994</v>
      </c>
      <c r="I129" s="73">
        <f t="shared" si="1"/>
        <v>6.9986557265884685E-3</v>
      </c>
      <c r="J129" s="73">
        <f>H129/'סכום נכסי הקרן'!$C$41</f>
        <v>3.8831443059785937E-5</v>
      </c>
    </row>
    <row r="130" spans="1:10">
      <c r="A130" s="69" t="s">
        <v>2344</v>
      </c>
      <c r="B130" s="54" t="s">
        <v>2345</v>
      </c>
      <c r="C130" s="70" t="s">
        <v>1820</v>
      </c>
      <c r="D130" s="70" t="s">
        <v>134</v>
      </c>
      <c r="E130" s="79">
        <v>45239</v>
      </c>
      <c r="F130" s="72">
        <v>41052.521999999997</v>
      </c>
      <c r="G130" s="80">
        <v>4.6587509999999996</v>
      </c>
      <c r="H130" s="72">
        <v>1.912534824</v>
      </c>
      <c r="I130" s="73">
        <f t="shared" si="1"/>
        <v>2.3160132658183639E-3</v>
      </c>
      <c r="J130" s="73">
        <f>H130/'סכום נכסי הקרן'!$C$41</f>
        <v>1.285020163453211E-5</v>
      </c>
    </row>
    <row r="131" spans="1:10">
      <c r="A131" s="69" t="s">
        <v>2346</v>
      </c>
      <c r="B131" s="54" t="s">
        <v>2347</v>
      </c>
      <c r="C131" s="70" t="s">
        <v>1820</v>
      </c>
      <c r="D131" s="70" t="s">
        <v>134</v>
      </c>
      <c r="E131" s="79">
        <v>45175</v>
      </c>
      <c r="F131" s="72">
        <v>48772.448799999998</v>
      </c>
      <c r="G131" s="80">
        <v>4.4400839999999997</v>
      </c>
      <c r="H131" s="72">
        <v>2.1655374820000004</v>
      </c>
      <c r="I131" s="73">
        <f t="shared" si="1"/>
        <v>2.6223907000288414E-3</v>
      </c>
      <c r="J131" s="73">
        <f>H131/'סכום נכסי הקרן'!$C$41</f>
        <v>1.4550110639364208E-5</v>
      </c>
    </row>
    <row r="132" spans="1:10">
      <c r="A132" s="69" t="s">
        <v>2348</v>
      </c>
      <c r="B132" s="54" t="s">
        <v>2349</v>
      </c>
      <c r="C132" s="70" t="s">
        <v>1820</v>
      </c>
      <c r="D132" s="70" t="s">
        <v>134</v>
      </c>
      <c r="E132" s="79">
        <v>45173</v>
      </c>
      <c r="F132" s="72">
        <v>14632.506762999999</v>
      </c>
      <c r="G132" s="80">
        <v>4.3504649999999998</v>
      </c>
      <c r="H132" s="72">
        <v>0.63658212000000003</v>
      </c>
      <c r="I132" s="73">
        <f t="shared" si="1"/>
        <v>7.7087884424465651E-4</v>
      </c>
      <c r="J132" s="73">
        <f>H132/'סכום נכסי הקרן'!$C$41</f>
        <v>4.2771553732178815E-6</v>
      </c>
    </row>
    <row r="133" spans="1:10">
      <c r="A133" s="69" t="s">
        <v>2350</v>
      </c>
      <c r="B133" s="54" t="s">
        <v>2351</v>
      </c>
      <c r="C133" s="70" t="s">
        <v>1820</v>
      </c>
      <c r="D133" s="70" t="s">
        <v>134</v>
      </c>
      <c r="E133" s="79">
        <v>45175</v>
      </c>
      <c r="F133" s="72">
        <v>42690.530869000002</v>
      </c>
      <c r="G133" s="80">
        <v>4.4728500000000002</v>
      </c>
      <c r="H133" s="72">
        <v>1.909483464</v>
      </c>
      <c r="I133" s="73">
        <f t="shared" si="1"/>
        <v>2.3123181748061087E-3</v>
      </c>
      <c r="J133" s="73">
        <f>H133/'סכום נכסי הקרן'!$C$41</f>
        <v>1.2829699737903876E-5</v>
      </c>
    </row>
    <row r="134" spans="1:10">
      <c r="A134" s="69" t="s">
        <v>2352</v>
      </c>
      <c r="B134" s="54" t="s">
        <v>2353</v>
      </c>
      <c r="C134" s="70" t="s">
        <v>1820</v>
      </c>
      <c r="D134" s="70" t="s">
        <v>134</v>
      </c>
      <c r="E134" s="79">
        <v>45239</v>
      </c>
      <c r="F134" s="72">
        <v>88309.050264000005</v>
      </c>
      <c r="G134" s="80">
        <v>4.7040100000000002</v>
      </c>
      <c r="H134" s="72">
        <v>4.1540669239999994</v>
      </c>
      <c r="I134" s="73">
        <f t="shared" si="1"/>
        <v>5.030430809599357E-3</v>
      </c>
      <c r="J134" s="73">
        <f>H134/'סכום נכסי הקרן'!$C$41</f>
        <v>2.7910915350078126E-5</v>
      </c>
    </row>
    <row r="135" spans="1:10">
      <c r="A135" s="69" t="s">
        <v>2354</v>
      </c>
      <c r="B135" s="54" t="s">
        <v>2355</v>
      </c>
      <c r="C135" s="70" t="s">
        <v>1820</v>
      </c>
      <c r="D135" s="70" t="s">
        <v>134</v>
      </c>
      <c r="E135" s="79">
        <v>45175</v>
      </c>
      <c r="F135" s="72">
        <v>134195.01216000001</v>
      </c>
      <c r="G135" s="80">
        <v>4.4904840000000004</v>
      </c>
      <c r="H135" s="72">
        <v>6.0260060350000009</v>
      </c>
      <c r="I135" s="73">
        <f t="shared" si="1"/>
        <v>7.2972840765180864E-3</v>
      </c>
      <c r="J135" s="73">
        <f>H135/'סכום נכסי הקרן'!$C$41</f>
        <v>4.048835693287087E-5</v>
      </c>
    </row>
    <row r="136" spans="1:10">
      <c r="A136" s="69" t="s">
        <v>2356</v>
      </c>
      <c r="B136" s="54" t="s">
        <v>2357</v>
      </c>
      <c r="C136" s="70" t="s">
        <v>1820</v>
      </c>
      <c r="D136" s="70" t="s">
        <v>134</v>
      </c>
      <c r="E136" s="79">
        <v>45187</v>
      </c>
      <c r="F136" s="72">
        <v>61005.775750000001</v>
      </c>
      <c r="G136" s="80">
        <v>4.5460120000000002</v>
      </c>
      <c r="H136" s="72">
        <v>2.7733298039999998</v>
      </c>
      <c r="I136" s="73">
        <f t="shared" si="1"/>
        <v>3.3584060985199829E-3</v>
      </c>
      <c r="J136" s="73">
        <f>H136/'סכום נכסי הקרן'!$C$41</f>
        <v>1.8633829163916658E-5</v>
      </c>
    </row>
    <row r="137" spans="1:10">
      <c r="A137" s="69" t="s">
        <v>2356</v>
      </c>
      <c r="B137" s="54" t="s">
        <v>2358</v>
      </c>
      <c r="C137" s="70" t="s">
        <v>1820</v>
      </c>
      <c r="D137" s="70" t="s">
        <v>134</v>
      </c>
      <c r="E137" s="79">
        <v>45187</v>
      </c>
      <c r="F137" s="72">
        <v>82436.996039999998</v>
      </c>
      <c r="G137" s="80">
        <v>4.5460120000000002</v>
      </c>
      <c r="H137" s="72">
        <v>3.747595622</v>
      </c>
      <c r="I137" s="73">
        <f t="shared" si="1"/>
        <v>4.5382081761638146E-3</v>
      </c>
      <c r="J137" s="73">
        <f>H137/'סכום נכסי הקרן'!$C$41</f>
        <v>2.517986014323668E-5</v>
      </c>
    </row>
    <row r="138" spans="1:10">
      <c r="A138" s="69" t="s">
        <v>2359</v>
      </c>
      <c r="B138" s="54" t="s">
        <v>2360</v>
      </c>
      <c r="C138" s="70" t="s">
        <v>1820</v>
      </c>
      <c r="D138" s="70" t="s">
        <v>134</v>
      </c>
      <c r="E138" s="79">
        <v>45239</v>
      </c>
      <c r="F138" s="72">
        <v>126616.36328400001</v>
      </c>
      <c r="G138" s="80">
        <v>4.734159</v>
      </c>
      <c r="H138" s="72">
        <v>5.9942204959999996</v>
      </c>
      <c r="I138" s="73">
        <f t="shared" ref="I138:I201" si="2">IFERROR(H138/$H$9,0)</f>
        <v>7.2587928924301411E-3</v>
      </c>
      <c r="J138" s="73">
        <f>H138/'סכום נכסי הקרן'!$C$41</f>
        <v>4.0274791888152864E-5</v>
      </c>
    </row>
    <row r="139" spans="1:10">
      <c r="A139" s="69" t="s">
        <v>2361</v>
      </c>
      <c r="B139" s="54" t="s">
        <v>2362</v>
      </c>
      <c r="C139" s="70" t="s">
        <v>1820</v>
      </c>
      <c r="D139" s="70" t="s">
        <v>134</v>
      </c>
      <c r="E139" s="79">
        <v>45175</v>
      </c>
      <c r="F139" s="72">
        <v>152534.54675000001</v>
      </c>
      <c r="G139" s="80">
        <v>4.5156650000000003</v>
      </c>
      <c r="H139" s="72">
        <v>6.887948883</v>
      </c>
      <c r="I139" s="73">
        <f t="shared" si="2"/>
        <v>8.3410669375120258E-3</v>
      </c>
      <c r="J139" s="73">
        <f>H139/'סכום נכסי הקרן'!$C$41</f>
        <v>4.6279696915416911E-5</v>
      </c>
    </row>
    <row r="140" spans="1:10">
      <c r="A140" s="69" t="s">
        <v>2363</v>
      </c>
      <c r="B140" s="54" t="s">
        <v>2364</v>
      </c>
      <c r="C140" s="70" t="s">
        <v>1820</v>
      </c>
      <c r="D140" s="70" t="s">
        <v>134</v>
      </c>
      <c r="E140" s="79">
        <v>45187</v>
      </c>
      <c r="F140" s="72">
        <v>85432.85833599999</v>
      </c>
      <c r="G140" s="80">
        <v>4.57369</v>
      </c>
      <c r="H140" s="72">
        <v>3.907434012</v>
      </c>
      <c r="I140" s="73">
        <f t="shared" si="2"/>
        <v>4.7317669166278518E-3</v>
      </c>
      <c r="J140" s="73">
        <f>H140/'סכום נכסי הקרן'!$C$41</f>
        <v>2.6253804269463468E-5</v>
      </c>
    </row>
    <row r="141" spans="1:10">
      <c r="A141" s="69" t="s">
        <v>2365</v>
      </c>
      <c r="B141" s="54" t="s">
        <v>2366</v>
      </c>
      <c r="C141" s="70" t="s">
        <v>1820</v>
      </c>
      <c r="D141" s="70" t="s">
        <v>134</v>
      </c>
      <c r="E141" s="79">
        <v>45175</v>
      </c>
      <c r="F141" s="72">
        <v>142517.39875600001</v>
      </c>
      <c r="G141" s="80">
        <v>4.5483799999999999</v>
      </c>
      <c r="H141" s="72">
        <v>6.4822322850000003</v>
      </c>
      <c r="I141" s="73">
        <f t="shared" si="2"/>
        <v>7.8497582244160414E-3</v>
      </c>
      <c r="J141" s="73">
        <f>H141/'סכום נכסי הקרן'!$C$41</f>
        <v>4.3553712517458359E-5</v>
      </c>
    </row>
    <row r="142" spans="1:10">
      <c r="A142" s="69" t="s">
        <v>2367</v>
      </c>
      <c r="B142" s="54" t="s">
        <v>2368</v>
      </c>
      <c r="C142" s="70" t="s">
        <v>1820</v>
      </c>
      <c r="D142" s="70" t="s">
        <v>134</v>
      </c>
      <c r="E142" s="79">
        <v>45201</v>
      </c>
      <c r="F142" s="72">
        <v>61062.076399999998</v>
      </c>
      <c r="G142" s="80">
        <v>4.665108</v>
      </c>
      <c r="H142" s="72">
        <v>2.848611816</v>
      </c>
      <c r="I142" s="73">
        <f t="shared" si="2"/>
        <v>3.449570001148873E-3</v>
      </c>
      <c r="J142" s="73">
        <f>H142/'סכום נכסי הקרן'!$C$41</f>
        <v>1.9139644285039529E-5</v>
      </c>
    </row>
    <row r="143" spans="1:10">
      <c r="A143" s="69" t="s">
        <v>2369</v>
      </c>
      <c r="B143" s="54" t="s">
        <v>2370</v>
      </c>
      <c r="C143" s="70" t="s">
        <v>1820</v>
      </c>
      <c r="D143" s="70" t="s">
        <v>134</v>
      </c>
      <c r="E143" s="79">
        <v>45244</v>
      </c>
      <c r="F143" s="72">
        <v>103413.05435999999</v>
      </c>
      <c r="G143" s="80">
        <v>5.1443950000000003</v>
      </c>
      <c r="H143" s="72">
        <v>5.3199758120000009</v>
      </c>
      <c r="I143" s="73">
        <f t="shared" si="2"/>
        <v>6.4423059908815666E-3</v>
      </c>
      <c r="J143" s="73">
        <f>H143/'סכום נכסי הקרן'!$C$41</f>
        <v>3.5744584107522477E-5</v>
      </c>
    </row>
    <row r="144" spans="1:10">
      <c r="A144" s="69" t="s">
        <v>2369</v>
      </c>
      <c r="B144" s="54" t="s">
        <v>2371</v>
      </c>
      <c r="C144" s="70" t="s">
        <v>1820</v>
      </c>
      <c r="D144" s="70" t="s">
        <v>134</v>
      </c>
      <c r="E144" s="79">
        <v>45244</v>
      </c>
      <c r="F144" s="72">
        <v>97956.696639999995</v>
      </c>
      <c r="G144" s="80">
        <v>5.1443950000000003</v>
      </c>
      <c r="H144" s="72">
        <v>5.0392792320000002</v>
      </c>
      <c r="I144" s="73">
        <f t="shared" si="2"/>
        <v>6.1023921787031346E-3</v>
      </c>
      <c r="J144" s="73">
        <f>H144/'סכום נכסי הקרן'!$C$41</f>
        <v>3.3858601376196494E-5</v>
      </c>
    </row>
    <row r="145" spans="1:10">
      <c r="A145" s="69" t="s">
        <v>2372</v>
      </c>
      <c r="B145" s="54" t="s">
        <v>2373</v>
      </c>
      <c r="C145" s="70" t="s">
        <v>1820</v>
      </c>
      <c r="D145" s="70" t="s">
        <v>134</v>
      </c>
      <c r="E145" s="79">
        <v>45244</v>
      </c>
      <c r="F145" s="72">
        <v>17160.438119999999</v>
      </c>
      <c r="G145" s="80">
        <v>5.2439809999999998</v>
      </c>
      <c r="H145" s="72">
        <v>0.89989007399999998</v>
      </c>
      <c r="I145" s="73">
        <f t="shared" si="2"/>
        <v>1.0897356340959724E-3</v>
      </c>
      <c r="J145" s="73">
        <f>H145/'סכום נכסי הקרן'!$C$41</f>
        <v>6.046305016098374E-6</v>
      </c>
    </row>
    <row r="146" spans="1:10">
      <c r="A146" s="69" t="s">
        <v>2374</v>
      </c>
      <c r="B146" s="54" t="s">
        <v>2375</v>
      </c>
      <c r="C146" s="70" t="s">
        <v>1820</v>
      </c>
      <c r="D146" s="70" t="s">
        <v>134</v>
      </c>
      <c r="E146" s="79">
        <v>45244</v>
      </c>
      <c r="F146" s="72">
        <v>46427.802750000003</v>
      </c>
      <c r="G146" s="80">
        <v>5.2439809999999998</v>
      </c>
      <c r="H146" s="72">
        <v>2.4346650429999999</v>
      </c>
      <c r="I146" s="73">
        <f t="shared" si="2"/>
        <v>2.9482948318917705E-3</v>
      </c>
      <c r="J146" s="73">
        <f>H146/'סכום נכסי הקרן'!$C$41</f>
        <v>1.6358361856995284E-5</v>
      </c>
    </row>
    <row r="147" spans="1:10">
      <c r="A147" s="69" t="s">
        <v>2376</v>
      </c>
      <c r="B147" s="54" t="s">
        <v>2377</v>
      </c>
      <c r="C147" s="70" t="s">
        <v>1820</v>
      </c>
      <c r="D147" s="70" t="s">
        <v>134</v>
      </c>
      <c r="E147" s="79">
        <v>45244</v>
      </c>
      <c r="F147" s="72">
        <v>103521.7386</v>
      </c>
      <c r="G147" s="80">
        <v>5.2439809999999998</v>
      </c>
      <c r="H147" s="72">
        <v>5.4286600520000006</v>
      </c>
      <c r="I147" s="73">
        <f t="shared" si="2"/>
        <v>6.5739188318435608E-3</v>
      </c>
      <c r="J147" s="73">
        <f>H147/'סכום נכסי הקרן'!$C$41</f>
        <v>3.647482670544543E-5</v>
      </c>
    </row>
    <row r="148" spans="1:10">
      <c r="A148" s="69" t="s">
        <v>2378</v>
      </c>
      <c r="B148" s="54" t="s">
        <v>2379</v>
      </c>
      <c r="C148" s="70" t="s">
        <v>1820</v>
      </c>
      <c r="D148" s="70" t="s">
        <v>134</v>
      </c>
      <c r="E148" s="79">
        <v>45180</v>
      </c>
      <c r="F148" s="72">
        <v>153346.8847</v>
      </c>
      <c r="G148" s="80">
        <v>5.0339830000000001</v>
      </c>
      <c r="H148" s="72">
        <v>7.7194558340000006</v>
      </c>
      <c r="I148" s="73">
        <f t="shared" si="2"/>
        <v>9.3479929840184495E-3</v>
      </c>
      <c r="J148" s="73">
        <f>H148/'סכום נכסי הקרן'!$C$41</f>
        <v>5.1866540013268403E-5</v>
      </c>
    </row>
    <row r="149" spans="1:10">
      <c r="A149" s="69" t="s">
        <v>2380</v>
      </c>
      <c r="B149" s="54" t="s">
        <v>2381</v>
      </c>
      <c r="C149" s="70" t="s">
        <v>1820</v>
      </c>
      <c r="D149" s="70" t="s">
        <v>134</v>
      </c>
      <c r="E149" s="79">
        <v>45180</v>
      </c>
      <c r="F149" s="72">
        <v>107428.926315</v>
      </c>
      <c r="G149" s="80">
        <v>5.0414539999999999</v>
      </c>
      <c r="H149" s="72">
        <v>5.415979472000001</v>
      </c>
      <c r="I149" s="73">
        <f t="shared" si="2"/>
        <v>6.5585630897521058E-3</v>
      </c>
      <c r="J149" s="73">
        <f>H149/'סכום נכסי הקרן'!$C$41</f>
        <v>3.638962668304688E-5</v>
      </c>
    </row>
    <row r="150" spans="1:10">
      <c r="A150" s="69" t="s">
        <v>2382</v>
      </c>
      <c r="B150" s="54" t="s">
        <v>2383</v>
      </c>
      <c r="C150" s="70" t="s">
        <v>1820</v>
      </c>
      <c r="D150" s="70" t="s">
        <v>134</v>
      </c>
      <c r="E150" s="79">
        <v>45238</v>
      </c>
      <c r="F150" s="72">
        <v>73633.528967999999</v>
      </c>
      <c r="G150" s="80">
        <v>5.2778799999999997</v>
      </c>
      <c r="H150" s="72">
        <v>3.8862890960000001</v>
      </c>
      <c r="I150" s="73">
        <f t="shared" si="2"/>
        <v>4.7061611575346966E-3</v>
      </c>
      <c r="J150" s="73">
        <f>H150/'סכום נכסי הקרן'!$C$41</f>
        <v>2.6111732903893788E-5</v>
      </c>
    </row>
    <row r="151" spans="1:10">
      <c r="A151" s="69" t="s">
        <v>2384</v>
      </c>
      <c r="B151" s="54" t="s">
        <v>2385</v>
      </c>
      <c r="C151" s="70" t="s">
        <v>1820</v>
      </c>
      <c r="D151" s="70" t="s">
        <v>134</v>
      </c>
      <c r="E151" s="79">
        <v>45238</v>
      </c>
      <c r="F151" s="72">
        <v>61377.36004</v>
      </c>
      <c r="G151" s="80">
        <v>5.3027049999999996</v>
      </c>
      <c r="H151" s="72">
        <v>3.2546601470000001</v>
      </c>
      <c r="I151" s="73">
        <f t="shared" si="2"/>
        <v>3.9412804313895961E-3</v>
      </c>
      <c r="J151" s="73">
        <f>H151/'סכום נכסי הקרן'!$C$41</f>
        <v>2.1867857576237219E-5</v>
      </c>
    </row>
    <row r="152" spans="1:10">
      <c r="A152" s="69" t="s">
        <v>2386</v>
      </c>
      <c r="B152" s="54" t="s">
        <v>2387</v>
      </c>
      <c r="C152" s="70" t="s">
        <v>1820</v>
      </c>
      <c r="D152" s="70" t="s">
        <v>134</v>
      </c>
      <c r="E152" s="79">
        <v>45243</v>
      </c>
      <c r="F152" s="72">
        <v>10333.537200000001</v>
      </c>
      <c r="G152" s="80">
        <v>5.3887869999999998</v>
      </c>
      <c r="H152" s="72">
        <v>0.55685227699999995</v>
      </c>
      <c r="I152" s="73">
        <f t="shared" si="2"/>
        <v>6.7432877271005553E-4</v>
      </c>
      <c r="J152" s="73">
        <f>H152/'סכום נכסי הקרן'!$C$41</f>
        <v>3.741455554326851E-6</v>
      </c>
    </row>
    <row r="153" spans="1:10">
      <c r="A153" s="69" t="s">
        <v>2386</v>
      </c>
      <c r="B153" s="54" t="s">
        <v>2388</v>
      </c>
      <c r="C153" s="70" t="s">
        <v>1820</v>
      </c>
      <c r="D153" s="70" t="s">
        <v>134</v>
      </c>
      <c r="E153" s="79">
        <v>45243</v>
      </c>
      <c r="F153" s="72">
        <v>73660.553279999993</v>
      </c>
      <c r="G153" s="80">
        <v>5.3887869999999998</v>
      </c>
      <c r="H153" s="72">
        <v>3.9694100890000001</v>
      </c>
      <c r="I153" s="73">
        <f t="shared" si="2"/>
        <v>4.8068177939735394E-3</v>
      </c>
      <c r="J153" s="73">
        <f>H153/'סכום נכסי הקרן'!$C$41</f>
        <v>2.6670217647130303E-5</v>
      </c>
    </row>
    <row r="154" spans="1:10">
      <c r="A154" s="69" t="s">
        <v>2389</v>
      </c>
      <c r="B154" s="54" t="s">
        <v>2390</v>
      </c>
      <c r="C154" s="70" t="s">
        <v>1820</v>
      </c>
      <c r="D154" s="70" t="s">
        <v>134</v>
      </c>
      <c r="E154" s="79">
        <v>45238</v>
      </c>
      <c r="F154" s="72">
        <v>61391.837350000002</v>
      </c>
      <c r="G154" s="80">
        <v>5.3250359999999999</v>
      </c>
      <c r="H154" s="72">
        <v>3.2691374569999998</v>
      </c>
      <c r="I154" s="73">
        <f t="shared" si="2"/>
        <v>3.9588119511259207E-3</v>
      </c>
      <c r="J154" s="73">
        <f>H154/'סכום נכסי הקרן'!$C$41</f>
        <v>2.1965129714914693E-5</v>
      </c>
    </row>
    <row r="155" spans="1:10">
      <c r="A155" s="69" t="s">
        <v>2391</v>
      </c>
      <c r="B155" s="54" t="s">
        <v>2392</v>
      </c>
      <c r="C155" s="70" t="s">
        <v>1820</v>
      </c>
      <c r="D155" s="70" t="s">
        <v>134</v>
      </c>
      <c r="E155" s="79">
        <v>45197</v>
      </c>
      <c r="F155" s="72">
        <v>49132.772960000002</v>
      </c>
      <c r="G155" s="80">
        <v>5.1408899999999997</v>
      </c>
      <c r="H155" s="72">
        <v>2.5258616419999997</v>
      </c>
      <c r="I155" s="73">
        <f t="shared" si="2"/>
        <v>3.0587307467995961E-3</v>
      </c>
      <c r="J155" s="73">
        <f>H155/'סכום נכסי הקרן'!$C$41</f>
        <v>1.697110609089247E-5</v>
      </c>
    </row>
    <row r="156" spans="1:10">
      <c r="A156" s="69" t="s">
        <v>2393</v>
      </c>
      <c r="B156" s="54" t="s">
        <v>2394</v>
      </c>
      <c r="C156" s="70" t="s">
        <v>1820</v>
      </c>
      <c r="D156" s="70" t="s">
        <v>134</v>
      </c>
      <c r="E156" s="79">
        <v>45243</v>
      </c>
      <c r="F156" s="72">
        <v>39926.134315000003</v>
      </c>
      <c r="G156" s="80">
        <v>5.4631080000000001</v>
      </c>
      <c r="H156" s="72">
        <v>2.1812078960000001</v>
      </c>
      <c r="I156" s="73">
        <f t="shared" si="2"/>
        <v>2.6413670272828257E-3</v>
      </c>
      <c r="J156" s="73">
        <f>H156/'סכום נכסי הקרן'!$C$41</f>
        <v>1.4655399169052488E-5</v>
      </c>
    </row>
    <row r="157" spans="1:10">
      <c r="A157" s="69" t="s">
        <v>2395</v>
      </c>
      <c r="B157" s="54" t="s">
        <v>2396</v>
      </c>
      <c r="C157" s="70" t="s">
        <v>1820</v>
      </c>
      <c r="D157" s="70" t="s">
        <v>134</v>
      </c>
      <c r="E157" s="79">
        <v>45243</v>
      </c>
      <c r="F157" s="72">
        <v>34446.989695999997</v>
      </c>
      <c r="G157" s="80">
        <v>5.5867180000000003</v>
      </c>
      <c r="H157" s="72">
        <v>1.924456207</v>
      </c>
      <c r="I157" s="73">
        <f t="shared" si="2"/>
        <v>2.3304496467032648E-3</v>
      </c>
      <c r="J157" s="73">
        <f>H157/'סכום נכסי הקרן'!$C$41</f>
        <v>1.2930300659862319E-5</v>
      </c>
    </row>
    <row r="158" spans="1:10">
      <c r="A158" s="69" t="s">
        <v>2395</v>
      </c>
      <c r="B158" s="54" t="s">
        <v>2397</v>
      </c>
      <c r="C158" s="70" t="s">
        <v>1820</v>
      </c>
      <c r="D158" s="70" t="s">
        <v>134</v>
      </c>
      <c r="E158" s="79">
        <v>45243</v>
      </c>
      <c r="F158" s="72">
        <v>118745.29536</v>
      </c>
      <c r="G158" s="80">
        <v>5.5867180000000003</v>
      </c>
      <c r="H158" s="72">
        <v>6.6339649040000008</v>
      </c>
      <c r="I158" s="73">
        <f t="shared" si="2"/>
        <v>8.0335011576434696E-3</v>
      </c>
      <c r="J158" s="73">
        <f>H158/'סכום נכסי הקרן'!$C$41</f>
        <v>4.4573194476279747E-5</v>
      </c>
    </row>
    <row r="159" spans="1:10">
      <c r="A159" s="69" t="s">
        <v>2398</v>
      </c>
      <c r="B159" s="54" t="s">
        <v>2399</v>
      </c>
      <c r="C159" s="70" t="s">
        <v>1820</v>
      </c>
      <c r="D159" s="70" t="s">
        <v>134</v>
      </c>
      <c r="E159" s="79">
        <v>45243</v>
      </c>
      <c r="F159" s="72">
        <v>43115.03777000001</v>
      </c>
      <c r="G159" s="80">
        <v>5.7100049999999998</v>
      </c>
      <c r="H159" s="72">
        <v>2.4618709090000004</v>
      </c>
      <c r="I159" s="73">
        <f t="shared" si="2"/>
        <v>2.9812401909897535E-3</v>
      </c>
      <c r="J159" s="73">
        <f>H159/'סכום נכסי הקרן'!$C$41</f>
        <v>1.6541156365808928E-5</v>
      </c>
    </row>
    <row r="160" spans="1:10">
      <c r="A160" s="69" t="s">
        <v>2400</v>
      </c>
      <c r="B160" s="54" t="s">
        <v>2401</v>
      </c>
      <c r="C160" s="70" t="s">
        <v>1820</v>
      </c>
      <c r="D160" s="70" t="s">
        <v>134</v>
      </c>
      <c r="E160" s="79">
        <v>45237</v>
      </c>
      <c r="F160" s="72">
        <v>62439.911099999998</v>
      </c>
      <c r="G160" s="80">
        <v>5.8540850000000004</v>
      </c>
      <c r="H160" s="72">
        <v>3.6552856879999998</v>
      </c>
      <c r="I160" s="73">
        <f t="shared" si="2"/>
        <v>4.4264240512276306E-3</v>
      </c>
      <c r="J160" s="73">
        <f>H160/'סכום נכסי הקרן'!$C$41</f>
        <v>2.4559635481241007E-5</v>
      </c>
    </row>
    <row r="161" spans="1:10">
      <c r="A161" s="69" t="s">
        <v>2402</v>
      </c>
      <c r="B161" s="54" t="s">
        <v>2403</v>
      </c>
      <c r="C161" s="70" t="s">
        <v>1820</v>
      </c>
      <c r="D161" s="70" t="s">
        <v>134</v>
      </c>
      <c r="E161" s="79">
        <v>45237</v>
      </c>
      <c r="F161" s="72">
        <v>24727.245479999998</v>
      </c>
      <c r="G161" s="80">
        <v>5.8540850000000004</v>
      </c>
      <c r="H161" s="72">
        <v>1.4475540549999999</v>
      </c>
      <c r="I161" s="73">
        <f t="shared" si="2"/>
        <v>1.7529376993812924E-3</v>
      </c>
      <c r="J161" s="73">
        <f>H161/'סכום נכסי הקרן'!$C$41</f>
        <v>9.7260249853806499E-6</v>
      </c>
    </row>
    <row r="162" spans="1:10">
      <c r="A162" s="69" t="s">
        <v>2404</v>
      </c>
      <c r="B162" s="54" t="s">
        <v>2405</v>
      </c>
      <c r="C162" s="70" t="s">
        <v>1820</v>
      </c>
      <c r="D162" s="70" t="s">
        <v>134</v>
      </c>
      <c r="E162" s="79">
        <v>45237</v>
      </c>
      <c r="F162" s="72">
        <v>56917.061688000002</v>
      </c>
      <c r="G162" s="80">
        <v>5.9275219999999997</v>
      </c>
      <c r="H162" s="72">
        <v>3.3737714110000003</v>
      </c>
      <c r="I162" s="73">
        <f t="shared" si="2"/>
        <v>4.0855200363738523E-3</v>
      </c>
      <c r="J162" s="73">
        <f>H162/'סכום נכסי הקרן'!$C$41</f>
        <v>2.2668158695012555E-5</v>
      </c>
    </row>
    <row r="163" spans="1:10">
      <c r="A163" s="69" t="s">
        <v>2406</v>
      </c>
      <c r="B163" s="54" t="s">
        <v>2407</v>
      </c>
      <c r="C163" s="70" t="s">
        <v>1820</v>
      </c>
      <c r="D163" s="70" t="s">
        <v>134</v>
      </c>
      <c r="E163" s="79">
        <v>45236</v>
      </c>
      <c r="F163" s="72">
        <v>150030.83016000001</v>
      </c>
      <c r="G163" s="80">
        <v>6.2561010000000001</v>
      </c>
      <c r="H163" s="72">
        <v>9.3860809320000005</v>
      </c>
      <c r="I163" s="73">
        <f t="shared" si="2"/>
        <v>1.1366218110001217E-2</v>
      </c>
      <c r="J163" s="73">
        <f>H163/'סכום נכסי הקרן'!$C$41</f>
        <v>6.3064489608601808E-5</v>
      </c>
    </row>
    <row r="164" spans="1:10">
      <c r="A164" s="69" t="s">
        <v>2406</v>
      </c>
      <c r="B164" s="54" t="s">
        <v>2408</v>
      </c>
      <c r="C164" s="70" t="s">
        <v>1820</v>
      </c>
      <c r="D164" s="70" t="s">
        <v>134</v>
      </c>
      <c r="E164" s="79">
        <v>45236</v>
      </c>
      <c r="F164" s="72">
        <v>24870.088272000001</v>
      </c>
      <c r="G164" s="80">
        <v>6.2561010000000001</v>
      </c>
      <c r="H164" s="72">
        <v>1.5558979509999999</v>
      </c>
      <c r="I164" s="73">
        <f t="shared" si="2"/>
        <v>1.8841383955765347E-3</v>
      </c>
      <c r="J164" s="73">
        <f>H164/'סכום נכסי הקרן'!$C$41</f>
        <v>1.0453980833295069E-5</v>
      </c>
    </row>
    <row r="165" spans="1:10">
      <c r="A165" s="69" t="s">
        <v>2409</v>
      </c>
      <c r="B165" s="54" t="s">
        <v>2410</v>
      </c>
      <c r="C165" s="70" t="s">
        <v>1820</v>
      </c>
      <c r="D165" s="70" t="s">
        <v>134</v>
      </c>
      <c r="E165" s="79">
        <v>45236</v>
      </c>
      <c r="F165" s="72">
        <v>37306.097562000003</v>
      </c>
      <c r="G165" s="80">
        <v>6.258527</v>
      </c>
      <c r="H165" s="72">
        <v>2.3348120809999999</v>
      </c>
      <c r="I165" s="73">
        <f t="shared" si="2"/>
        <v>2.8273763619527065E-3</v>
      </c>
      <c r="J165" s="73">
        <f>H165/'סכום נכסי הקרן'!$C$41</f>
        <v>1.5687456062547239E-5</v>
      </c>
    </row>
    <row r="166" spans="1:10">
      <c r="A166" s="69" t="s">
        <v>2411</v>
      </c>
      <c r="B166" s="54" t="s">
        <v>2412</v>
      </c>
      <c r="C166" s="70" t="s">
        <v>1820</v>
      </c>
      <c r="D166" s="70" t="s">
        <v>134</v>
      </c>
      <c r="E166" s="79">
        <v>45236</v>
      </c>
      <c r="F166" s="72">
        <v>1046.89347</v>
      </c>
      <c r="G166" s="80">
        <v>6.2755000000000001</v>
      </c>
      <c r="H166" s="72">
        <v>6.5697800000000001E-2</v>
      </c>
      <c r="I166" s="73">
        <f t="shared" si="2"/>
        <v>7.9557754674945309E-5</v>
      </c>
      <c r="J166" s="73">
        <f>H166/'סכום נכסי הקרן'!$C$41</f>
        <v>4.4141940128414815E-7</v>
      </c>
    </row>
    <row r="167" spans="1:10">
      <c r="A167" s="69" t="s">
        <v>2411</v>
      </c>
      <c r="B167" s="54" t="s">
        <v>2413</v>
      </c>
      <c r="C167" s="70" t="s">
        <v>1820</v>
      </c>
      <c r="D167" s="70" t="s">
        <v>134</v>
      </c>
      <c r="E167" s="79">
        <v>45236</v>
      </c>
      <c r="F167" s="72">
        <v>141788.84383200001</v>
      </c>
      <c r="G167" s="80">
        <v>6.2755000000000001</v>
      </c>
      <c r="H167" s="72">
        <v>8.8979590040000005</v>
      </c>
      <c r="I167" s="73">
        <f t="shared" si="2"/>
        <v>1.0775119403510509E-2</v>
      </c>
      <c r="J167" s="73">
        <f>H167/'סכום נכסי הקרן'!$C$41</f>
        <v>5.9784828962257116E-5</v>
      </c>
    </row>
    <row r="168" spans="1:10">
      <c r="A168" s="69" t="s">
        <v>2414</v>
      </c>
      <c r="B168" s="54" t="s">
        <v>2415</v>
      </c>
      <c r="C168" s="70" t="s">
        <v>1820</v>
      </c>
      <c r="D168" s="70" t="s">
        <v>134</v>
      </c>
      <c r="E168" s="79">
        <v>45236</v>
      </c>
      <c r="F168" s="72">
        <v>15712.744478000001</v>
      </c>
      <c r="G168" s="80">
        <v>6.331226</v>
      </c>
      <c r="H168" s="72">
        <v>0.99480943399999999</v>
      </c>
      <c r="I168" s="73">
        <f t="shared" si="2"/>
        <v>1.204679683315015E-3</v>
      </c>
      <c r="J168" s="73">
        <f>H168/'סכום נכסי הקרן'!$C$41</f>
        <v>6.6840622478698266E-6</v>
      </c>
    </row>
    <row r="169" spans="1:10">
      <c r="A169" s="69" t="s">
        <v>2416</v>
      </c>
      <c r="B169" s="54" t="s">
        <v>2417</v>
      </c>
      <c r="C169" s="70" t="s">
        <v>1820</v>
      </c>
      <c r="D169" s="70" t="s">
        <v>134</v>
      </c>
      <c r="E169" s="79">
        <v>45210</v>
      </c>
      <c r="F169" s="72">
        <v>60488.131487999999</v>
      </c>
      <c r="G169" s="80">
        <v>7.5140630000000002</v>
      </c>
      <c r="H169" s="72">
        <v>4.5451160790000005</v>
      </c>
      <c r="I169" s="73">
        <f t="shared" si="2"/>
        <v>5.5039777584977179E-3</v>
      </c>
      <c r="J169" s="73">
        <f>H169/'סכום נכסי הקרן'!$C$41</f>
        <v>3.0538350117646787E-5</v>
      </c>
    </row>
    <row r="170" spans="1:10">
      <c r="A170" s="69" t="s">
        <v>2418</v>
      </c>
      <c r="B170" s="54" t="s">
        <v>2419</v>
      </c>
      <c r="C170" s="70" t="s">
        <v>1820</v>
      </c>
      <c r="D170" s="70" t="s">
        <v>134</v>
      </c>
      <c r="E170" s="79">
        <v>45210</v>
      </c>
      <c r="F170" s="72">
        <v>59318.686558000001</v>
      </c>
      <c r="G170" s="80">
        <v>7.5961169999999996</v>
      </c>
      <c r="H170" s="72">
        <v>4.5059167900000006</v>
      </c>
      <c r="I170" s="73">
        <f t="shared" si="2"/>
        <v>5.4565087805761693E-3</v>
      </c>
      <c r="J170" s="73">
        <f>H170/'סכום נכסי הקרן'!$C$41</f>
        <v>3.0274972551257286E-5</v>
      </c>
    </row>
    <row r="171" spans="1:10">
      <c r="A171" s="69" t="s">
        <v>2420</v>
      </c>
      <c r="B171" s="54" t="s">
        <v>2421</v>
      </c>
      <c r="C171" s="70" t="s">
        <v>1820</v>
      </c>
      <c r="D171" s="70" t="s">
        <v>134</v>
      </c>
      <c r="E171" s="79">
        <v>45210</v>
      </c>
      <c r="F171" s="72">
        <v>119972.82453399998</v>
      </c>
      <c r="G171" s="80">
        <v>7.6526129999999997</v>
      </c>
      <c r="H171" s="72">
        <v>9.1810558550000003</v>
      </c>
      <c r="I171" s="73">
        <f t="shared" si="2"/>
        <v>1.1117939860528971E-2</v>
      </c>
      <c r="J171" s="73">
        <f>H171/'סכום נכסי הקרן'!$C$41</f>
        <v>6.168693896402046E-5</v>
      </c>
    </row>
    <row r="172" spans="1:10">
      <c r="A172" s="69" t="s">
        <v>2422</v>
      </c>
      <c r="B172" s="54" t="s">
        <v>2423</v>
      </c>
      <c r="C172" s="70" t="s">
        <v>1820</v>
      </c>
      <c r="D172" s="70" t="s">
        <v>134</v>
      </c>
      <c r="E172" s="79">
        <v>45211</v>
      </c>
      <c r="F172" s="72">
        <v>75787.752695999996</v>
      </c>
      <c r="G172" s="80">
        <v>7.67143</v>
      </c>
      <c r="H172" s="72">
        <v>5.8140040559999999</v>
      </c>
      <c r="I172" s="73">
        <f t="shared" si="2"/>
        <v>7.0405570409722232E-3</v>
      </c>
      <c r="J172" s="73">
        <f>H172/'סכום נכסי הקרן'!$C$41</f>
        <v>3.9063928920955173E-5</v>
      </c>
    </row>
    <row r="173" spans="1:10">
      <c r="A173" s="69" t="s">
        <v>2424</v>
      </c>
      <c r="B173" s="54" t="s">
        <v>2425</v>
      </c>
      <c r="C173" s="70" t="s">
        <v>1820</v>
      </c>
      <c r="D173" s="70" t="s">
        <v>134</v>
      </c>
      <c r="E173" s="79">
        <v>45211</v>
      </c>
      <c r="F173" s="72">
        <v>63257.801749999999</v>
      </c>
      <c r="G173" s="80">
        <v>7.8301119999999997</v>
      </c>
      <c r="H173" s="72">
        <v>4.9531569280000003</v>
      </c>
      <c r="I173" s="73">
        <f t="shared" si="2"/>
        <v>5.9981010588532604E-3</v>
      </c>
      <c r="J173" s="73">
        <f>H173/'סכום נכסי הקרן'!$C$41</f>
        <v>3.3279951012426454E-5</v>
      </c>
    </row>
    <row r="174" spans="1:10">
      <c r="A174" s="69" t="s">
        <v>2426</v>
      </c>
      <c r="B174" s="54" t="s">
        <v>2427</v>
      </c>
      <c r="C174" s="70" t="s">
        <v>1820</v>
      </c>
      <c r="D174" s="70" t="s">
        <v>134</v>
      </c>
      <c r="E174" s="79">
        <v>45211</v>
      </c>
      <c r="F174" s="72">
        <v>45557.199108000001</v>
      </c>
      <c r="G174" s="80">
        <v>7.8093570000000003</v>
      </c>
      <c r="H174" s="72">
        <v>3.557724474</v>
      </c>
      <c r="I174" s="73">
        <f t="shared" si="2"/>
        <v>4.3082808085436776E-3</v>
      </c>
      <c r="J174" s="73">
        <f>H174/'סכום נכסי הקרן'!$C$41</f>
        <v>2.3904127797993857E-5</v>
      </c>
    </row>
    <row r="175" spans="1:10">
      <c r="A175" s="69" t="s">
        <v>2428</v>
      </c>
      <c r="B175" s="54" t="s">
        <v>2429</v>
      </c>
      <c r="C175" s="70" t="s">
        <v>1820</v>
      </c>
      <c r="D175" s="70" t="s">
        <v>134</v>
      </c>
      <c r="E175" s="79">
        <v>45211</v>
      </c>
      <c r="F175" s="72">
        <v>57526.606619999999</v>
      </c>
      <c r="G175" s="80">
        <v>7.8210750000000004</v>
      </c>
      <c r="H175" s="72">
        <v>4.4991987619999998</v>
      </c>
      <c r="I175" s="73">
        <f t="shared" si="2"/>
        <v>5.4483734819280646E-3</v>
      </c>
      <c r="J175" s="73">
        <f>H175/'סכום נכסי הקרן'!$C$41</f>
        <v>3.0229834542106744E-5</v>
      </c>
    </row>
    <row r="176" spans="1:10">
      <c r="A176" s="69" t="s">
        <v>2428</v>
      </c>
      <c r="B176" s="54" t="s">
        <v>2430</v>
      </c>
      <c r="C176" s="70" t="s">
        <v>1820</v>
      </c>
      <c r="D176" s="70" t="s">
        <v>134</v>
      </c>
      <c r="E176" s="79">
        <v>45211</v>
      </c>
      <c r="F176" s="72">
        <v>58219.376151999997</v>
      </c>
      <c r="G176" s="80">
        <v>7.8210750000000004</v>
      </c>
      <c r="H176" s="72">
        <v>4.553380786</v>
      </c>
      <c r="I176" s="73">
        <f t="shared" si="2"/>
        <v>5.5139860317118322E-3</v>
      </c>
      <c r="J176" s="73">
        <f>H176/'סכום נכסי הקרן'!$C$41</f>
        <v>3.0593880166076548E-5</v>
      </c>
    </row>
    <row r="177" spans="1:10">
      <c r="A177" s="69" t="s">
        <v>2431</v>
      </c>
      <c r="B177" s="54" t="s">
        <v>2432</v>
      </c>
      <c r="C177" s="70" t="s">
        <v>1820</v>
      </c>
      <c r="D177" s="70" t="s">
        <v>134</v>
      </c>
      <c r="E177" s="79">
        <v>45211</v>
      </c>
      <c r="F177" s="72">
        <v>25312.772239999998</v>
      </c>
      <c r="G177" s="80">
        <v>7.8210750000000004</v>
      </c>
      <c r="H177" s="72">
        <v>1.979730776</v>
      </c>
      <c r="I177" s="73">
        <f t="shared" si="2"/>
        <v>2.3973852305472498E-3</v>
      </c>
      <c r="J177" s="73">
        <f>H177/'סכום נכסי הקרן'!$C$41</f>
        <v>1.3301687025223402E-5</v>
      </c>
    </row>
    <row r="178" spans="1:10">
      <c r="A178" s="69" t="s">
        <v>2433</v>
      </c>
      <c r="B178" s="54" t="s">
        <v>2434</v>
      </c>
      <c r="C178" s="70" t="s">
        <v>1820</v>
      </c>
      <c r="D178" s="70" t="s">
        <v>134</v>
      </c>
      <c r="E178" s="79">
        <v>45211</v>
      </c>
      <c r="F178" s="72">
        <v>56982.692159999999</v>
      </c>
      <c r="G178" s="80">
        <v>7.8679129999999997</v>
      </c>
      <c r="H178" s="72">
        <v>4.4833488639999999</v>
      </c>
      <c r="I178" s="73">
        <f t="shared" si="2"/>
        <v>5.4291798057820306E-3</v>
      </c>
      <c r="J178" s="73">
        <f>H178/'סכום נכסי הקרן'!$C$41</f>
        <v>3.0123340070669727E-5</v>
      </c>
    </row>
    <row r="179" spans="1:10">
      <c r="A179" s="69" t="s">
        <v>2435</v>
      </c>
      <c r="B179" s="54" t="s">
        <v>2436</v>
      </c>
      <c r="C179" s="70" t="s">
        <v>1820</v>
      </c>
      <c r="D179" s="70" t="s">
        <v>134</v>
      </c>
      <c r="E179" s="79">
        <v>45211</v>
      </c>
      <c r="F179" s="72">
        <v>146697.63978200001</v>
      </c>
      <c r="G179" s="80">
        <v>7.8866360000000002</v>
      </c>
      <c r="H179" s="72">
        <v>11.569508311000002</v>
      </c>
      <c r="I179" s="73">
        <f t="shared" si="2"/>
        <v>1.4010272854133303E-2</v>
      </c>
      <c r="J179" s="73">
        <f>H179/'סכום נכסי הקרן'!$C$41</f>
        <v>7.7734801344848644E-5</v>
      </c>
    </row>
    <row r="180" spans="1:10">
      <c r="A180" s="69" t="s">
        <v>2435</v>
      </c>
      <c r="B180" s="54" t="s">
        <v>2437</v>
      </c>
      <c r="C180" s="70" t="s">
        <v>1820</v>
      </c>
      <c r="D180" s="70" t="s">
        <v>134</v>
      </c>
      <c r="E180" s="79">
        <v>45211</v>
      </c>
      <c r="F180" s="72">
        <v>47972.959019999995</v>
      </c>
      <c r="G180" s="80">
        <v>7.8866360000000002</v>
      </c>
      <c r="H180" s="72">
        <v>3.783452472</v>
      </c>
      <c r="I180" s="73">
        <f t="shared" si="2"/>
        <v>4.581629576510802E-3</v>
      </c>
      <c r="J180" s="73">
        <f>H180/'סכום נכסי הקרן'!$C$41</f>
        <v>2.5420780071437252E-5</v>
      </c>
    </row>
    <row r="181" spans="1:10">
      <c r="A181" s="69" t="s">
        <v>2438</v>
      </c>
      <c r="B181" s="54" t="s">
        <v>2439</v>
      </c>
      <c r="C181" s="70" t="s">
        <v>1820</v>
      </c>
      <c r="D181" s="70" t="s">
        <v>134</v>
      </c>
      <c r="E181" s="79">
        <v>45215</v>
      </c>
      <c r="F181" s="72">
        <v>197345.84267499999</v>
      </c>
      <c r="G181" s="80">
        <v>8.3817020000000007</v>
      </c>
      <c r="H181" s="72">
        <v>16.540940460999998</v>
      </c>
      <c r="I181" s="73">
        <f t="shared" si="2"/>
        <v>2.0030504572285748E-2</v>
      </c>
      <c r="J181" s="73">
        <f>H181/'סכום נכסי הקרן'!$C$41</f>
        <v>1.1113754242868651E-4</v>
      </c>
    </row>
    <row r="182" spans="1:10">
      <c r="A182" s="69" t="s">
        <v>2440</v>
      </c>
      <c r="B182" s="54" t="s">
        <v>2441</v>
      </c>
      <c r="C182" s="70" t="s">
        <v>1820</v>
      </c>
      <c r="D182" s="70" t="s">
        <v>134</v>
      </c>
      <c r="E182" s="79">
        <v>45215</v>
      </c>
      <c r="F182" s="72">
        <v>64324.6443</v>
      </c>
      <c r="G182" s="80">
        <v>8.4164150000000006</v>
      </c>
      <c r="H182" s="72">
        <v>5.4138288030000004</v>
      </c>
      <c r="I182" s="73">
        <f t="shared" si="2"/>
        <v>6.5559587042675225E-3</v>
      </c>
      <c r="J182" s="73">
        <f>H182/'סכום נכסי הקרן'!$C$41</f>
        <v>3.6375176472806342E-5</v>
      </c>
    </row>
    <row r="183" spans="1:10">
      <c r="A183" s="69" t="s">
        <v>2442</v>
      </c>
      <c r="B183" s="54" t="s">
        <v>2443</v>
      </c>
      <c r="C183" s="70" t="s">
        <v>1820</v>
      </c>
      <c r="D183" s="70" t="s">
        <v>134</v>
      </c>
      <c r="E183" s="79">
        <v>45216</v>
      </c>
      <c r="F183" s="72">
        <v>63960.755580000005</v>
      </c>
      <c r="G183" s="80">
        <v>8.8298930000000002</v>
      </c>
      <c r="H183" s="72">
        <v>5.647666546</v>
      </c>
      <c r="I183" s="73">
        <f t="shared" si="2"/>
        <v>6.8391280918472718E-3</v>
      </c>
      <c r="J183" s="73">
        <f>H183/'סכום נכסי הקרן'!$C$41</f>
        <v>3.7946317614712104E-5</v>
      </c>
    </row>
    <row r="184" spans="1:10">
      <c r="A184" s="69" t="s">
        <v>2444</v>
      </c>
      <c r="B184" s="54" t="s">
        <v>2445</v>
      </c>
      <c r="C184" s="70" t="s">
        <v>1820</v>
      </c>
      <c r="D184" s="70" t="s">
        <v>134</v>
      </c>
      <c r="E184" s="79">
        <v>45230</v>
      </c>
      <c r="F184" s="72">
        <v>101322.552765</v>
      </c>
      <c r="G184" s="80">
        <v>9.1062049999999992</v>
      </c>
      <c r="H184" s="72">
        <v>9.2266396200000003</v>
      </c>
      <c r="I184" s="73">
        <f t="shared" si="2"/>
        <v>1.1173140217208043E-2</v>
      </c>
      <c r="J184" s="73">
        <f>H184/'סכום נכסי הקרן'!$C$41</f>
        <v>6.1993213424574347E-5</v>
      </c>
    </row>
    <row r="185" spans="1:10">
      <c r="A185" s="69" t="s">
        <v>2446</v>
      </c>
      <c r="B185" s="54" t="s">
        <v>2447</v>
      </c>
      <c r="C185" s="70" t="s">
        <v>1820</v>
      </c>
      <c r="D185" s="70" t="s">
        <v>134</v>
      </c>
      <c r="E185" s="79">
        <v>45217</v>
      </c>
      <c r="F185" s="72">
        <v>79436.999970000004</v>
      </c>
      <c r="G185" s="80">
        <v>9.0351750000000006</v>
      </c>
      <c r="H185" s="72">
        <v>7.1772717359999998</v>
      </c>
      <c r="I185" s="73">
        <f t="shared" si="2"/>
        <v>8.6914268667764635E-3</v>
      </c>
      <c r="J185" s="73">
        <f>H185/'סכום נכסי הקרן'!$C$41</f>
        <v>4.8223639034469318E-5</v>
      </c>
    </row>
    <row r="186" spans="1:10">
      <c r="A186" s="69" t="s">
        <v>2448</v>
      </c>
      <c r="B186" s="54" t="s">
        <v>2449</v>
      </c>
      <c r="C186" s="70" t="s">
        <v>1820</v>
      </c>
      <c r="D186" s="70" t="s">
        <v>134</v>
      </c>
      <c r="E186" s="79">
        <v>45230</v>
      </c>
      <c r="F186" s="72">
        <v>111482.043078</v>
      </c>
      <c r="G186" s="80">
        <v>9.1632560000000005</v>
      </c>
      <c r="H186" s="72">
        <v>10.215385379999999</v>
      </c>
      <c r="I186" s="73">
        <f t="shared" si="2"/>
        <v>1.2370477001848811E-2</v>
      </c>
      <c r="J186" s="73">
        <f>H186/'סכום נכסי הקרן'!$C$41</f>
        <v>6.8636534226814897E-5</v>
      </c>
    </row>
    <row r="187" spans="1:10">
      <c r="A187" s="69" t="s">
        <v>2450</v>
      </c>
      <c r="B187" s="54" t="s">
        <v>2451</v>
      </c>
      <c r="C187" s="70" t="s">
        <v>1820</v>
      </c>
      <c r="D187" s="70" t="s">
        <v>134</v>
      </c>
      <c r="E187" s="79">
        <v>45231</v>
      </c>
      <c r="F187" s="72">
        <v>48542.034713000001</v>
      </c>
      <c r="G187" s="80">
        <v>9.1006020000000003</v>
      </c>
      <c r="H187" s="72">
        <v>4.4176176169999994</v>
      </c>
      <c r="I187" s="73">
        <f t="shared" si="2"/>
        <v>5.3495815479514142E-3</v>
      </c>
      <c r="J187" s="73">
        <f>H187/'סכום נכסי הקרן'!$C$41</f>
        <v>2.9681695941088516E-5</v>
      </c>
    </row>
    <row r="188" spans="1:10">
      <c r="A188" s="69" t="s">
        <v>2450</v>
      </c>
      <c r="B188" s="54" t="s">
        <v>2452</v>
      </c>
      <c r="C188" s="70" t="s">
        <v>1820</v>
      </c>
      <c r="D188" s="70" t="s">
        <v>134</v>
      </c>
      <c r="E188" s="79">
        <v>45231</v>
      </c>
      <c r="F188" s="72">
        <v>92773.643580000004</v>
      </c>
      <c r="G188" s="80">
        <v>9.1006020000000003</v>
      </c>
      <c r="H188" s="72">
        <v>8.4429605129999992</v>
      </c>
      <c r="I188" s="73">
        <f t="shared" si="2"/>
        <v>1.0224132029131939E-2</v>
      </c>
      <c r="J188" s="73">
        <f>H188/'סכום נכסי הקרן'!$C$41</f>
        <v>5.6727722613453782E-5</v>
      </c>
    </row>
    <row r="189" spans="1:10">
      <c r="A189" s="69" t="s">
        <v>2453</v>
      </c>
      <c r="B189" s="54" t="s">
        <v>2454</v>
      </c>
      <c r="C189" s="70" t="s">
        <v>1820</v>
      </c>
      <c r="D189" s="70" t="s">
        <v>134</v>
      </c>
      <c r="E189" s="79">
        <v>45217</v>
      </c>
      <c r="F189" s="72">
        <v>64142.526250000003</v>
      </c>
      <c r="G189" s="80">
        <v>9.1492369999999994</v>
      </c>
      <c r="H189" s="72">
        <v>5.868551866999999</v>
      </c>
      <c r="I189" s="73">
        <f t="shared" si="2"/>
        <v>7.1066125461123229E-3</v>
      </c>
      <c r="J189" s="73">
        <f>H189/'סכום נכסי הקרן'!$C$41</f>
        <v>3.9430432244856133E-5</v>
      </c>
    </row>
    <row r="190" spans="1:10">
      <c r="A190" s="69" t="s">
        <v>2453</v>
      </c>
      <c r="B190" s="54" t="s">
        <v>2455</v>
      </c>
      <c r="C190" s="70" t="s">
        <v>1820</v>
      </c>
      <c r="D190" s="70" t="s">
        <v>134</v>
      </c>
      <c r="E190" s="79">
        <v>45217</v>
      </c>
      <c r="F190" s="72">
        <v>43191.802499999998</v>
      </c>
      <c r="G190" s="80">
        <v>9.1492369999999994</v>
      </c>
      <c r="H190" s="72">
        <v>3.9517204579999996</v>
      </c>
      <c r="I190" s="73">
        <f t="shared" si="2"/>
        <v>4.7853962650427637E-3</v>
      </c>
      <c r="J190" s="73">
        <f>H190/'סכום נכסי הקרן'!$C$41</f>
        <v>2.6551362124952122E-5</v>
      </c>
    </row>
    <row r="191" spans="1:10">
      <c r="A191" s="69" t="s">
        <v>2456</v>
      </c>
      <c r="B191" s="54" t="s">
        <v>2457</v>
      </c>
      <c r="C191" s="70" t="s">
        <v>1820</v>
      </c>
      <c r="D191" s="70" t="s">
        <v>134</v>
      </c>
      <c r="E191" s="79">
        <v>45217</v>
      </c>
      <c r="F191" s="72">
        <v>309750.08399999997</v>
      </c>
      <c r="G191" s="80">
        <v>9.2061609999999998</v>
      </c>
      <c r="H191" s="72">
        <v>28.516092137000005</v>
      </c>
      <c r="I191" s="73">
        <f t="shared" si="2"/>
        <v>3.4531997456894802E-2</v>
      </c>
      <c r="J191" s="73">
        <f>H191/'סכום נכסי הקרן'!$C$41</f>
        <v>1.9159783612355584E-4</v>
      </c>
    </row>
    <row r="192" spans="1:10">
      <c r="A192" s="69" t="s">
        <v>2458</v>
      </c>
      <c r="B192" s="54" t="s">
        <v>2459</v>
      </c>
      <c r="C192" s="70" t="s">
        <v>1820</v>
      </c>
      <c r="D192" s="70" t="s">
        <v>134</v>
      </c>
      <c r="E192" s="79">
        <v>45216</v>
      </c>
      <c r="F192" s="72">
        <v>47519.035471999996</v>
      </c>
      <c r="G192" s="80">
        <v>9.1907370000000004</v>
      </c>
      <c r="H192" s="72">
        <v>4.3673495850000004</v>
      </c>
      <c r="I192" s="73">
        <f t="shared" si="2"/>
        <v>5.2887087065800406E-3</v>
      </c>
      <c r="J192" s="73">
        <f>H192/'סכום נכסי הקרן'!$C$41</f>
        <v>2.93439481840986E-5</v>
      </c>
    </row>
    <row r="193" spans="1:10">
      <c r="A193" s="69" t="s">
        <v>2460</v>
      </c>
      <c r="B193" s="54" t="s">
        <v>2461</v>
      </c>
      <c r="C193" s="70" t="s">
        <v>1820</v>
      </c>
      <c r="D193" s="70" t="s">
        <v>134</v>
      </c>
      <c r="E193" s="79">
        <v>45216</v>
      </c>
      <c r="F193" s="72">
        <v>92481.056280000004</v>
      </c>
      <c r="G193" s="80">
        <v>9.2021099999999993</v>
      </c>
      <c r="H193" s="72">
        <v>8.5102080690000008</v>
      </c>
      <c r="I193" s="73">
        <f t="shared" si="2"/>
        <v>1.0305566484513059E-2</v>
      </c>
      <c r="J193" s="73">
        <f>H193/'סכום נכסי הקרן'!$C$41</f>
        <v>5.7179554728187352E-5</v>
      </c>
    </row>
    <row r="194" spans="1:10">
      <c r="A194" s="69" t="s">
        <v>2460</v>
      </c>
      <c r="B194" s="54" t="s">
        <v>2462</v>
      </c>
      <c r="C194" s="70" t="s">
        <v>1820</v>
      </c>
      <c r="D194" s="70" t="s">
        <v>134</v>
      </c>
      <c r="E194" s="79">
        <v>45216</v>
      </c>
      <c r="F194" s="72">
        <v>32434.471124999996</v>
      </c>
      <c r="G194" s="80">
        <v>9.2021099999999993</v>
      </c>
      <c r="H194" s="72">
        <v>2.9846555499999998</v>
      </c>
      <c r="I194" s="73">
        <f t="shared" si="2"/>
        <v>3.6143142393826573E-3</v>
      </c>
      <c r="J194" s="73">
        <f>H194/'סכום נכסי הקרן'!$C$41</f>
        <v>2.0053713608681111E-5</v>
      </c>
    </row>
    <row r="195" spans="1:10">
      <c r="A195" s="69" t="s">
        <v>2463</v>
      </c>
      <c r="B195" s="54" t="s">
        <v>2464</v>
      </c>
      <c r="C195" s="70" t="s">
        <v>1820</v>
      </c>
      <c r="D195" s="70" t="s">
        <v>134</v>
      </c>
      <c r="E195" s="79">
        <v>45216</v>
      </c>
      <c r="F195" s="72">
        <v>57909.24</v>
      </c>
      <c r="G195" s="80">
        <v>9.3723559999999999</v>
      </c>
      <c r="H195" s="72">
        <v>5.4274598690000007</v>
      </c>
      <c r="I195" s="73">
        <f t="shared" si="2"/>
        <v>6.5724654519026945E-3</v>
      </c>
      <c r="J195" s="73">
        <f>H195/'סכום נכסי הקרן'!$C$41</f>
        <v>3.6466762751077224E-5</v>
      </c>
    </row>
    <row r="196" spans="1:10">
      <c r="A196" s="69" t="s">
        <v>2463</v>
      </c>
      <c r="B196" s="54" t="s">
        <v>2465</v>
      </c>
      <c r="C196" s="70" t="s">
        <v>1820</v>
      </c>
      <c r="D196" s="70" t="s">
        <v>134</v>
      </c>
      <c r="E196" s="79">
        <v>45216</v>
      </c>
      <c r="F196" s="72">
        <v>130421.088</v>
      </c>
      <c r="G196" s="80">
        <v>9.3723559999999999</v>
      </c>
      <c r="H196" s="72">
        <v>12.223528075999999</v>
      </c>
      <c r="I196" s="73">
        <f t="shared" si="2"/>
        <v>1.480226808101206E-2</v>
      </c>
      <c r="J196" s="73">
        <f>H196/'סכום נכסי הקרן'!$C$41</f>
        <v>8.2129119162101247E-5</v>
      </c>
    </row>
    <row r="197" spans="1:10">
      <c r="A197" s="69" t="s">
        <v>2466</v>
      </c>
      <c r="B197" s="54" t="s">
        <v>2467</v>
      </c>
      <c r="C197" s="70" t="s">
        <v>1820</v>
      </c>
      <c r="D197" s="70" t="s">
        <v>134</v>
      </c>
      <c r="E197" s="79">
        <v>45218</v>
      </c>
      <c r="F197" s="72">
        <v>79825.957032000006</v>
      </c>
      <c r="G197" s="80">
        <v>9.4367190000000001</v>
      </c>
      <c r="H197" s="72">
        <v>7.5329513659999989</v>
      </c>
      <c r="I197" s="73">
        <f t="shared" si="2"/>
        <v>9.1221425489821893E-3</v>
      </c>
      <c r="J197" s="73">
        <f>H197/'סכום נכסי הקרן'!$C$41</f>
        <v>5.0613428179974453E-5</v>
      </c>
    </row>
    <row r="198" spans="1:10">
      <c r="A198" s="69" t="s">
        <v>2468</v>
      </c>
      <c r="B198" s="54" t="s">
        <v>2469</v>
      </c>
      <c r="C198" s="70" t="s">
        <v>1820</v>
      </c>
      <c r="D198" s="70" t="s">
        <v>134</v>
      </c>
      <c r="E198" s="79">
        <v>45218</v>
      </c>
      <c r="F198" s="72">
        <v>57938.194620000002</v>
      </c>
      <c r="G198" s="80">
        <v>9.4367190000000001</v>
      </c>
      <c r="H198" s="72">
        <v>5.4674647010000008</v>
      </c>
      <c r="I198" s="73">
        <f t="shared" si="2"/>
        <v>6.6209099144275948E-3</v>
      </c>
      <c r="J198" s="73">
        <f>H198/'סכום נכסי הקרן'!$C$41</f>
        <v>3.6735552710404828E-5</v>
      </c>
    </row>
    <row r="199" spans="1:10">
      <c r="A199" s="69" t="s">
        <v>2470</v>
      </c>
      <c r="B199" s="54" t="s">
        <v>2471</v>
      </c>
      <c r="C199" s="70" t="s">
        <v>1820</v>
      </c>
      <c r="D199" s="70" t="s">
        <v>134</v>
      </c>
      <c r="E199" s="79">
        <v>45223</v>
      </c>
      <c r="F199" s="72">
        <v>21708.55197</v>
      </c>
      <c r="G199" s="80">
        <v>9.7182099999999991</v>
      </c>
      <c r="H199" s="72">
        <v>2.1096826070000003</v>
      </c>
      <c r="I199" s="73">
        <f t="shared" si="2"/>
        <v>2.5547523857679414E-3</v>
      </c>
      <c r="J199" s="73">
        <f>H199/'סכום נכסי הקרן'!$C$41</f>
        <v>1.4174825234353676E-5</v>
      </c>
    </row>
    <row r="200" spans="1:10">
      <c r="A200" s="69" t="s">
        <v>2470</v>
      </c>
      <c r="B200" s="54" t="s">
        <v>2472</v>
      </c>
      <c r="C200" s="70" t="s">
        <v>1820</v>
      </c>
      <c r="D200" s="70" t="s">
        <v>134</v>
      </c>
      <c r="E200" s="79">
        <v>45223</v>
      </c>
      <c r="F200" s="72">
        <v>25790.845187999996</v>
      </c>
      <c r="G200" s="80">
        <v>9.7182099999999991</v>
      </c>
      <c r="H200" s="72">
        <v>2.5064084229999999</v>
      </c>
      <c r="I200" s="73">
        <f t="shared" si="2"/>
        <v>3.0351735740352117E-3</v>
      </c>
      <c r="J200" s="73">
        <f>H200/'סכום נכסי הקרן'!$C$41</f>
        <v>1.6840401131456547E-5</v>
      </c>
    </row>
    <row r="201" spans="1:10">
      <c r="A201" s="69" t="s">
        <v>2470</v>
      </c>
      <c r="B201" s="54" t="s">
        <v>2473</v>
      </c>
      <c r="C201" s="70" t="s">
        <v>1820</v>
      </c>
      <c r="D201" s="70" t="s">
        <v>134</v>
      </c>
      <c r="E201" s="79">
        <v>45223</v>
      </c>
      <c r="F201" s="72">
        <v>62234.148456000003</v>
      </c>
      <c r="G201" s="80">
        <v>9.7182099999999991</v>
      </c>
      <c r="H201" s="72">
        <v>6.0480450609999998</v>
      </c>
      <c r="I201" s="73">
        <f t="shared" si="2"/>
        <v>7.3239725717764159E-3</v>
      </c>
      <c r="J201" s="73">
        <f>H201/'סכום נכסי הקרן'!$C$41</f>
        <v>4.0636435767501641E-5</v>
      </c>
    </row>
    <row r="202" spans="1:10">
      <c r="A202" s="69" t="s">
        <v>2474</v>
      </c>
      <c r="B202" s="54" t="s">
        <v>2475</v>
      </c>
      <c r="C202" s="70" t="s">
        <v>1820</v>
      </c>
      <c r="D202" s="70" t="s">
        <v>134</v>
      </c>
      <c r="E202" s="79">
        <v>45224</v>
      </c>
      <c r="F202" s="72">
        <v>109227.66120000002</v>
      </c>
      <c r="G202" s="80">
        <v>9.9809699999999992</v>
      </c>
      <c r="H202" s="72">
        <v>10.901980259</v>
      </c>
      <c r="I202" s="73">
        <f t="shared" ref="I202:I265" si="3">IFERROR(H202/$H$9,0)</f>
        <v>1.3201919560725301E-2</v>
      </c>
      <c r="J202" s="73">
        <f>H202/'סכום נכסי הקרן'!$C$41</f>
        <v>7.3249722193732242E-5</v>
      </c>
    </row>
    <row r="203" spans="1:10">
      <c r="A203" s="69" t="s">
        <v>2476</v>
      </c>
      <c r="B203" s="54" t="s">
        <v>2477</v>
      </c>
      <c r="C203" s="70" t="s">
        <v>1820</v>
      </c>
      <c r="D203" s="70" t="s">
        <v>134</v>
      </c>
      <c r="E203" s="79">
        <v>45222</v>
      </c>
      <c r="F203" s="72">
        <v>38799.190799999997</v>
      </c>
      <c r="G203" s="80">
        <v>9.9809699999999992</v>
      </c>
      <c r="H203" s="72">
        <v>3.8725356519999998</v>
      </c>
      <c r="I203" s="73">
        <f t="shared" si="3"/>
        <v>4.6895062143906697E-3</v>
      </c>
      <c r="J203" s="73">
        <f>H203/'סכום נכסי הקרן'!$C$41</f>
        <v>2.6019324375509654E-5</v>
      </c>
    </row>
    <row r="204" spans="1:10">
      <c r="A204" s="69" t="s">
        <v>2478</v>
      </c>
      <c r="B204" s="54" t="s">
        <v>2479</v>
      </c>
      <c r="C204" s="70" t="s">
        <v>1820</v>
      </c>
      <c r="D204" s="70" t="s">
        <v>134</v>
      </c>
      <c r="E204" s="79">
        <v>45223</v>
      </c>
      <c r="F204" s="72">
        <v>54443.334750000009</v>
      </c>
      <c r="G204" s="80">
        <v>9.8853930000000005</v>
      </c>
      <c r="H204" s="72">
        <v>5.3819377980000001</v>
      </c>
      <c r="I204" s="73">
        <f t="shared" si="3"/>
        <v>6.5173398045155137E-3</v>
      </c>
      <c r="J204" s="73">
        <f>H204/'סכום נכסי הקרן'!$C$41</f>
        <v>3.6160902808643314E-5</v>
      </c>
    </row>
    <row r="205" spans="1:10">
      <c r="A205" s="69" t="s">
        <v>2478</v>
      </c>
      <c r="B205" s="54" t="s">
        <v>2480</v>
      </c>
      <c r="C205" s="70" t="s">
        <v>1820</v>
      </c>
      <c r="D205" s="70" t="s">
        <v>134</v>
      </c>
      <c r="E205" s="79">
        <v>45223</v>
      </c>
      <c r="F205" s="72">
        <v>166135.70525200001</v>
      </c>
      <c r="G205" s="80">
        <v>9.8853930000000005</v>
      </c>
      <c r="H205" s="72">
        <v>16.423167977000002</v>
      </c>
      <c r="I205" s="73">
        <f t="shared" si="3"/>
        <v>1.9887886183397069E-2</v>
      </c>
      <c r="J205" s="73">
        <f>H205/'סכום נכסי הקרן'!$C$41</f>
        <v>1.1034623648883731E-4</v>
      </c>
    </row>
    <row r="206" spans="1:10">
      <c r="A206" s="69" t="s">
        <v>2481</v>
      </c>
      <c r="B206" s="54" t="s">
        <v>2482</v>
      </c>
      <c r="C206" s="70" t="s">
        <v>1820</v>
      </c>
      <c r="D206" s="70" t="s">
        <v>134</v>
      </c>
      <c r="E206" s="79">
        <v>45229</v>
      </c>
      <c r="F206" s="72">
        <v>64681.403899999998</v>
      </c>
      <c r="G206" s="80">
        <v>10.003356999999999</v>
      </c>
      <c r="H206" s="72">
        <v>6.4703119869999988</v>
      </c>
      <c r="I206" s="73">
        <f t="shared" si="3"/>
        <v>7.8353231574284643E-3</v>
      </c>
      <c r="J206" s="73">
        <f>H206/'סכום נכסי הקרן'!$C$41</f>
        <v>4.3473620782175145E-5</v>
      </c>
    </row>
    <row r="207" spans="1:10">
      <c r="A207" s="69" t="s">
        <v>2483</v>
      </c>
      <c r="B207" s="54" t="s">
        <v>2484</v>
      </c>
      <c r="C207" s="70" t="s">
        <v>1820</v>
      </c>
      <c r="D207" s="70" t="s">
        <v>134</v>
      </c>
      <c r="E207" s="79">
        <v>45223</v>
      </c>
      <c r="F207" s="72">
        <v>115924.17671299999</v>
      </c>
      <c r="G207" s="80">
        <v>9.9413859999999996</v>
      </c>
      <c r="H207" s="72">
        <v>11.524469921</v>
      </c>
      <c r="I207" s="73">
        <f t="shared" si="3"/>
        <v>1.3955732927642999E-2</v>
      </c>
      <c r="J207" s="73">
        <f>H207/'סכום נכסי הקרן'!$C$41</f>
        <v>7.7432191224744115E-5</v>
      </c>
    </row>
    <row r="208" spans="1:10">
      <c r="A208" s="69" t="s">
        <v>2485</v>
      </c>
      <c r="B208" s="54" t="s">
        <v>2486</v>
      </c>
      <c r="C208" s="70" t="s">
        <v>1820</v>
      </c>
      <c r="D208" s="70" t="s">
        <v>134</v>
      </c>
      <c r="E208" s="79">
        <v>45222</v>
      </c>
      <c r="F208" s="72">
        <v>45355.803639999998</v>
      </c>
      <c r="G208" s="80">
        <v>10.041998</v>
      </c>
      <c r="H208" s="72">
        <v>4.5546287530000003</v>
      </c>
      <c r="I208" s="73">
        <f t="shared" si="3"/>
        <v>5.5154972764175679E-3</v>
      </c>
      <c r="J208" s="73">
        <f>H208/'סכום נכסי הקרן'!$C$41</f>
        <v>3.0602265178146398E-5</v>
      </c>
    </row>
    <row r="209" spans="1:10">
      <c r="A209" s="69" t="s">
        <v>2487</v>
      </c>
      <c r="B209" s="54" t="s">
        <v>2488</v>
      </c>
      <c r="C209" s="70" t="s">
        <v>1820</v>
      </c>
      <c r="D209" s="70" t="s">
        <v>134</v>
      </c>
      <c r="E209" s="79">
        <v>45222</v>
      </c>
      <c r="F209" s="72">
        <v>56763.940350000004</v>
      </c>
      <c r="G209" s="80">
        <v>10.086641999999999</v>
      </c>
      <c r="H209" s="72">
        <v>5.7255753739999999</v>
      </c>
      <c r="I209" s="73">
        <f t="shared" si="3"/>
        <v>6.9334729774452146E-3</v>
      </c>
      <c r="J209" s="73">
        <f>H209/'סכום נכסי הקרן'!$C$41</f>
        <v>3.8469782147931017E-5</v>
      </c>
    </row>
    <row r="210" spans="1:10">
      <c r="A210" s="69" t="s">
        <v>2489</v>
      </c>
      <c r="B210" s="54" t="s">
        <v>2490</v>
      </c>
      <c r="C210" s="70" t="s">
        <v>1820</v>
      </c>
      <c r="D210" s="70" t="s">
        <v>134</v>
      </c>
      <c r="E210" s="79">
        <v>45224</v>
      </c>
      <c r="F210" s="72">
        <v>43674.900780000004</v>
      </c>
      <c r="G210" s="80">
        <v>10.130515000000001</v>
      </c>
      <c r="H210" s="72">
        <v>4.4244924259999996</v>
      </c>
      <c r="I210" s="73">
        <f t="shared" si="3"/>
        <v>5.35790670294685E-3</v>
      </c>
      <c r="J210" s="73">
        <f>H210/'סכום נכסי הקרן'!$C$41</f>
        <v>2.972788735195346E-5</v>
      </c>
    </row>
    <row r="211" spans="1:10">
      <c r="A211" s="69" t="s">
        <v>2491</v>
      </c>
      <c r="B211" s="54" t="s">
        <v>2492</v>
      </c>
      <c r="C211" s="70" t="s">
        <v>1820</v>
      </c>
      <c r="D211" s="70" t="s">
        <v>134</v>
      </c>
      <c r="E211" s="79">
        <v>45224</v>
      </c>
      <c r="F211" s="72">
        <v>15651.306876000001</v>
      </c>
      <c r="G211" s="80">
        <v>10.132744000000001</v>
      </c>
      <c r="H211" s="72">
        <v>1.585906845</v>
      </c>
      <c r="I211" s="73">
        <f t="shared" si="3"/>
        <v>1.920478124257228E-3</v>
      </c>
      <c r="J211" s="73">
        <f>H211/'סכום נכסי הקרן'!$C$41</f>
        <v>1.0655608711590531E-5</v>
      </c>
    </row>
    <row r="212" spans="1:10">
      <c r="A212" s="69" t="s">
        <v>2491</v>
      </c>
      <c r="B212" s="54" t="s">
        <v>2493</v>
      </c>
      <c r="C212" s="70" t="s">
        <v>1820</v>
      </c>
      <c r="D212" s="70" t="s">
        <v>134</v>
      </c>
      <c r="E212" s="79">
        <v>45224</v>
      </c>
      <c r="F212" s="72">
        <v>38216.485965</v>
      </c>
      <c r="G212" s="80">
        <v>10.132744000000001</v>
      </c>
      <c r="H212" s="72">
        <v>3.8723786549999999</v>
      </c>
      <c r="I212" s="73">
        <f t="shared" si="3"/>
        <v>4.6893160964748383E-3</v>
      </c>
      <c r="J212" s="73">
        <f>H212/'סכום נכסי הקרן'!$C$41</f>
        <v>2.6018269522504786E-5</v>
      </c>
    </row>
    <row r="213" spans="1:10">
      <c r="A213" s="69" t="s">
        <v>2494</v>
      </c>
      <c r="B213" s="54" t="s">
        <v>2495</v>
      </c>
      <c r="C213" s="70" t="s">
        <v>1820</v>
      </c>
      <c r="D213" s="70" t="s">
        <v>134</v>
      </c>
      <c r="E213" s="79">
        <v>45224</v>
      </c>
      <c r="F213" s="72">
        <v>156590.70035999999</v>
      </c>
      <c r="G213" s="80">
        <v>10.177296999999999</v>
      </c>
      <c r="H213" s="72">
        <v>15.936700046000002</v>
      </c>
      <c r="I213" s="73">
        <f t="shared" si="3"/>
        <v>1.9298790409844131E-2</v>
      </c>
      <c r="J213" s="73">
        <f>H213/'סכום נכסי הקרן'!$C$41</f>
        <v>1.0707768894468882E-4</v>
      </c>
    </row>
    <row r="214" spans="1:10">
      <c r="A214" s="69" t="s">
        <v>2496</v>
      </c>
      <c r="B214" s="54" t="s">
        <v>2497</v>
      </c>
      <c r="C214" s="70" t="s">
        <v>1820</v>
      </c>
      <c r="D214" s="70" t="s">
        <v>134</v>
      </c>
      <c r="E214" s="79">
        <v>45224</v>
      </c>
      <c r="F214" s="72">
        <v>12981.3213</v>
      </c>
      <c r="G214" s="80">
        <v>10.195105</v>
      </c>
      <c r="H214" s="72">
        <v>1.3234593800000001</v>
      </c>
      <c r="I214" s="73">
        <f t="shared" si="3"/>
        <v>1.6026633567074577E-3</v>
      </c>
      <c r="J214" s="73">
        <f>H214/'סכום נכסי הקרן'!$C$41</f>
        <v>8.8922406403789772E-6</v>
      </c>
    </row>
    <row r="215" spans="1:10">
      <c r="A215" s="69" t="s">
        <v>2498</v>
      </c>
      <c r="B215" s="54" t="s">
        <v>2499</v>
      </c>
      <c r="C215" s="70" t="s">
        <v>1820</v>
      </c>
      <c r="D215" s="70" t="s">
        <v>134</v>
      </c>
      <c r="E215" s="79">
        <v>45286</v>
      </c>
      <c r="F215" s="72">
        <v>92918.038356000005</v>
      </c>
      <c r="G215" s="80">
        <v>5.4843000000000003E-2</v>
      </c>
      <c r="H215" s="72">
        <v>5.0959330999999997E-2</v>
      </c>
      <c r="I215" s="73">
        <f t="shared" si="3"/>
        <v>6.1709980457448114E-5</v>
      </c>
      <c r="J215" s="73">
        <f>H215/'סכום נכסי הקרן'!$C$41</f>
        <v>3.423925516510557E-7</v>
      </c>
    </row>
    <row r="216" spans="1:10">
      <c r="A216" s="69" t="s">
        <v>2500</v>
      </c>
      <c r="B216" s="54" t="s">
        <v>2501</v>
      </c>
      <c r="C216" s="70" t="s">
        <v>1820</v>
      </c>
      <c r="D216" s="70" t="s">
        <v>134</v>
      </c>
      <c r="E216" s="79">
        <v>45286</v>
      </c>
      <c r="F216" s="72">
        <v>118259.32154400001</v>
      </c>
      <c r="G216" s="80">
        <v>5.8057999999999998E-2</v>
      </c>
      <c r="H216" s="72">
        <v>6.8659468000000001E-2</v>
      </c>
      <c r="I216" s="73">
        <f t="shared" si="3"/>
        <v>8.314423178943979E-5</v>
      </c>
      <c r="J216" s="73">
        <f>H216/'סכום נכסי הקרן'!$C$41</f>
        <v>4.6131866298488123E-7</v>
      </c>
    </row>
    <row r="217" spans="1:10">
      <c r="A217" s="69" t="s">
        <v>2502</v>
      </c>
      <c r="B217" s="54" t="s">
        <v>2503</v>
      </c>
      <c r="C217" s="70" t="s">
        <v>1820</v>
      </c>
      <c r="D217" s="70" t="s">
        <v>134</v>
      </c>
      <c r="E217" s="79">
        <v>45260</v>
      </c>
      <c r="F217" s="72">
        <v>15326.263895</v>
      </c>
      <c r="G217" s="80">
        <v>-1.4673970000000001</v>
      </c>
      <c r="H217" s="72">
        <v>-0.22489718199999997</v>
      </c>
      <c r="I217" s="73">
        <f t="shared" si="3"/>
        <v>-2.7234267863828811E-4</v>
      </c>
      <c r="J217" s="73">
        <f>H217/'סכום נכסי הקרן'!$C$41</f>
        <v>-1.511070072802013E-6</v>
      </c>
    </row>
    <row r="218" spans="1:10">
      <c r="A218" s="69" t="s">
        <v>2504</v>
      </c>
      <c r="B218" s="54" t="s">
        <v>2505</v>
      </c>
      <c r="C218" s="70" t="s">
        <v>1820</v>
      </c>
      <c r="D218" s="70" t="s">
        <v>134</v>
      </c>
      <c r="E218" s="79">
        <v>45260</v>
      </c>
      <c r="F218" s="72">
        <v>102175.09263</v>
      </c>
      <c r="G218" s="80">
        <v>-1.468316</v>
      </c>
      <c r="H218" s="72">
        <v>-1.5002535620000002</v>
      </c>
      <c r="I218" s="73">
        <f t="shared" si="3"/>
        <v>-1.8167549725532492E-3</v>
      </c>
      <c r="J218" s="73">
        <f>H218/'סכום נכסי הקרן'!$C$41</f>
        <v>-1.0080109670528552E-5</v>
      </c>
    </row>
    <row r="219" spans="1:10">
      <c r="A219" s="69" t="s">
        <v>2506</v>
      </c>
      <c r="B219" s="54" t="s">
        <v>2507</v>
      </c>
      <c r="C219" s="70" t="s">
        <v>1820</v>
      </c>
      <c r="D219" s="70" t="s">
        <v>134</v>
      </c>
      <c r="E219" s="79">
        <v>45260</v>
      </c>
      <c r="F219" s="72">
        <v>136233.45684</v>
      </c>
      <c r="G219" s="80">
        <v>-1.46896</v>
      </c>
      <c r="H219" s="72">
        <v>-2.0012145290000003</v>
      </c>
      <c r="I219" s="73">
        <f t="shared" si="3"/>
        <v>-2.4234013094824826E-3</v>
      </c>
      <c r="J219" s="73">
        <f>H219/'סכום נכסי הקרן'!$C$41</f>
        <v>-1.344603501536305E-5</v>
      </c>
    </row>
    <row r="220" spans="1:10">
      <c r="A220" s="69" t="s">
        <v>2508</v>
      </c>
      <c r="B220" s="54" t="s">
        <v>2509</v>
      </c>
      <c r="C220" s="70" t="s">
        <v>1820</v>
      </c>
      <c r="D220" s="70" t="s">
        <v>134</v>
      </c>
      <c r="E220" s="79">
        <v>45260</v>
      </c>
      <c r="F220" s="72">
        <v>27246.691368</v>
      </c>
      <c r="G220" s="80">
        <v>-1.47946</v>
      </c>
      <c r="H220" s="72">
        <v>-0.40310379299999999</v>
      </c>
      <c r="I220" s="73">
        <f t="shared" si="3"/>
        <v>-4.8814469696144974E-4</v>
      </c>
      <c r="J220" s="73">
        <f>H220/'סכום נכסי הקרן'!$C$41</f>
        <v>-2.7084291248935151E-6</v>
      </c>
    </row>
    <row r="221" spans="1:10">
      <c r="A221" s="69" t="s">
        <v>2510</v>
      </c>
      <c r="B221" s="54" t="s">
        <v>2511</v>
      </c>
      <c r="C221" s="70" t="s">
        <v>1820</v>
      </c>
      <c r="D221" s="70" t="s">
        <v>134</v>
      </c>
      <c r="E221" s="79">
        <v>45260</v>
      </c>
      <c r="F221" s="72">
        <v>34058.36421</v>
      </c>
      <c r="G221" s="80">
        <v>-1.5438559999999999</v>
      </c>
      <c r="H221" s="72">
        <v>-0.52581219199999996</v>
      </c>
      <c r="I221" s="73">
        <f t="shared" si="3"/>
        <v>-6.3674030753284338E-4</v>
      </c>
      <c r="J221" s="73">
        <f>H221/'סכום נכסי הקרן'!$C$41</f>
        <v>-3.5328991683213978E-6</v>
      </c>
    </row>
    <row r="222" spans="1:10">
      <c r="A222" s="69" t="s">
        <v>2512</v>
      </c>
      <c r="B222" s="54" t="s">
        <v>2513</v>
      </c>
      <c r="C222" s="70" t="s">
        <v>1820</v>
      </c>
      <c r="D222" s="70" t="s">
        <v>134</v>
      </c>
      <c r="E222" s="79">
        <v>45251</v>
      </c>
      <c r="F222" s="72">
        <v>40870.037052</v>
      </c>
      <c r="G222" s="80">
        <v>-2.105321</v>
      </c>
      <c r="H222" s="72">
        <v>-0.86044555499999997</v>
      </c>
      <c r="I222" s="73">
        <f t="shared" si="3"/>
        <v>-1.0419696911591735E-3</v>
      </c>
      <c r="J222" s="73">
        <f>H222/'סכום נכסי הקרן'!$C$41</f>
        <v>-5.7812797647060713E-6</v>
      </c>
    </row>
    <row r="223" spans="1:10">
      <c r="A223" s="69" t="s">
        <v>2514</v>
      </c>
      <c r="B223" s="54" t="s">
        <v>2515</v>
      </c>
      <c r="C223" s="70" t="s">
        <v>1820</v>
      </c>
      <c r="D223" s="70" t="s">
        <v>134</v>
      </c>
      <c r="E223" s="79">
        <v>45181</v>
      </c>
      <c r="F223" s="72">
        <v>85145.910524999999</v>
      </c>
      <c r="G223" s="80">
        <v>-3.9470640000000001</v>
      </c>
      <c r="H223" s="72">
        <v>-3.360763317</v>
      </c>
      <c r="I223" s="73">
        <f t="shared" si="3"/>
        <v>-4.0697676862001689E-3</v>
      </c>
      <c r="J223" s="73">
        <f>H223/'סכום נכסי הקרן'!$C$41</f>
        <v>-2.258075812657148E-5</v>
      </c>
    </row>
    <row r="224" spans="1:10">
      <c r="A224" s="69" t="s">
        <v>2516</v>
      </c>
      <c r="B224" s="54" t="s">
        <v>2517</v>
      </c>
      <c r="C224" s="70" t="s">
        <v>1820</v>
      </c>
      <c r="D224" s="70" t="s">
        <v>134</v>
      </c>
      <c r="E224" s="79">
        <v>45189</v>
      </c>
      <c r="F224" s="72">
        <v>84470.943960000004</v>
      </c>
      <c r="G224" s="80">
        <v>-4.3606290000000003</v>
      </c>
      <c r="H224" s="72">
        <v>-3.6834641570000004</v>
      </c>
      <c r="I224" s="73">
        <f t="shared" si="3"/>
        <v>-4.4605471987883951E-3</v>
      </c>
      <c r="J224" s="73">
        <f>H224/'סכום נכסי הקרן'!$C$41</f>
        <v>-2.4748964848664029E-5</v>
      </c>
    </row>
    <row r="225" spans="1:10">
      <c r="A225" s="69" t="s">
        <v>2518</v>
      </c>
      <c r="B225" s="54" t="s">
        <v>2519</v>
      </c>
      <c r="C225" s="70" t="s">
        <v>1820</v>
      </c>
      <c r="D225" s="70" t="s">
        <v>134</v>
      </c>
      <c r="E225" s="79">
        <v>45187</v>
      </c>
      <c r="F225" s="72">
        <v>95452.166675</v>
      </c>
      <c r="G225" s="80">
        <v>-4.9680540000000004</v>
      </c>
      <c r="H225" s="72">
        <v>-4.7421155649999998</v>
      </c>
      <c r="I225" s="73">
        <f t="shared" si="3"/>
        <v>-5.7425372959293858E-3</v>
      </c>
      <c r="J225" s="73">
        <f>H225/'סכום נכסי הקרן'!$C$41</f>
        <v>-3.1861977319218296E-5</v>
      </c>
    </row>
    <row r="226" spans="1:10">
      <c r="A226" s="69" t="s">
        <v>2520</v>
      </c>
      <c r="B226" s="54" t="s">
        <v>2521</v>
      </c>
      <c r="C226" s="70" t="s">
        <v>1820</v>
      </c>
      <c r="D226" s="70" t="s">
        <v>134</v>
      </c>
      <c r="E226" s="79">
        <v>45237</v>
      </c>
      <c r="F226" s="72">
        <v>200944.34883900001</v>
      </c>
      <c r="G226" s="80">
        <v>-6.4899829999999996</v>
      </c>
      <c r="H226" s="72">
        <v>-13.041253167000001</v>
      </c>
      <c r="I226" s="73">
        <f t="shared" si="3"/>
        <v>-1.5792504773585105E-2</v>
      </c>
      <c r="J226" s="73">
        <f>H226/'סכום נכסי הקרן'!$C$41</f>
        <v>-8.7623362806245276E-5</v>
      </c>
    </row>
    <row r="227" spans="1:10">
      <c r="A227" s="69" t="s">
        <v>2522</v>
      </c>
      <c r="B227" s="54" t="s">
        <v>2523</v>
      </c>
      <c r="C227" s="70" t="s">
        <v>1820</v>
      </c>
      <c r="D227" s="70" t="s">
        <v>134</v>
      </c>
      <c r="E227" s="79">
        <v>45231</v>
      </c>
      <c r="F227" s="72">
        <v>51087.546315</v>
      </c>
      <c r="G227" s="80">
        <v>-10.352789</v>
      </c>
      <c r="H227" s="72">
        <v>-5.2889860109999995</v>
      </c>
      <c r="I227" s="73">
        <f t="shared" si="3"/>
        <v>-6.4047784178824178E-3</v>
      </c>
      <c r="J227" s="73">
        <f>H227/'סכום נכסי הקרן'!$C$41</f>
        <v>-3.5536365576561997E-5</v>
      </c>
    </row>
    <row r="228" spans="1:10">
      <c r="A228" s="69" t="s">
        <v>2524</v>
      </c>
      <c r="B228" s="54" t="s">
        <v>2525</v>
      </c>
      <c r="C228" s="70" t="s">
        <v>1820</v>
      </c>
      <c r="D228" s="70" t="s">
        <v>134</v>
      </c>
      <c r="E228" s="79">
        <v>45224</v>
      </c>
      <c r="F228" s="72">
        <v>68116.728419999999</v>
      </c>
      <c r="G228" s="80">
        <v>-11.477686</v>
      </c>
      <c r="H228" s="72">
        <v>-7.8182241219999984</v>
      </c>
      <c r="I228" s="73">
        <f t="shared" si="3"/>
        <v>-9.4675979514050011E-3</v>
      </c>
      <c r="J228" s="73">
        <f>H228/'סכום נכסי הקרן'!$C$41</f>
        <v>-5.2530157951080919E-5</v>
      </c>
    </row>
    <row r="229" spans="1:10">
      <c r="A229" s="69" t="s">
        <v>2526</v>
      </c>
      <c r="B229" s="54" t="s">
        <v>2527</v>
      </c>
      <c r="C229" s="70" t="s">
        <v>1820</v>
      </c>
      <c r="D229" s="70" t="s">
        <v>134</v>
      </c>
      <c r="E229" s="79">
        <v>45260</v>
      </c>
      <c r="F229" s="72">
        <v>182600</v>
      </c>
      <c r="G229" s="80">
        <v>1.2363249999999999</v>
      </c>
      <c r="H229" s="72">
        <v>2.25753</v>
      </c>
      <c r="I229" s="73">
        <f t="shared" si="3"/>
        <v>2.7337904452101785E-3</v>
      </c>
      <c r="J229" s="73">
        <f>H229/'סכום נכסי הקרן'!$C$41</f>
        <v>1.5168202603146573E-5</v>
      </c>
    </row>
    <row r="230" spans="1:10">
      <c r="A230" s="69" t="s">
        <v>2528</v>
      </c>
      <c r="B230" s="54" t="s">
        <v>2529</v>
      </c>
      <c r="C230" s="70" t="s">
        <v>1820</v>
      </c>
      <c r="D230" s="70" t="s">
        <v>134</v>
      </c>
      <c r="E230" s="79">
        <v>45260</v>
      </c>
      <c r="F230" s="72">
        <v>2734719.6</v>
      </c>
      <c r="G230" s="80">
        <v>1.2795780000000001</v>
      </c>
      <c r="H230" s="72">
        <v>34.99286</v>
      </c>
      <c r="I230" s="73">
        <f t="shared" si="3"/>
        <v>4.2375138456001674E-2</v>
      </c>
      <c r="J230" s="73">
        <f>H230/'סכום נכסי הקרן'!$C$41</f>
        <v>2.351148335320211E-4</v>
      </c>
    </row>
    <row r="231" spans="1:10">
      <c r="A231" s="119" t="s">
        <v>3256</v>
      </c>
      <c r="B231" s="118" t="s">
        <v>3256</v>
      </c>
      <c r="C231" s="118" t="s">
        <v>3256</v>
      </c>
      <c r="D231" s="118" t="s">
        <v>3256</v>
      </c>
      <c r="E231" s="118" t="s">
        <v>3256</v>
      </c>
      <c r="F231" s="118" t="s">
        <v>3256</v>
      </c>
      <c r="G231" s="118" t="s">
        <v>3256</v>
      </c>
      <c r="H231" s="118" t="s">
        <v>3256</v>
      </c>
      <c r="I231" s="118" t="s">
        <v>3256</v>
      </c>
      <c r="J231" s="118" t="s">
        <v>3256</v>
      </c>
    </row>
    <row r="232" spans="1:10">
      <c r="A232" s="68" t="s">
        <v>184</v>
      </c>
      <c r="B232" s="117" t="s">
        <v>3256</v>
      </c>
      <c r="C232" s="117" t="s">
        <v>3256</v>
      </c>
      <c r="D232" s="117" t="s">
        <v>3256</v>
      </c>
      <c r="E232" s="117" t="s">
        <v>3256</v>
      </c>
      <c r="F232" s="117" t="s">
        <v>3256</v>
      </c>
      <c r="G232" s="117" t="s">
        <v>3256</v>
      </c>
      <c r="H232" s="66">
        <v>-57.686112060000013</v>
      </c>
      <c r="I232" s="67">
        <f t="shared" si="3"/>
        <v>-6.9855878757293016E-2</v>
      </c>
      <c r="J232" s="67">
        <f>H232/'סכום נכסי הקרן'!$C$41</f>
        <v>-3.8758937206322716E-4</v>
      </c>
    </row>
    <row r="233" spans="1:10">
      <c r="A233" s="69" t="s">
        <v>2530</v>
      </c>
      <c r="B233" s="54" t="s">
        <v>2531</v>
      </c>
      <c r="C233" s="70" t="s">
        <v>1820</v>
      </c>
      <c r="D233" s="70" t="s">
        <v>138</v>
      </c>
      <c r="E233" s="79">
        <v>45166</v>
      </c>
      <c r="F233" s="72">
        <v>7963.4856540000001</v>
      </c>
      <c r="G233" s="80">
        <v>5.5743410000000004</v>
      </c>
      <c r="H233" s="72">
        <v>0.44391185000000005</v>
      </c>
      <c r="I233" s="73">
        <f t="shared" si="3"/>
        <v>5.3756183707218694E-4</v>
      </c>
      <c r="J233" s="73">
        <f>H233/'סכום נכסי הקרן'!$C$41</f>
        <v>2.9826159026624729E-6</v>
      </c>
    </row>
    <row r="234" spans="1:10">
      <c r="A234" s="69" t="s">
        <v>2532</v>
      </c>
      <c r="B234" s="54" t="s">
        <v>2533</v>
      </c>
      <c r="C234" s="70" t="s">
        <v>1820</v>
      </c>
      <c r="D234" s="70" t="s">
        <v>138</v>
      </c>
      <c r="E234" s="79">
        <v>45166</v>
      </c>
      <c r="F234" s="72">
        <v>10352.531349999999</v>
      </c>
      <c r="G234" s="80">
        <v>5.4278130000000004</v>
      </c>
      <c r="H234" s="72">
        <v>0.56191607899999996</v>
      </c>
      <c r="I234" s="73">
        <f t="shared" si="3"/>
        <v>6.8046086110933979E-4</v>
      </c>
      <c r="J234" s="73">
        <f>H234/'סכום נכסי הקרן'!$C$41</f>
        <v>3.7754789226445341E-6</v>
      </c>
    </row>
    <row r="235" spans="1:10">
      <c r="A235" s="69" t="s">
        <v>2534</v>
      </c>
      <c r="B235" s="54" t="s">
        <v>2535</v>
      </c>
      <c r="C235" s="70" t="s">
        <v>1820</v>
      </c>
      <c r="D235" s="70" t="s">
        <v>138</v>
      </c>
      <c r="E235" s="79">
        <v>45168</v>
      </c>
      <c r="F235" s="72">
        <v>71460.522356999994</v>
      </c>
      <c r="G235" s="80">
        <v>4.8519600000000001</v>
      </c>
      <c r="H235" s="72">
        <v>3.4672356149999999</v>
      </c>
      <c r="I235" s="73">
        <f t="shared" si="3"/>
        <v>4.198701942202069E-3</v>
      </c>
      <c r="J235" s="73">
        <f>H235/'סכום נכסי הקרן'!$C$41</f>
        <v>2.3296138824806541E-5</v>
      </c>
    </row>
    <row r="236" spans="1:10">
      <c r="A236" s="69" t="s">
        <v>2536</v>
      </c>
      <c r="B236" s="54" t="s">
        <v>2537</v>
      </c>
      <c r="C236" s="70" t="s">
        <v>1820</v>
      </c>
      <c r="D236" s="70" t="s">
        <v>138</v>
      </c>
      <c r="E236" s="79">
        <v>45168</v>
      </c>
      <c r="F236" s="72">
        <v>10352.531349999999</v>
      </c>
      <c r="G236" s="80">
        <v>4.2365430000000002</v>
      </c>
      <c r="H236" s="72">
        <v>0.43858946300000001</v>
      </c>
      <c r="I236" s="73">
        <f t="shared" si="3"/>
        <v>5.3111661121635735E-4</v>
      </c>
      <c r="J236" s="73">
        <f>H236/'סכום נכסי הקרן'!$C$41</f>
        <v>2.946855117933874E-6</v>
      </c>
    </row>
    <row r="237" spans="1:10">
      <c r="A237" s="69" t="s">
        <v>2538</v>
      </c>
      <c r="B237" s="54" t="s">
        <v>2539</v>
      </c>
      <c r="C237" s="70" t="s">
        <v>1820</v>
      </c>
      <c r="D237" s="70" t="s">
        <v>134</v>
      </c>
      <c r="E237" s="79">
        <v>45166</v>
      </c>
      <c r="F237" s="72">
        <v>37275.511831999997</v>
      </c>
      <c r="G237" s="80">
        <v>2.4334359999999999</v>
      </c>
      <c r="H237" s="72">
        <v>0.90707582899999983</v>
      </c>
      <c r="I237" s="73">
        <f t="shared" si="3"/>
        <v>1.0984373339009011E-3</v>
      </c>
      <c r="J237" s="73">
        <f>H237/'סכום נכסי הקרן'!$C$41</f>
        <v>6.0945856536520591E-6</v>
      </c>
    </row>
    <row r="238" spans="1:10">
      <c r="A238" s="69" t="s">
        <v>2540</v>
      </c>
      <c r="B238" s="54" t="s">
        <v>2541</v>
      </c>
      <c r="C238" s="70" t="s">
        <v>1820</v>
      </c>
      <c r="D238" s="70" t="s">
        <v>134</v>
      </c>
      <c r="E238" s="79">
        <v>45167</v>
      </c>
      <c r="F238" s="72">
        <v>26418.908859000003</v>
      </c>
      <c r="G238" s="80">
        <v>2.709524</v>
      </c>
      <c r="H238" s="72">
        <v>0.71582669999999993</v>
      </c>
      <c r="I238" s="73">
        <f t="shared" si="3"/>
        <v>8.6684127913530843E-4</v>
      </c>
      <c r="J238" s="73">
        <f>H238/'סכום נכסי הקרן'!$C$41</f>
        <v>4.8095947404206455E-6</v>
      </c>
    </row>
    <row r="239" spans="1:10">
      <c r="A239" s="69" t="s">
        <v>2542</v>
      </c>
      <c r="B239" s="54" t="s">
        <v>2543</v>
      </c>
      <c r="C239" s="70" t="s">
        <v>1820</v>
      </c>
      <c r="D239" s="70" t="s">
        <v>136</v>
      </c>
      <c r="E239" s="79">
        <v>45236</v>
      </c>
      <c r="F239" s="72">
        <v>43880.533579000003</v>
      </c>
      <c r="G239" s="80">
        <v>2.554541</v>
      </c>
      <c r="H239" s="72">
        <v>1.120946048</v>
      </c>
      <c r="I239" s="73">
        <f t="shared" si="3"/>
        <v>1.3574267432186994E-3</v>
      </c>
      <c r="J239" s="73">
        <f>H239/'סכום נכסי הקרן'!$C$41</f>
        <v>7.531566253055536E-6</v>
      </c>
    </row>
    <row r="240" spans="1:10">
      <c r="A240" s="69" t="s">
        <v>2544</v>
      </c>
      <c r="B240" s="54" t="s">
        <v>2545</v>
      </c>
      <c r="C240" s="70" t="s">
        <v>1820</v>
      </c>
      <c r="D240" s="70" t="s">
        <v>136</v>
      </c>
      <c r="E240" s="79">
        <v>45259</v>
      </c>
      <c r="F240" s="72">
        <v>168170.54034199996</v>
      </c>
      <c r="G240" s="80">
        <v>0.51429800000000003</v>
      </c>
      <c r="H240" s="72">
        <v>0.86489809600000012</v>
      </c>
      <c r="I240" s="73">
        <f t="shared" si="3"/>
        <v>1.0473615637113466E-3</v>
      </c>
      <c r="J240" s="73">
        <f>H240/'סכום נכסי הקרן'!$C$41</f>
        <v>5.8111961086690843E-6</v>
      </c>
    </row>
    <row r="241" spans="1:10">
      <c r="A241" s="69" t="s">
        <v>2544</v>
      </c>
      <c r="B241" s="54" t="s">
        <v>2546</v>
      </c>
      <c r="C241" s="70" t="s">
        <v>1820</v>
      </c>
      <c r="D241" s="70" t="s">
        <v>136</v>
      </c>
      <c r="E241" s="79">
        <v>45259</v>
      </c>
      <c r="F241" s="72">
        <v>46814.578645000001</v>
      </c>
      <c r="G241" s="80">
        <v>0.51429800000000003</v>
      </c>
      <c r="H241" s="72">
        <v>0.24076654900000002</v>
      </c>
      <c r="I241" s="73">
        <f t="shared" si="3"/>
        <v>2.9155993106732951E-4</v>
      </c>
      <c r="J241" s="73">
        <f>H241/'סכום נכסי הקרן'!$C$41</f>
        <v>1.6176953552300158E-6</v>
      </c>
    </row>
    <row r="242" spans="1:10">
      <c r="A242" s="69" t="s">
        <v>2547</v>
      </c>
      <c r="B242" s="54" t="s">
        <v>2548</v>
      </c>
      <c r="C242" s="70" t="s">
        <v>1820</v>
      </c>
      <c r="D242" s="70" t="s">
        <v>136</v>
      </c>
      <c r="E242" s="79">
        <v>45259</v>
      </c>
      <c r="F242" s="72">
        <v>4633.3911399999997</v>
      </c>
      <c r="G242" s="80">
        <v>0.51928099999999999</v>
      </c>
      <c r="H242" s="72">
        <v>2.4060333E-2</v>
      </c>
      <c r="I242" s="73">
        <f t="shared" si="3"/>
        <v>2.9136227852553523E-5</v>
      </c>
      <c r="J242" s="73">
        <f>H242/'סכום נכסי הקרן'!$C$41</f>
        <v>1.6165986969970428E-7</v>
      </c>
    </row>
    <row r="243" spans="1:10">
      <c r="A243" s="69" t="s">
        <v>2547</v>
      </c>
      <c r="B243" s="54" t="s">
        <v>2549</v>
      </c>
      <c r="C243" s="70" t="s">
        <v>1820</v>
      </c>
      <c r="D243" s="70" t="s">
        <v>136</v>
      </c>
      <c r="E243" s="79">
        <v>45259</v>
      </c>
      <c r="F243" s="72">
        <v>88756.674069999994</v>
      </c>
      <c r="G243" s="80">
        <v>0.51928099999999999</v>
      </c>
      <c r="H243" s="72">
        <v>0.46089675199999997</v>
      </c>
      <c r="I243" s="73">
        <f t="shared" si="3"/>
        <v>5.5812996365319845E-4</v>
      </c>
      <c r="J243" s="73">
        <f>H243/'סכום נכסי הקרן'!$C$41</f>
        <v>3.0967363948510983E-6</v>
      </c>
    </row>
    <row r="244" spans="1:10">
      <c r="A244" s="69" t="s">
        <v>2550</v>
      </c>
      <c r="B244" s="54" t="s">
        <v>2551</v>
      </c>
      <c r="C244" s="70" t="s">
        <v>1820</v>
      </c>
      <c r="D244" s="70" t="s">
        <v>136</v>
      </c>
      <c r="E244" s="79">
        <v>45117</v>
      </c>
      <c r="F244" s="72">
        <v>23732.003401000002</v>
      </c>
      <c r="G244" s="80">
        <v>2.2453000000000001E-2</v>
      </c>
      <c r="H244" s="72">
        <v>5.3284479999999995E-3</v>
      </c>
      <c r="I244" s="73">
        <f t="shared" si="3"/>
        <v>6.4525655163826324E-6</v>
      </c>
      <c r="J244" s="73">
        <f>H244/'סכום נכסי הקרן'!$C$41</f>
        <v>3.5801508207789551E-8</v>
      </c>
    </row>
    <row r="245" spans="1:10">
      <c r="A245" s="69" t="s">
        <v>2552</v>
      </c>
      <c r="B245" s="54" t="s">
        <v>2553</v>
      </c>
      <c r="C245" s="70" t="s">
        <v>1820</v>
      </c>
      <c r="D245" s="70" t="s">
        <v>137</v>
      </c>
      <c r="E245" s="79">
        <v>45215</v>
      </c>
      <c r="F245" s="72">
        <v>13032.58317</v>
      </c>
      <c r="G245" s="80">
        <v>4.3419639999999999</v>
      </c>
      <c r="H245" s="72">
        <v>0.565870015</v>
      </c>
      <c r="I245" s="73">
        <f t="shared" si="3"/>
        <v>6.8524894031881767E-4</v>
      </c>
      <c r="J245" s="73">
        <f>H245/'סכום נכסי הקרן'!$C$41</f>
        <v>3.8020451708573489E-6</v>
      </c>
    </row>
    <row r="246" spans="1:10">
      <c r="A246" s="69" t="s">
        <v>2554</v>
      </c>
      <c r="B246" s="54" t="s">
        <v>2555</v>
      </c>
      <c r="C246" s="70" t="s">
        <v>1820</v>
      </c>
      <c r="D246" s="70" t="s">
        <v>137</v>
      </c>
      <c r="E246" s="79">
        <v>45215</v>
      </c>
      <c r="F246" s="72">
        <v>7289.3501240000005</v>
      </c>
      <c r="G246" s="80">
        <v>4.3319080000000003</v>
      </c>
      <c r="H246" s="72">
        <v>0.31576791500000001</v>
      </c>
      <c r="I246" s="73">
        <f t="shared" si="3"/>
        <v>3.8238398113466481E-4</v>
      </c>
      <c r="J246" s="73">
        <f>H246/'סכום נכסי הקרן'!$C$41</f>
        <v>2.1216248334654098E-6</v>
      </c>
    </row>
    <row r="247" spans="1:10">
      <c r="A247" s="69" t="s">
        <v>2556</v>
      </c>
      <c r="B247" s="54" t="s">
        <v>2557</v>
      </c>
      <c r="C247" s="70" t="s">
        <v>1820</v>
      </c>
      <c r="D247" s="70" t="s">
        <v>137</v>
      </c>
      <c r="E247" s="79">
        <v>45167</v>
      </c>
      <c r="F247" s="72">
        <v>47882.99481199999</v>
      </c>
      <c r="G247" s="80">
        <v>1.3060719999999999</v>
      </c>
      <c r="H247" s="72">
        <v>0.62538628900000004</v>
      </c>
      <c r="I247" s="73">
        <f t="shared" si="3"/>
        <v>7.5732108163951376E-4</v>
      </c>
      <c r="J247" s="73">
        <f>H247/'סכום נכסי הקרן'!$C$41</f>
        <v>4.2019312863093633E-6</v>
      </c>
    </row>
    <row r="248" spans="1:10">
      <c r="A248" s="69" t="s">
        <v>2558</v>
      </c>
      <c r="B248" s="54" t="s">
        <v>2559</v>
      </c>
      <c r="C248" s="70" t="s">
        <v>1820</v>
      </c>
      <c r="D248" s="70" t="s">
        <v>134</v>
      </c>
      <c r="E248" s="79">
        <v>45127</v>
      </c>
      <c r="F248" s="72">
        <v>22189.405209</v>
      </c>
      <c r="G248" s="80">
        <v>-4.0532329999999996</v>
      </c>
      <c r="H248" s="72">
        <v>-0.89938827500000007</v>
      </c>
      <c r="I248" s="73">
        <f t="shared" si="3"/>
        <v>-1.0891279729301781E-3</v>
      </c>
      <c r="J248" s="73">
        <f>H248/'סכום נכסי הקרן'!$C$41</f>
        <v>-6.0429334600623281E-6</v>
      </c>
    </row>
    <row r="249" spans="1:10">
      <c r="A249" s="69" t="s">
        <v>2560</v>
      </c>
      <c r="B249" s="54" t="s">
        <v>2561</v>
      </c>
      <c r="C249" s="70" t="s">
        <v>1820</v>
      </c>
      <c r="D249" s="70" t="s">
        <v>134</v>
      </c>
      <c r="E249" s="79">
        <v>45127</v>
      </c>
      <c r="F249" s="72">
        <v>57741.121755</v>
      </c>
      <c r="G249" s="80">
        <v>-4.0279160000000003</v>
      </c>
      <c r="H249" s="72">
        <v>-2.3257638109999998</v>
      </c>
      <c r="I249" s="73">
        <f t="shared" si="3"/>
        <v>-2.8164192211520608E-3</v>
      </c>
      <c r="J249" s="73">
        <f>H249/'סכום נכסי הקרן'!$C$41</f>
        <v>-1.5626661303422012E-5</v>
      </c>
    </row>
    <row r="250" spans="1:10">
      <c r="A250" s="69" t="s">
        <v>2562</v>
      </c>
      <c r="B250" s="54" t="s">
        <v>2563</v>
      </c>
      <c r="C250" s="70" t="s">
        <v>1820</v>
      </c>
      <c r="D250" s="70" t="s">
        <v>134</v>
      </c>
      <c r="E250" s="79">
        <v>45127</v>
      </c>
      <c r="F250" s="72">
        <v>50367.475169000005</v>
      </c>
      <c r="G250" s="80">
        <v>-4.0217799999999997</v>
      </c>
      <c r="H250" s="72">
        <v>-2.0256691789999999</v>
      </c>
      <c r="I250" s="73">
        <f t="shared" si="3"/>
        <v>-2.4530150415307643E-3</v>
      </c>
      <c r="J250" s="73">
        <f>H250/'סכום נכסי הקרן'!$C$41</f>
        <v>-1.3610344276276099E-5</v>
      </c>
    </row>
    <row r="251" spans="1:10">
      <c r="A251" s="69" t="s">
        <v>2564</v>
      </c>
      <c r="B251" s="54" t="s">
        <v>2565</v>
      </c>
      <c r="C251" s="70" t="s">
        <v>1820</v>
      </c>
      <c r="D251" s="70" t="s">
        <v>134</v>
      </c>
      <c r="E251" s="79">
        <v>45168</v>
      </c>
      <c r="F251" s="72">
        <v>16497.69904</v>
      </c>
      <c r="G251" s="80">
        <v>1.343831</v>
      </c>
      <c r="H251" s="72">
        <v>0.22170113399999999</v>
      </c>
      <c r="I251" s="73">
        <f t="shared" si="3"/>
        <v>2.6847237548181482E-4</v>
      </c>
      <c r="J251" s="73">
        <f>H251/'סכום נכסי הקרן'!$C$41</f>
        <v>1.4895960265685716E-6</v>
      </c>
    </row>
    <row r="252" spans="1:10">
      <c r="A252" s="69" t="s">
        <v>2566</v>
      </c>
      <c r="B252" s="54" t="s">
        <v>2567</v>
      </c>
      <c r="C252" s="70" t="s">
        <v>1820</v>
      </c>
      <c r="D252" s="70" t="s">
        <v>134</v>
      </c>
      <c r="E252" s="79">
        <v>45166</v>
      </c>
      <c r="F252" s="72">
        <v>32995.398079999999</v>
      </c>
      <c r="G252" s="80">
        <v>1.404498</v>
      </c>
      <c r="H252" s="72">
        <v>0.46341957100000003</v>
      </c>
      <c r="I252" s="73">
        <f t="shared" si="3"/>
        <v>5.6118500986618118E-4</v>
      </c>
      <c r="J252" s="73">
        <f>H252/'סכום נכסי הקרן'!$C$41</f>
        <v>3.1136870576210588E-6</v>
      </c>
    </row>
    <row r="253" spans="1:10">
      <c r="A253" s="69" t="s">
        <v>2568</v>
      </c>
      <c r="B253" s="54" t="s">
        <v>2569</v>
      </c>
      <c r="C253" s="70" t="s">
        <v>1820</v>
      </c>
      <c r="D253" s="70" t="s">
        <v>134</v>
      </c>
      <c r="E253" s="79">
        <v>45166</v>
      </c>
      <c r="F253" s="72">
        <v>9898.6194240000004</v>
      </c>
      <c r="G253" s="80">
        <v>1.4403109999999999</v>
      </c>
      <c r="H253" s="72">
        <v>0.14257092099999999</v>
      </c>
      <c r="I253" s="73">
        <f t="shared" si="3"/>
        <v>1.7264843505717097E-4</v>
      </c>
      <c r="J253" s="73">
        <f>H253/'סכום נכסי הקרן'!$C$41</f>
        <v>9.5792508407206293E-7</v>
      </c>
    </row>
    <row r="254" spans="1:10">
      <c r="A254" s="69" t="s">
        <v>2570</v>
      </c>
      <c r="B254" s="54" t="s">
        <v>2571</v>
      </c>
      <c r="C254" s="70" t="s">
        <v>1820</v>
      </c>
      <c r="D254" s="70" t="s">
        <v>134</v>
      </c>
      <c r="E254" s="79">
        <v>45168</v>
      </c>
      <c r="F254" s="72">
        <v>13198.159232</v>
      </c>
      <c r="G254" s="80">
        <v>1.4437530000000001</v>
      </c>
      <c r="H254" s="72">
        <v>0.19054887399999998</v>
      </c>
      <c r="I254" s="73">
        <f t="shared" si="3"/>
        <v>2.3074807027448501E-4</v>
      </c>
      <c r="J254" s="73">
        <f>H254/'סכום נכסי הקרן'!$C$41</f>
        <v>1.2802859437675016E-6</v>
      </c>
    </row>
    <row r="255" spans="1:10">
      <c r="A255" s="69" t="s">
        <v>2572</v>
      </c>
      <c r="B255" s="54" t="s">
        <v>2573</v>
      </c>
      <c r="C255" s="70" t="s">
        <v>1820</v>
      </c>
      <c r="D255" s="70" t="s">
        <v>134</v>
      </c>
      <c r="E255" s="79">
        <v>45189</v>
      </c>
      <c r="F255" s="72">
        <v>12373.274280000001</v>
      </c>
      <c r="G255" s="80">
        <v>2.8150200000000001</v>
      </c>
      <c r="H255" s="72">
        <v>0.34831020599999996</v>
      </c>
      <c r="I255" s="73">
        <f t="shared" si="3"/>
        <v>4.2179156561905661E-4</v>
      </c>
      <c r="J255" s="73">
        <f>H255/'סכום נכסי הקרן'!$C$41</f>
        <v>2.3402744474499647E-6</v>
      </c>
    </row>
    <row r="256" spans="1:10">
      <c r="A256" s="69" t="s">
        <v>2574</v>
      </c>
      <c r="B256" s="54" t="s">
        <v>2575</v>
      </c>
      <c r="C256" s="70" t="s">
        <v>1820</v>
      </c>
      <c r="D256" s="70" t="s">
        <v>134</v>
      </c>
      <c r="E256" s="79">
        <v>45189</v>
      </c>
      <c r="F256" s="72">
        <v>12373.274280000001</v>
      </c>
      <c r="G256" s="80">
        <v>2.851823</v>
      </c>
      <c r="H256" s="72">
        <v>0.35286394099999996</v>
      </c>
      <c r="I256" s="73">
        <f t="shared" si="3"/>
        <v>4.2730598059162364E-4</v>
      </c>
      <c r="J256" s="73">
        <f>H256/'סכום נכסי הקרן'!$C$41</f>
        <v>2.3708707075577104E-6</v>
      </c>
    </row>
    <row r="257" spans="1:10">
      <c r="A257" s="69" t="s">
        <v>2576</v>
      </c>
      <c r="B257" s="54" t="s">
        <v>2577</v>
      </c>
      <c r="C257" s="70" t="s">
        <v>1820</v>
      </c>
      <c r="D257" s="70" t="s">
        <v>134</v>
      </c>
      <c r="E257" s="79">
        <v>45195</v>
      </c>
      <c r="F257" s="72">
        <v>12373.274280000001</v>
      </c>
      <c r="G257" s="80">
        <v>3.4983240000000002</v>
      </c>
      <c r="H257" s="72">
        <v>0.43285717200000001</v>
      </c>
      <c r="I257" s="73">
        <f t="shared" si="3"/>
        <v>5.2417500584900259E-4</v>
      </c>
      <c r="J257" s="73">
        <f>H257/'סכום נכסי הקרן'!$C$41</f>
        <v>2.9083402139156797E-6</v>
      </c>
    </row>
    <row r="258" spans="1:10">
      <c r="A258" s="69" t="s">
        <v>2578</v>
      </c>
      <c r="B258" s="54" t="s">
        <v>2579</v>
      </c>
      <c r="C258" s="70" t="s">
        <v>1820</v>
      </c>
      <c r="D258" s="70" t="s">
        <v>134</v>
      </c>
      <c r="E258" s="79">
        <v>45196</v>
      </c>
      <c r="F258" s="72">
        <v>12373.274280000001</v>
      </c>
      <c r="G258" s="80">
        <v>3.7793299999999999</v>
      </c>
      <c r="H258" s="72">
        <v>0.46762691899999997</v>
      </c>
      <c r="I258" s="73">
        <f t="shared" si="3"/>
        <v>5.6627996220881853E-4</v>
      </c>
      <c r="J258" s="73">
        <f>H258/'סכום נכסי הקרן'!$C$41</f>
        <v>3.1419559651819516E-6</v>
      </c>
    </row>
    <row r="259" spans="1:10">
      <c r="A259" s="69" t="s">
        <v>2580</v>
      </c>
      <c r="B259" s="54" t="s">
        <v>2581</v>
      </c>
      <c r="C259" s="70" t="s">
        <v>1820</v>
      </c>
      <c r="D259" s="70" t="s">
        <v>134</v>
      </c>
      <c r="E259" s="79">
        <v>45211</v>
      </c>
      <c r="F259" s="72">
        <v>18559.91142</v>
      </c>
      <c r="G259" s="80">
        <v>3.9561730000000002</v>
      </c>
      <c r="H259" s="72">
        <v>0.73426222299999999</v>
      </c>
      <c r="I259" s="73">
        <f t="shared" si="3"/>
        <v>8.8916605737960751E-4</v>
      </c>
      <c r="J259" s="73">
        <f>H259/'סכום נכסי הקרן'!$C$41</f>
        <v>4.9334618642059197E-6</v>
      </c>
    </row>
    <row r="260" spans="1:10">
      <c r="A260" s="69" t="s">
        <v>2582</v>
      </c>
      <c r="B260" s="54" t="s">
        <v>2583</v>
      </c>
      <c r="C260" s="70" t="s">
        <v>1820</v>
      </c>
      <c r="D260" s="70" t="s">
        <v>134</v>
      </c>
      <c r="E260" s="79">
        <v>45201</v>
      </c>
      <c r="F260" s="72">
        <v>12373.274280000001</v>
      </c>
      <c r="G260" s="80">
        <v>4.054138</v>
      </c>
      <c r="H260" s="72">
        <v>0.50162966399999998</v>
      </c>
      <c r="I260" s="73">
        <f t="shared" si="3"/>
        <v>6.0745610577808142E-4</v>
      </c>
      <c r="J260" s="73">
        <f>H260/'סכום נכסי הקרן'!$C$41</f>
        <v>3.3704182780739752E-6</v>
      </c>
    </row>
    <row r="261" spans="1:10">
      <c r="A261" s="69" t="s">
        <v>2584</v>
      </c>
      <c r="B261" s="54" t="s">
        <v>2585</v>
      </c>
      <c r="C261" s="70" t="s">
        <v>1820</v>
      </c>
      <c r="D261" s="70" t="s">
        <v>134</v>
      </c>
      <c r="E261" s="79">
        <v>45201</v>
      </c>
      <c r="F261" s="72">
        <v>12373.274280000001</v>
      </c>
      <c r="G261" s="80">
        <v>4.1063049999999999</v>
      </c>
      <c r="H261" s="72">
        <v>0.50808436700000004</v>
      </c>
      <c r="I261" s="73">
        <f t="shared" si="3"/>
        <v>6.1527252699422022E-4</v>
      </c>
      <c r="J261" s="73">
        <f>H261/'סכום נכסי הקרן'!$C$41</f>
        <v>3.4137870230506258E-6</v>
      </c>
    </row>
    <row r="262" spans="1:10">
      <c r="A262" s="69" t="s">
        <v>2586</v>
      </c>
      <c r="B262" s="54" t="s">
        <v>2587</v>
      </c>
      <c r="C262" s="70" t="s">
        <v>1820</v>
      </c>
      <c r="D262" s="70" t="s">
        <v>134</v>
      </c>
      <c r="E262" s="79">
        <v>45229</v>
      </c>
      <c r="F262" s="72">
        <v>19797.238848000001</v>
      </c>
      <c r="G262" s="80">
        <v>4.6035870000000001</v>
      </c>
      <c r="H262" s="72">
        <v>0.91138301900000007</v>
      </c>
      <c r="I262" s="73">
        <f t="shared" si="3"/>
        <v>1.1036531914388765E-3</v>
      </c>
      <c r="J262" s="73">
        <f>H262/'סכום נכסי הקרן'!$C$41</f>
        <v>6.1235253933544113E-6</v>
      </c>
    </row>
    <row r="263" spans="1:10">
      <c r="A263" s="69" t="s">
        <v>2588</v>
      </c>
      <c r="B263" s="54" t="s">
        <v>2589</v>
      </c>
      <c r="C263" s="70" t="s">
        <v>1820</v>
      </c>
      <c r="D263" s="70" t="s">
        <v>138</v>
      </c>
      <c r="E263" s="79">
        <v>45176</v>
      </c>
      <c r="F263" s="72">
        <v>18668.480387</v>
      </c>
      <c r="G263" s="80">
        <v>-6.705667</v>
      </c>
      <c r="H263" s="72">
        <v>-1.251846188</v>
      </c>
      <c r="I263" s="73">
        <f t="shared" si="3"/>
        <v>-1.5159422677116961E-3</v>
      </c>
      <c r="J263" s="73">
        <f>H263/'סכום נכסי הקרן'!$C$41</f>
        <v>-8.4110760909315559E-6</v>
      </c>
    </row>
    <row r="264" spans="1:10">
      <c r="A264" s="69" t="s">
        <v>2590</v>
      </c>
      <c r="B264" s="54" t="s">
        <v>2591</v>
      </c>
      <c r="C264" s="70" t="s">
        <v>1820</v>
      </c>
      <c r="D264" s="70" t="s">
        <v>138</v>
      </c>
      <c r="E264" s="79">
        <v>45161</v>
      </c>
      <c r="F264" s="72">
        <v>106561.113134</v>
      </c>
      <c r="G264" s="80">
        <v>-5.8817110000000001</v>
      </c>
      <c r="H264" s="72">
        <v>-6.2676165880000001</v>
      </c>
      <c r="I264" s="73">
        <f t="shared" si="3"/>
        <v>-7.5898660671243441E-3</v>
      </c>
      <c r="J264" s="73">
        <f>H264/'סכום נכסי הקרן'!$C$41</f>
        <v>-4.211172309808784E-5</v>
      </c>
    </row>
    <row r="265" spans="1:10">
      <c r="A265" s="69" t="s">
        <v>2592</v>
      </c>
      <c r="B265" s="54" t="s">
        <v>2593</v>
      </c>
      <c r="C265" s="70" t="s">
        <v>1820</v>
      </c>
      <c r="D265" s="70" t="s">
        <v>138</v>
      </c>
      <c r="E265" s="79">
        <v>45180</v>
      </c>
      <c r="F265" s="72">
        <v>9804.9968700000009</v>
      </c>
      <c r="G265" s="80">
        <v>-5.6458250000000003</v>
      </c>
      <c r="H265" s="72">
        <v>-0.55357294999999995</v>
      </c>
      <c r="I265" s="73">
        <f t="shared" si="3"/>
        <v>-6.7035762157615264E-4</v>
      </c>
      <c r="J265" s="73">
        <f>H265/'סכום נכסי הקרן'!$C$41</f>
        <v>-3.7194219617110412E-6</v>
      </c>
    </row>
    <row r="266" spans="1:10">
      <c r="A266" s="69" t="s">
        <v>2594</v>
      </c>
      <c r="B266" s="54" t="s">
        <v>2595</v>
      </c>
      <c r="C266" s="70" t="s">
        <v>1820</v>
      </c>
      <c r="D266" s="70" t="s">
        <v>138</v>
      </c>
      <c r="E266" s="79">
        <v>45267</v>
      </c>
      <c r="F266" s="72">
        <v>11516.493514</v>
      </c>
      <c r="G266" s="80">
        <v>-3.7832910000000002</v>
      </c>
      <c r="H266" s="72">
        <v>-0.43570243000000003</v>
      </c>
      <c r="I266" s="73">
        <f t="shared" ref="I266:I329" si="4">IFERROR(H266/$H$9,0)</f>
        <v>-5.2762051449542502E-4</v>
      </c>
      <c r="J266" s="73">
        <f>H266/'סכום נכסי הקרן'!$C$41</f>
        <v>-2.9274573241211805E-6</v>
      </c>
    </row>
    <row r="267" spans="1:10">
      <c r="A267" s="69" t="s">
        <v>2596</v>
      </c>
      <c r="B267" s="54" t="s">
        <v>2597</v>
      </c>
      <c r="C267" s="70" t="s">
        <v>1820</v>
      </c>
      <c r="D267" s="70" t="s">
        <v>138</v>
      </c>
      <c r="E267" s="79">
        <v>45127</v>
      </c>
      <c r="F267" s="72">
        <v>71930.160298999996</v>
      </c>
      <c r="G267" s="80">
        <v>0.59496099999999996</v>
      </c>
      <c r="H267" s="72">
        <v>0.42795612</v>
      </c>
      <c r="I267" s="73">
        <f t="shared" si="4"/>
        <v>5.18240002048797E-4</v>
      </c>
      <c r="J267" s="73">
        <f>H267/'סכום נכסי הקרן'!$C$41</f>
        <v>2.8754103526493591E-6</v>
      </c>
    </row>
    <row r="268" spans="1:10">
      <c r="A268" s="69" t="s">
        <v>2598</v>
      </c>
      <c r="B268" s="54" t="s">
        <v>2599</v>
      </c>
      <c r="C268" s="70" t="s">
        <v>1820</v>
      </c>
      <c r="D268" s="70" t="s">
        <v>134</v>
      </c>
      <c r="E268" s="79">
        <v>45127</v>
      </c>
      <c r="F268" s="72">
        <v>85832.933969000005</v>
      </c>
      <c r="G268" s="80">
        <v>1.081108</v>
      </c>
      <c r="H268" s="72">
        <v>0.92794649299999998</v>
      </c>
      <c r="I268" s="73">
        <f t="shared" si="4"/>
        <v>1.1237109833444933E-3</v>
      </c>
      <c r="J268" s="73">
        <f>H268/'סכום נכסי הקרן'!$C$41</f>
        <v>6.2348143372195863E-6</v>
      </c>
    </row>
    <row r="269" spans="1:10">
      <c r="A269" s="69" t="s">
        <v>2600</v>
      </c>
      <c r="B269" s="54" t="s">
        <v>2601</v>
      </c>
      <c r="C269" s="70" t="s">
        <v>1820</v>
      </c>
      <c r="D269" s="70" t="s">
        <v>134</v>
      </c>
      <c r="E269" s="79">
        <v>45127</v>
      </c>
      <c r="F269" s="72">
        <v>35638.632203000001</v>
      </c>
      <c r="G269" s="80">
        <v>1.0584519999999999</v>
      </c>
      <c r="H269" s="72">
        <v>0.37721775200000002</v>
      </c>
      <c r="I269" s="73">
        <f t="shared" si="4"/>
        <v>4.567976001121858E-4</v>
      </c>
      <c r="J269" s="73">
        <f>H269/'סכום נכסי הקרן'!$C$41</f>
        <v>2.5345024375487807E-6</v>
      </c>
    </row>
    <row r="270" spans="1:10">
      <c r="A270" s="69" t="s">
        <v>2602</v>
      </c>
      <c r="B270" s="54" t="s">
        <v>2603</v>
      </c>
      <c r="C270" s="70" t="s">
        <v>1820</v>
      </c>
      <c r="D270" s="70" t="s">
        <v>134</v>
      </c>
      <c r="E270" s="79">
        <v>45127</v>
      </c>
      <c r="F270" s="72">
        <v>26719.589338999995</v>
      </c>
      <c r="G270" s="80">
        <v>1.0237130000000001</v>
      </c>
      <c r="H270" s="72">
        <v>0.27353184700000005</v>
      </c>
      <c r="I270" s="73">
        <f t="shared" si="4"/>
        <v>3.312375692855876E-4</v>
      </c>
      <c r="J270" s="73">
        <f>H270/'סכום נכסי הקרן'!$C$41</f>
        <v>1.8378433392729625E-6</v>
      </c>
    </row>
    <row r="271" spans="1:10">
      <c r="A271" s="69" t="s">
        <v>2604</v>
      </c>
      <c r="B271" s="54" t="s">
        <v>2605</v>
      </c>
      <c r="C271" s="70" t="s">
        <v>1820</v>
      </c>
      <c r="D271" s="70" t="s">
        <v>134</v>
      </c>
      <c r="E271" s="79">
        <v>45267</v>
      </c>
      <c r="F271" s="72">
        <v>12867.537429</v>
      </c>
      <c r="G271" s="80">
        <v>-2.7613349999999999</v>
      </c>
      <c r="H271" s="72">
        <v>-0.35531584999999999</v>
      </c>
      <c r="I271" s="73">
        <f t="shared" si="4"/>
        <v>-4.3027515725670666E-4</v>
      </c>
      <c r="J271" s="73">
        <f>H271/'סכום נכסי הקרן'!$C$41</f>
        <v>-2.3873449304812063E-6</v>
      </c>
    </row>
    <row r="272" spans="1:10">
      <c r="A272" s="69" t="s">
        <v>2606</v>
      </c>
      <c r="B272" s="54" t="s">
        <v>2607</v>
      </c>
      <c r="C272" s="70" t="s">
        <v>1820</v>
      </c>
      <c r="D272" s="70" t="s">
        <v>136</v>
      </c>
      <c r="E272" s="79">
        <v>45195</v>
      </c>
      <c r="F272" s="72">
        <v>24895.196753000004</v>
      </c>
      <c r="G272" s="80">
        <v>-3.9586079999999999</v>
      </c>
      <c r="H272" s="72">
        <v>-0.985503185</v>
      </c>
      <c r="I272" s="73">
        <f t="shared" si="4"/>
        <v>-1.1934101389027827E-3</v>
      </c>
      <c r="J272" s="73">
        <f>H272/'סכום נכסי הקרן'!$C$41</f>
        <v>-6.6215341440097098E-6</v>
      </c>
    </row>
    <row r="273" spans="1:10">
      <c r="A273" s="69" t="s">
        <v>2608</v>
      </c>
      <c r="B273" s="54" t="s">
        <v>2609</v>
      </c>
      <c r="C273" s="70" t="s">
        <v>1820</v>
      </c>
      <c r="D273" s="70" t="s">
        <v>136</v>
      </c>
      <c r="E273" s="79">
        <v>45195</v>
      </c>
      <c r="F273" s="72">
        <v>24901.031108999996</v>
      </c>
      <c r="G273" s="80">
        <v>-3.93425</v>
      </c>
      <c r="H273" s="72">
        <v>-0.97966882899999996</v>
      </c>
      <c r="I273" s="73">
        <f t="shared" si="4"/>
        <v>-1.186344936364276E-3</v>
      </c>
      <c r="J273" s="73">
        <f>H273/'סכום נכסי הקרן'!$C$41</f>
        <v>-6.5823334716523615E-6</v>
      </c>
    </row>
    <row r="274" spans="1:10">
      <c r="A274" s="69" t="s">
        <v>2610</v>
      </c>
      <c r="B274" s="54" t="s">
        <v>2611</v>
      </c>
      <c r="C274" s="70" t="s">
        <v>1820</v>
      </c>
      <c r="D274" s="70" t="s">
        <v>136</v>
      </c>
      <c r="E274" s="79">
        <v>45210</v>
      </c>
      <c r="F274" s="72">
        <v>52635.253031</v>
      </c>
      <c r="G274" s="80">
        <v>-3.9090379999999998</v>
      </c>
      <c r="H274" s="72">
        <v>-2.057532245</v>
      </c>
      <c r="I274" s="73">
        <f t="shared" si="4"/>
        <v>-2.4916001081238559E-3</v>
      </c>
      <c r="J274" s="73">
        <f>H274/'סכום נכסי הקרן'!$C$41</f>
        <v>-1.3824430220048909E-5</v>
      </c>
    </row>
    <row r="275" spans="1:10">
      <c r="A275" s="69" t="s">
        <v>2612</v>
      </c>
      <c r="B275" s="54" t="s">
        <v>2613</v>
      </c>
      <c r="C275" s="70" t="s">
        <v>1820</v>
      </c>
      <c r="D275" s="70" t="s">
        <v>136</v>
      </c>
      <c r="E275" s="79">
        <v>45232</v>
      </c>
      <c r="F275" s="72">
        <v>31164.212200000002</v>
      </c>
      <c r="G275" s="80">
        <v>-3.938898</v>
      </c>
      <c r="H275" s="72">
        <v>-1.2275265500000001</v>
      </c>
      <c r="I275" s="73">
        <f t="shared" si="4"/>
        <v>-1.4864920305075967E-3</v>
      </c>
      <c r="J275" s="73">
        <f>H275/'סכום נכסי הקרן'!$C$41</f>
        <v>-8.247673967186055E-6</v>
      </c>
    </row>
    <row r="276" spans="1:10">
      <c r="A276" s="69" t="s">
        <v>2614</v>
      </c>
      <c r="B276" s="54" t="s">
        <v>2615</v>
      </c>
      <c r="C276" s="70" t="s">
        <v>1820</v>
      </c>
      <c r="D276" s="70" t="s">
        <v>136</v>
      </c>
      <c r="E276" s="79">
        <v>45232</v>
      </c>
      <c r="F276" s="72">
        <v>16726.801598999999</v>
      </c>
      <c r="G276" s="80">
        <v>-3.8902739999999998</v>
      </c>
      <c r="H276" s="72">
        <v>-0.650718405</v>
      </c>
      <c r="I276" s="73">
        <f t="shared" si="4"/>
        <v>-7.8799739454687523E-4</v>
      </c>
      <c r="J276" s="73">
        <f>H276/'סכום נכסי הקרן'!$C$41</f>
        <v>-4.3721361862904974E-6</v>
      </c>
    </row>
    <row r="277" spans="1:10">
      <c r="A277" s="69" t="s">
        <v>2614</v>
      </c>
      <c r="B277" s="54" t="s">
        <v>2616</v>
      </c>
      <c r="C277" s="70" t="s">
        <v>1820</v>
      </c>
      <c r="D277" s="70" t="s">
        <v>136</v>
      </c>
      <c r="E277" s="79">
        <v>45232</v>
      </c>
      <c r="F277" s="72">
        <v>87273.126741</v>
      </c>
      <c r="G277" s="80">
        <v>-3.8902739999999998</v>
      </c>
      <c r="H277" s="72">
        <v>-3.3951637150000002</v>
      </c>
      <c r="I277" s="73">
        <f t="shared" si="4"/>
        <v>-4.11142537374533E-3</v>
      </c>
      <c r="J277" s="73">
        <f>H277/'סכום נכסי הקרן'!$C$41</f>
        <v>-2.2811892245051801E-5</v>
      </c>
    </row>
    <row r="278" spans="1:10">
      <c r="A278" s="69" t="s">
        <v>2617</v>
      </c>
      <c r="B278" s="54" t="s">
        <v>2618</v>
      </c>
      <c r="C278" s="70" t="s">
        <v>1820</v>
      </c>
      <c r="D278" s="70" t="s">
        <v>136</v>
      </c>
      <c r="E278" s="79">
        <v>45181</v>
      </c>
      <c r="F278" s="72">
        <v>69398.788633999997</v>
      </c>
      <c r="G278" s="80">
        <v>-2.554996</v>
      </c>
      <c r="H278" s="72">
        <v>-1.7731361939999999</v>
      </c>
      <c r="I278" s="73">
        <f t="shared" si="4"/>
        <v>-2.1472063650155443E-3</v>
      </c>
      <c r="J278" s="73">
        <f>H278/'סכום נכסי הקרן'!$C$41</f>
        <v>-1.1913590974899206E-5</v>
      </c>
    </row>
    <row r="279" spans="1:10">
      <c r="A279" s="69" t="s">
        <v>2619</v>
      </c>
      <c r="B279" s="54" t="s">
        <v>2620</v>
      </c>
      <c r="C279" s="70" t="s">
        <v>1820</v>
      </c>
      <c r="D279" s="70" t="s">
        <v>136</v>
      </c>
      <c r="E279" s="79">
        <v>45181</v>
      </c>
      <c r="F279" s="72">
        <v>25240.590624</v>
      </c>
      <c r="G279" s="80">
        <v>-2.5360309999999999</v>
      </c>
      <c r="H279" s="72">
        <v>-0.64010931400000004</v>
      </c>
      <c r="I279" s="73">
        <f t="shared" si="4"/>
        <v>-7.751501537092496E-4</v>
      </c>
      <c r="J279" s="73">
        <f>H279/'סכום נכסי הקרן'!$C$41</f>
        <v>-4.3008543686742453E-6</v>
      </c>
    </row>
    <row r="280" spans="1:10">
      <c r="A280" s="69" t="s">
        <v>2621</v>
      </c>
      <c r="B280" s="54" t="s">
        <v>2622</v>
      </c>
      <c r="C280" s="70" t="s">
        <v>1820</v>
      </c>
      <c r="D280" s="70" t="s">
        <v>136</v>
      </c>
      <c r="E280" s="79">
        <v>45176</v>
      </c>
      <c r="F280" s="72">
        <v>113587.90873</v>
      </c>
      <c r="G280" s="80">
        <v>-2.5915659999999998</v>
      </c>
      <c r="H280" s="72">
        <v>-2.9437059529999998</v>
      </c>
      <c r="I280" s="73">
        <f t="shared" si="4"/>
        <v>-3.5647256992463986E-3</v>
      </c>
      <c r="J280" s="73">
        <f>H280/'סכום נכסי הקרן'!$C$41</f>
        <v>-1.9778575832521676E-5</v>
      </c>
    </row>
    <row r="281" spans="1:10">
      <c r="A281" s="69" t="s">
        <v>2623</v>
      </c>
      <c r="B281" s="54" t="s">
        <v>2624</v>
      </c>
      <c r="C281" s="70" t="s">
        <v>1820</v>
      </c>
      <c r="D281" s="70" t="s">
        <v>136</v>
      </c>
      <c r="E281" s="79">
        <v>45181</v>
      </c>
      <c r="F281" s="72">
        <v>4531.2252500000004</v>
      </c>
      <c r="G281" s="80">
        <v>-2.5265520000000001</v>
      </c>
      <c r="H281" s="72">
        <v>-0.114483759</v>
      </c>
      <c r="I281" s="73">
        <f t="shared" si="4"/>
        <v>-1.3863585710309267E-4</v>
      </c>
      <c r="J281" s="73">
        <f>H281/'סכום נכסי הקרן'!$C$41</f>
        <v>-7.692092026603434E-7</v>
      </c>
    </row>
    <row r="282" spans="1:10">
      <c r="A282" s="69" t="s">
        <v>2623</v>
      </c>
      <c r="B282" s="54" t="s">
        <v>2625</v>
      </c>
      <c r="C282" s="70" t="s">
        <v>1820</v>
      </c>
      <c r="D282" s="70" t="s">
        <v>136</v>
      </c>
      <c r="E282" s="79">
        <v>45181</v>
      </c>
      <c r="F282" s="72">
        <v>176644.79329999999</v>
      </c>
      <c r="G282" s="80">
        <v>-2.5265520000000001</v>
      </c>
      <c r="H282" s="72">
        <v>-4.4630222780000004</v>
      </c>
      <c r="I282" s="73">
        <f t="shared" si="4"/>
        <v>-5.4045650159052442E-3</v>
      </c>
      <c r="J282" s="73">
        <f>H282/'סכום נכסי הקרן'!$C$41</f>
        <v>-2.9986767013089863E-5</v>
      </c>
    </row>
    <row r="283" spans="1:10">
      <c r="A283" s="69" t="s">
        <v>2626</v>
      </c>
      <c r="B283" s="54" t="s">
        <v>2627</v>
      </c>
      <c r="C283" s="70" t="s">
        <v>1820</v>
      </c>
      <c r="D283" s="70" t="s">
        <v>136</v>
      </c>
      <c r="E283" s="79">
        <v>45176</v>
      </c>
      <c r="F283" s="72">
        <v>35906.727929000001</v>
      </c>
      <c r="G283" s="80">
        <v>-2.5725989999999999</v>
      </c>
      <c r="H283" s="72">
        <v>-0.92373629200000007</v>
      </c>
      <c r="I283" s="73">
        <f t="shared" si="4"/>
        <v>-1.1186125761179163E-3</v>
      </c>
      <c r="J283" s="73">
        <f>H283/'סכום נכסי הקרן'!$C$41</f>
        <v>-6.2065262605304753E-6</v>
      </c>
    </row>
    <row r="284" spans="1:10">
      <c r="A284" s="69" t="s">
        <v>2628</v>
      </c>
      <c r="B284" s="54" t="s">
        <v>2629</v>
      </c>
      <c r="C284" s="70" t="s">
        <v>1820</v>
      </c>
      <c r="D284" s="70" t="s">
        <v>136</v>
      </c>
      <c r="E284" s="79">
        <v>45176</v>
      </c>
      <c r="F284" s="72">
        <v>76150.555980000005</v>
      </c>
      <c r="G284" s="80">
        <v>-2.5725989999999999</v>
      </c>
      <c r="H284" s="72">
        <v>-1.9590487969999999</v>
      </c>
      <c r="I284" s="73">
        <f t="shared" si="4"/>
        <v>-2.3723400720872343E-3</v>
      </c>
      <c r="J284" s="73">
        <f>H284/'סכום נכסי הקרן'!$C$41</f>
        <v>-1.3162726104347035E-5</v>
      </c>
    </row>
    <row r="285" spans="1:10">
      <c r="A285" s="69" t="s">
        <v>2630</v>
      </c>
      <c r="B285" s="54" t="s">
        <v>2631</v>
      </c>
      <c r="C285" s="70" t="s">
        <v>1820</v>
      </c>
      <c r="D285" s="70" t="s">
        <v>136</v>
      </c>
      <c r="E285" s="79">
        <v>45175</v>
      </c>
      <c r="F285" s="72">
        <v>67084.345879</v>
      </c>
      <c r="G285" s="80">
        <v>-2.3767309999999999</v>
      </c>
      <c r="H285" s="72">
        <v>-1.5944145689999998</v>
      </c>
      <c r="I285" s="73">
        <f t="shared" si="4"/>
        <v>-1.9307806826204322E-3</v>
      </c>
      <c r="J285" s="73">
        <f>H285/'סכום נכסי הקרן'!$C$41</f>
        <v>-1.0712771576014768E-5</v>
      </c>
    </row>
    <row r="286" spans="1:10">
      <c r="A286" s="69" t="s">
        <v>2632</v>
      </c>
      <c r="B286" s="54" t="s">
        <v>2633</v>
      </c>
      <c r="C286" s="70" t="s">
        <v>1820</v>
      </c>
      <c r="D286" s="70" t="s">
        <v>136</v>
      </c>
      <c r="E286" s="79">
        <v>45183</v>
      </c>
      <c r="F286" s="72">
        <v>73521.102205000003</v>
      </c>
      <c r="G286" s="80">
        <v>-2.4464760000000001</v>
      </c>
      <c r="H286" s="72">
        <v>-1.7986763739999996</v>
      </c>
      <c r="I286" s="73">
        <f t="shared" si="4"/>
        <v>-2.1781346362026144E-3</v>
      </c>
      <c r="J286" s="73">
        <f>H286/'סכום נכסי הקרן'!$C$41</f>
        <v>-1.2085193843858125E-5</v>
      </c>
    </row>
    <row r="287" spans="1:10">
      <c r="A287" s="69" t="s">
        <v>2632</v>
      </c>
      <c r="B287" s="54" t="s">
        <v>2634</v>
      </c>
      <c r="C287" s="70" t="s">
        <v>1820</v>
      </c>
      <c r="D287" s="70" t="s">
        <v>136</v>
      </c>
      <c r="E287" s="79">
        <v>45183</v>
      </c>
      <c r="F287" s="72">
        <v>180281.56323100001</v>
      </c>
      <c r="G287" s="80">
        <v>-2.4464760000000001</v>
      </c>
      <c r="H287" s="72">
        <v>-4.4105458049999999</v>
      </c>
      <c r="I287" s="73">
        <f t="shared" si="4"/>
        <v>-5.3410178291632164E-3</v>
      </c>
      <c r="J287" s="73">
        <f>H287/'סכום נכסי הקרן'!$C$41</f>
        <v>-2.9634180879411656E-5</v>
      </c>
    </row>
    <row r="288" spans="1:10">
      <c r="A288" s="69" t="s">
        <v>2635</v>
      </c>
      <c r="B288" s="54" t="s">
        <v>2636</v>
      </c>
      <c r="C288" s="70" t="s">
        <v>1820</v>
      </c>
      <c r="D288" s="70" t="s">
        <v>136</v>
      </c>
      <c r="E288" s="79">
        <v>45183</v>
      </c>
      <c r="F288" s="72">
        <v>47803.969770999996</v>
      </c>
      <c r="G288" s="80">
        <v>-2.4464760000000001</v>
      </c>
      <c r="H288" s="72">
        <v>-1.1695128110000002</v>
      </c>
      <c r="I288" s="73">
        <f t="shared" si="4"/>
        <v>-1.416239406901657E-3</v>
      </c>
      <c r="J288" s="73">
        <f>H288/'סכום נכסי הקרן'!$C$41</f>
        <v>-7.857883290243527E-6</v>
      </c>
    </row>
    <row r="289" spans="1:10">
      <c r="A289" s="69" t="s">
        <v>2637</v>
      </c>
      <c r="B289" s="54" t="s">
        <v>2638</v>
      </c>
      <c r="C289" s="70" t="s">
        <v>1820</v>
      </c>
      <c r="D289" s="70" t="s">
        <v>136</v>
      </c>
      <c r="E289" s="79">
        <v>45183</v>
      </c>
      <c r="F289" s="72">
        <v>155769.30841999999</v>
      </c>
      <c r="G289" s="80">
        <v>-2.4417490000000002</v>
      </c>
      <c r="H289" s="72">
        <v>-3.8034951850000001</v>
      </c>
      <c r="I289" s="73">
        <f t="shared" si="4"/>
        <v>-4.6059006060410806E-3</v>
      </c>
      <c r="J289" s="73">
        <f>H289/'סכום נכסי הקרן'!$C$41</f>
        <v>-2.5555445804118866E-5</v>
      </c>
    </row>
    <row r="290" spans="1:10">
      <c r="A290" s="69" t="s">
        <v>2639</v>
      </c>
      <c r="B290" s="54" t="s">
        <v>2640</v>
      </c>
      <c r="C290" s="70" t="s">
        <v>1820</v>
      </c>
      <c r="D290" s="70" t="s">
        <v>136</v>
      </c>
      <c r="E290" s="79">
        <v>45266</v>
      </c>
      <c r="F290" s="72">
        <v>17300.310310000001</v>
      </c>
      <c r="G290" s="80">
        <v>-2.3862839999999998</v>
      </c>
      <c r="H290" s="72">
        <v>-0.4128345080000001</v>
      </c>
      <c r="I290" s="73">
        <f t="shared" si="4"/>
        <v>-4.9992825496159314E-4</v>
      </c>
      <c r="J290" s="73">
        <f>H290/'סכום נכסי הקרן'!$C$41</f>
        <v>-2.7738091892087087E-6</v>
      </c>
    </row>
    <row r="291" spans="1:10">
      <c r="A291" s="69" t="s">
        <v>2641</v>
      </c>
      <c r="B291" s="54" t="s">
        <v>2642</v>
      </c>
      <c r="C291" s="70" t="s">
        <v>1820</v>
      </c>
      <c r="D291" s="70" t="s">
        <v>136</v>
      </c>
      <c r="E291" s="79">
        <v>45274</v>
      </c>
      <c r="F291" s="72">
        <v>50891.919906000003</v>
      </c>
      <c r="G291" s="80">
        <v>-1.485609</v>
      </c>
      <c r="H291" s="72">
        <v>-0.75605476900000002</v>
      </c>
      <c r="I291" s="73">
        <f t="shared" si="4"/>
        <v>-9.1555607391608917E-4</v>
      </c>
      <c r="J291" s="73">
        <f>H291/'סכום נכסי הקרן'!$C$41</f>
        <v>-5.0798846151622263E-6</v>
      </c>
    </row>
    <row r="292" spans="1:10">
      <c r="A292" s="69" t="s">
        <v>2643</v>
      </c>
      <c r="B292" s="54" t="s">
        <v>2644</v>
      </c>
      <c r="C292" s="70" t="s">
        <v>1820</v>
      </c>
      <c r="D292" s="70" t="s">
        <v>136</v>
      </c>
      <c r="E292" s="79">
        <v>45161</v>
      </c>
      <c r="F292" s="72">
        <v>31852.6662</v>
      </c>
      <c r="G292" s="80">
        <v>-1.5385150000000001</v>
      </c>
      <c r="H292" s="72">
        <v>-0.49005812700000001</v>
      </c>
      <c r="I292" s="73">
        <f t="shared" si="4"/>
        <v>-5.9344337625200831E-4</v>
      </c>
      <c r="J292" s="73">
        <f>H292/'סכום נכסי הקרן'!$C$41</f>
        <v>-3.2926698460948621E-6</v>
      </c>
    </row>
    <row r="293" spans="1:10">
      <c r="A293" s="69" t="s">
        <v>2645</v>
      </c>
      <c r="B293" s="54" t="s">
        <v>2646</v>
      </c>
      <c r="C293" s="70" t="s">
        <v>1820</v>
      </c>
      <c r="D293" s="70" t="s">
        <v>136</v>
      </c>
      <c r="E293" s="79">
        <v>45279</v>
      </c>
      <c r="F293" s="72">
        <v>19189.488372</v>
      </c>
      <c r="G293" s="80">
        <v>-0.93020800000000003</v>
      </c>
      <c r="H293" s="72">
        <v>-0.17850213100000001</v>
      </c>
      <c r="I293" s="73">
        <f t="shared" si="4"/>
        <v>-2.1615988278226897E-4</v>
      </c>
      <c r="J293" s="73">
        <f>H293/'סכום נכסי הקרן'!$C$41</f>
        <v>-1.1993446324529068E-6</v>
      </c>
    </row>
    <row r="294" spans="1:10">
      <c r="A294" s="69" t="s">
        <v>2647</v>
      </c>
      <c r="B294" s="54" t="s">
        <v>2648</v>
      </c>
      <c r="C294" s="70" t="s">
        <v>1820</v>
      </c>
      <c r="D294" s="70" t="s">
        <v>136</v>
      </c>
      <c r="E294" s="79">
        <v>45279</v>
      </c>
      <c r="F294" s="72">
        <v>19205.241133</v>
      </c>
      <c r="G294" s="80">
        <v>-0.84742200000000001</v>
      </c>
      <c r="H294" s="72">
        <v>-0.16274937</v>
      </c>
      <c r="I294" s="73">
        <f t="shared" si="4"/>
        <v>-1.9708383617049433E-4</v>
      </c>
      <c r="J294" s="73">
        <f>H294/'סכום נכסי הקרן'!$C$41</f>
        <v>-1.0935028184318547E-6</v>
      </c>
    </row>
    <row r="295" spans="1:10">
      <c r="A295" s="69" t="s">
        <v>2649</v>
      </c>
      <c r="B295" s="54" t="s">
        <v>2650</v>
      </c>
      <c r="C295" s="70" t="s">
        <v>1820</v>
      </c>
      <c r="D295" s="70" t="s">
        <v>136</v>
      </c>
      <c r="E295" s="79">
        <v>45288</v>
      </c>
      <c r="F295" s="72">
        <v>12958.104520999999</v>
      </c>
      <c r="G295" s="80">
        <v>0.37514199999999998</v>
      </c>
      <c r="H295" s="72">
        <v>4.8611293999999999E-2</v>
      </c>
      <c r="I295" s="73">
        <f t="shared" si="4"/>
        <v>5.8866589177775214E-5</v>
      </c>
      <c r="J295" s="73">
        <f>H295/'סכום נכסי הקרן'!$C$41</f>
        <v>3.2661623818647966E-7</v>
      </c>
    </row>
    <row r="296" spans="1:10">
      <c r="A296" s="69" t="s">
        <v>2651</v>
      </c>
      <c r="B296" s="54" t="s">
        <v>2652</v>
      </c>
      <c r="C296" s="70" t="s">
        <v>1820</v>
      </c>
      <c r="D296" s="70" t="s">
        <v>136</v>
      </c>
      <c r="E296" s="79">
        <v>45099</v>
      </c>
      <c r="F296" s="72">
        <v>168893.06371399999</v>
      </c>
      <c r="G296" s="80">
        <v>0.38185999999999998</v>
      </c>
      <c r="H296" s="72">
        <v>0.64493555599999997</v>
      </c>
      <c r="I296" s="73">
        <f t="shared" si="4"/>
        <v>7.8099456519696922E-4</v>
      </c>
      <c r="J296" s="73">
        <f>H296/'סכום נכסי הקרן'!$C$41</f>
        <v>4.3332815862384919E-6</v>
      </c>
    </row>
    <row r="297" spans="1:10">
      <c r="A297" s="69" t="s">
        <v>2651</v>
      </c>
      <c r="B297" s="54" t="s">
        <v>2653</v>
      </c>
      <c r="C297" s="70" t="s">
        <v>1820</v>
      </c>
      <c r="D297" s="70" t="s">
        <v>136</v>
      </c>
      <c r="E297" s="79">
        <v>45099</v>
      </c>
      <c r="F297" s="72">
        <v>70849.676462000003</v>
      </c>
      <c r="G297" s="80">
        <v>0.38185999999999998</v>
      </c>
      <c r="H297" s="72">
        <v>0.27054678999999998</v>
      </c>
      <c r="I297" s="73">
        <f t="shared" si="4"/>
        <v>3.276227689041938E-4</v>
      </c>
      <c r="J297" s="73">
        <f>H297/'סכום נכסי הקרן'!$C$41</f>
        <v>1.8177869283468875E-6</v>
      </c>
    </row>
    <row r="298" spans="1:10">
      <c r="A298" s="69" t="s">
        <v>2651</v>
      </c>
      <c r="B298" s="54" t="s">
        <v>2654</v>
      </c>
      <c r="C298" s="70" t="s">
        <v>1820</v>
      </c>
      <c r="D298" s="70" t="s">
        <v>136</v>
      </c>
      <c r="E298" s="79">
        <v>45099</v>
      </c>
      <c r="F298" s="72">
        <v>24751.258338</v>
      </c>
      <c r="G298" s="80">
        <v>0.38185999999999998</v>
      </c>
      <c r="H298" s="72">
        <v>9.4515227999999993E-2</v>
      </c>
      <c r="I298" s="73">
        <f t="shared" si="4"/>
        <v>1.1445465939910501E-4</v>
      </c>
      <c r="J298" s="73">
        <f>H298/'סכום נכסי הקרן'!$C$41</f>
        <v>6.3504189418815777E-7</v>
      </c>
    </row>
    <row r="299" spans="1:10">
      <c r="A299" s="69" t="s">
        <v>2655</v>
      </c>
      <c r="B299" s="54" t="s">
        <v>2656</v>
      </c>
      <c r="C299" s="70" t="s">
        <v>1820</v>
      </c>
      <c r="D299" s="70" t="s">
        <v>136</v>
      </c>
      <c r="E299" s="79">
        <v>45288</v>
      </c>
      <c r="F299" s="72">
        <v>12969.773232</v>
      </c>
      <c r="G299" s="80">
        <v>0.46477299999999999</v>
      </c>
      <c r="H299" s="72">
        <v>6.0280005999999997E-2</v>
      </c>
      <c r="I299" s="73">
        <f t="shared" si="4"/>
        <v>7.2996994254788299E-5</v>
      </c>
      <c r="J299" s="73">
        <f>H299/'סכום נכסי הקרן'!$C$41</f>
        <v>4.0501758290117564E-7</v>
      </c>
    </row>
    <row r="300" spans="1:10">
      <c r="A300" s="69" t="s">
        <v>2657</v>
      </c>
      <c r="B300" s="54" t="s">
        <v>2658</v>
      </c>
      <c r="C300" s="70" t="s">
        <v>1820</v>
      </c>
      <c r="D300" s="70" t="s">
        <v>136</v>
      </c>
      <c r="E300" s="79">
        <v>45148</v>
      </c>
      <c r="F300" s="72">
        <v>39207.378984000003</v>
      </c>
      <c r="G300" s="80">
        <v>0.43294700000000003</v>
      </c>
      <c r="H300" s="72">
        <v>0.16974719199999999</v>
      </c>
      <c r="I300" s="73">
        <f t="shared" si="4"/>
        <v>2.0555795563773578E-4</v>
      </c>
      <c r="J300" s="73">
        <f>H300/'סכום נכסי הקרן'!$C$41</f>
        <v>1.1405207459352573E-6</v>
      </c>
    </row>
    <row r="301" spans="1:10">
      <c r="A301" s="69" t="s">
        <v>2659</v>
      </c>
      <c r="B301" s="54" t="s">
        <v>2660</v>
      </c>
      <c r="C301" s="70" t="s">
        <v>1820</v>
      </c>
      <c r="D301" s="70" t="s">
        <v>136</v>
      </c>
      <c r="E301" s="79">
        <v>45148</v>
      </c>
      <c r="F301" s="72">
        <v>31395.315741999995</v>
      </c>
      <c r="G301" s="80">
        <v>0.56599999999999995</v>
      </c>
      <c r="H301" s="72">
        <v>0.177697358</v>
      </c>
      <c r="I301" s="73">
        <f t="shared" si="4"/>
        <v>2.1518533062218109E-4</v>
      </c>
      <c r="J301" s="73">
        <f>H301/'סכום נכסי הקרן'!$C$41</f>
        <v>1.1939374130965562E-6</v>
      </c>
    </row>
    <row r="302" spans="1:10">
      <c r="A302" s="69" t="s">
        <v>2659</v>
      </c>
      <c r="B302" s="54" t="s">
        <v>2661</v>
      </c>
      <c r="C302" s="70" t="s">
        <v>1820</v>
      </c>
      <c r="D302" s="70" t="s">
        <v>136</v>
      </c>
      <c r="E302" s="79">
        <v>45148</v>
      </c>
      <c r="F302" s="72">
        <v>26021.460822000001</v>
      </c>
      <c r="G302" s="80">
        <v>0.56599999999999995</v>
      </c>
      <c r="H302" s="72">
        <v>0.147281362</v>
      </c>
      <c r="I302" s="73">
        <f t="shared" si="4"/>
        <v>1.7835261555467324E-4</v>
      </c>
      <c r="J302" s="73">
        <f>H302/'סכום נכסי הקרן'!$C$41</f>
        <v>9.8957424197391517E-7</v>
      </c>
    </row>
    <row r="303" spans="1:10">
      <c r="A303" s="69" t="s">
        <v>2662</v>
      </c>
      <c r="B303" s="54" t="s">
        <v>2663</v>
      </c>
      <c r="C303" s="70" t="s">
        <v>1820</v>
      </c>
      <c r="D303" s="70" t="s">
        <v>136</v>
      </c>
      <c r="E303" s="79">
        <v>45133</v>
      </c>
      <c r="F303" s="72">
        <v>39105.354055999996</v>
      </c>
      <c r="G303" s="80">
        <v>0.80726500000000001</v>
      </c>
      <c r="H303" s="72">
        <v>0.31568365100000001</v>
      </c>
      <c r="I303" s="73">
        <f t="shared" si="4"/>
        <v>3.8228194035643589E-4</v>
      </c>
      <c r="J303" s="73">
        <f>H303/'סכום נכסי הקרן'!$C$41</f>
        <v>2.1210586689297659E-6</v>
      </c>
    </row>
    <row r="304" spans="1:10">
      <c r="A304" s="69" t="s">
        <v>2664</v>
      </c>
      <c r="B304" s="54" t="s">
        <v>2665</v>
      </c>
      <c r="C304" s="70" t="s">
        <v>1820</v>
      </c>
      <c r="D304" s="70" t="s">
        <v>136</v>
      </c>
      <c r="E304" s="79">
        <v>45133</v>
      </c>
      <c r="F304" s="72">
        <v>166396.03182400001</v>
      </c>
      <c r="G304" s="80">
        <v>0.85164200000000001</v>
      </c>
      <c r="H304" s="72">
        <v>1.4170986430000003</v>
      </c>
      <c r="I304" s="73">
        <f t="shared" si="4"/>
        <v>1.7160572529063671E-3</v>
      </c>
      <c r="J304" s="73">
        <f>H304/'סכום נכסי הקרן'!$C$41</f>
        <v>9.5213969806239927E-6</v>
      </c>
    </row>
    <row r="305" spans="1:10">
      <c r="A305" s="69" t="s">
        <v>2666</v>
      </c>
      <c r="B305" s="54" t="s">
        <v>2667</v>
      </c>
      <c r="C305" s="70" t="s">
        <v>1820</v>
      </c>
      <c r="D305" s="70" t="s">
        <v>136</v>
      </c>
      <c r="E305" s="79">
        <v>45133</v>
      </c>
      <c r="F305" s="72">
        <v>94404.726970000003</v>
      </c>
      <c r="G305" s="80">
        <v>0.85164200000000001</v>
      </c>
      <c r="H305" s="72">
        <v>0.803990392</v>
      </c>
      <c r="I305" s="73">
        <f t="shared" si="4"/>
        <v>9.7360444897316364E-4</v>
      </c>
      <c r="J305" s="73">
        <f>H305/'סכום נכסי הקרן'!$C$41</f>
        <v>5.4019610622402513E-6</v>
      </c>
    </row>
    <row r="306" spans="1:10">
      <c r="A306" s="69" t="s">
        <v>2668</v>
      </c>
      <c r="B306" s="54" t="s">
        <v>2669</v>
      </c>
      <c r="C306" s="70" t="s">
        <v>1820</v>
      </c>
      <c r="D306" s="70" t="s">
        <v>136</v>
      </c>
      <c r="E306" s="79">
        <v>45133</v>
      </c>
      <c r="F306" s="72">
        <v>125875.22185100001</v>
      </c>
      <c r="G306" s="80">
        <v>0.85341599999999995</v>
      </c>
      <c r="H306" s="72">
        <v>1.0742397479999999</v>
      </c>
      <c r="I306" s="73">
        <f t="shared" si="4"/>
        <v>1.300867035630707E-3</v>
      </c>
      <c r="J306" s="73">
        <f>H306/'סכום נכסי הקרן'!$C$41</f>
        <v>7.2177495501796734E-6</v>
      </c>
    </row>
    <row r="307" spans="1:10">
      <c r="A307" s="69" t="s">
        <v>2670</v>
      </c>
      <c r="B307" s="54" t="s">
        <v>2671</v>
      </c>
      <c r="C307" s="70" t="s">
        <v>1820</v>
      </c>
      <c r="D307" s="70" t="s">
        <v>136</v>
      </c>
      <c r="E307" s="79">
        <v>45127</v>
      </c>
      <c r="F307" s="72">
        <v>182124.31080600002</v>
      </c>
      <c r="G307" s="80">
        <v>2.1140620000000001</v>
      </c>
      <c r="H307" s="72">
        <v>3.8502201870000006</v>
      </c>
      <c r="I307" s="73">
        <f t="shared" si="4"/>
        <v>4.662482961101712E-3</v>
      </c>
      <c r="J307" s="73">
        <f>H307/'סכום נכסי הקרן'!$C$41</f>
        <v>2.5869388164560779E-5</v>
      </c>
    </row>
    <row r="308" spans="1:10">
      <c r="A308" s="69" t="s">
        <v>2670</v>
      </c>
      <c r="B308" s="54" t="s">
        <v>2672</v>
      </c>
      <c r="C308" s="70" t="s">
        <v>1820</v>
      </c>
      <c r="D308" s="70" t="s">
        <v>136</v>
      </c>
      <c r="E308" s="79">
        <v>45127</v>
      </c>
      <c r="F308" s="72">
        <v>53096.596989000005</v>
      </c>
      <c r="G308" s="80">
        <v>2.1140620000000001</v>
      </c>
      <c r="H308" s="72">
        <v>1.122494788</v>
      </c>
      <c r="I308" s="73">
        <f t="shared" si="4"/>
        <v>1.3593022135841494E-3</v>
      </c>
      <c r="J308" s="73">
        <f>H308/'סכום נכסי הקרן'!$C$41</f>
        <v>7.5419721400646109E-6</v>
      </c>
    </row>
    <row r="309" spans="1:10">
      <c r="A309" s="69" t="s">
        <v>2673</v>
      </c>
      <c r="B309" s="54" t="s">
        <v>2674</v>
      </c>
      <c r="C309" s="70" t="s">
        <v>1820</v>
      </c>
      <c r="D309" s="70" t="s">
        <v>136</v>
      </c>
      <c r="E309" s="79">
        <v>45127</v>
      </c>
      <c r="F309" s="72">
        <v>12047.016167</v>
      </c>
      <c r="G309" s="80">
        <v>2.1140620000000001</v>
      </c>
      <c r="H309" s="72">
        <v>0.254681347</v>
      </c>
      <c r="I309" s="73">
        <f t="shared" si="4"/>
        <v>3.084102683029054E-4</v>
      </c>
      <c r="J309" s="73">
        <f>H309/'סכום נכסי הקרן'!$C$41</f>
        <v>1.71118801102899E-6</v>
      </c>
    </row>
    <row r="310" spans="1:10">
      <c r="A310" s="69" t="s">
        <v>2675</v>
      </c>
      <c r="B310" s="54" t="s">
        <v>2676</v>
      </c>
      <c r="C310" s="70" t="s">
        <v>1820</v>
      </c>
      <c r="D310" s="70" t="s">
        <v>136</v>
      </c>
      <c r="E310" s="79">
        <v>45127</v>
      </c>
      <c r="F310" s="72">
        <v>92397.527992000003</v>
      </c>
      <c r="G310" s="80">
        <v>2.1486749999999999</v>
      </c>
      <c r="H310" s="72">
        <v>1.985322373</v>
      </c>
      <c r="I310" s="73">
        <f t="shared" si="4"/>
        <v>2.4041564603657088E-3</v>
      </c>
      <c r="J310" s="73">
        <f>H310/'סכום נכסי הקרן'!$C$41</f>
        <v>1.3339256615072106E-5</v>
      </c>
    </row>
    <row r="311" spans="1:10">
      <c r="A311" s="69" t="s">
        <v>2677</v>
      </c>
      <c r="B311" s="54" t="s">
        <v>2678</v>
      </c>
      <c r="C311" s="70" t="s">
        <v>1820</v>
      </c>
      <c r="D311" s="70" t="s">
        <v>137</v>
      </c>
      <c r="E311" s="79">
        <v>45195</v>
      </c>
      <c r="F311" s="72">
        <v>21354.967919000002</v>
      </c>
      <c r="G311" s="80">
        <v>-4.4603770000000003</v>
      </c>
      <c r="H311" s="72">
        <v>-0.95251208499999995</v>
      </c>
      <c r="I311" s="73">
        <f t="shared" si="4"/>
        <v>-1.1534590623027048E-3</v>
      </c>
      <c r="J311" s="73">
        <f>H311/'סכום נכסי הקרן'!$C$41</f>
        <v>-6.3998690104785181E-6</v>
      </c>
    </row>
    <row r="312" spans="1:10">
      <c r="A312" s="69" t="s">
        <v>2679</v>
      </c>
      <c r="B312" s="54" t="s">
        <v>2680</v>
      </c>
      <c r="C312" s="70" t="s">
        <v>1820</v>
      </c>
      <c r="D312" s="70" t="s">
        <v>137</v>
      </c>
      <c r="E312" s="79">
        <v>45280</v>
      </c>
      <c r="F312" s="72">
        <v>21455.751751</v>
      </c>
      <c r="G312" s="80">
        <v>-0.50404000000000004</v>
      </c>
      <c r="H312" s="72">
        <v>-0.108145586</v>
      </c>
      <c r="I312" s="73">
        <f t="shared" si="4"/>
        <v>-1.3096054967085959E-4</v>
      </c>
      <c r="J312" s="73">
        <f>H312/'סכום נכסי הקרן'!$C$41</f>
        <v>-7.2662341545140565E-7</v>
      </c>
    </row>
    <row r="313" spans="1:10">
      <c r="A313" s="69" t="s">
        <v>2681</v>
      </c>
      <c r="B313" s="54" t="s">
        <v>2682</v>
      </c>
      <c r="C313" s="70" t="s">
        <v>1820</v>
      </c>
      <c r="D313" s="70" t="s">
        <v>137</v>
      </c>
      <c r="E313" s="79">
        <v>45153</v>
      </c>
      <c r="F313" s="72">
        <v>88838.220814</v>
      </c>
      <c r="G313" s="80">
        <v>-0.432533</v>
      </c>
      <c r="H313" s="72">
        <v>-0.38425457799999996</v>
      </c>
      <c r="I313" s="73">
        <f t="shared" si="4"/>
        <v>-4.6531895206915045E-4</v>
      </c>
      <c r="J313" s="73">
        <f>H313/'סכום נכסי הקרן'!$C$41</f>
        <v>-2.5817824304840192E-6</v>
      </c>
    </row>
    <row r="314" spans="1:10">
      <c r="A314" s="69" t="s">
        <v>2683</v>
      </c>
      <c r="B314" s="54" t="s">
        <v>2684</v>
      </c>
      <c r="C314" s="70" t="s">
        <v>1820</v>
      </c>
      <c r="D314" s="70" t="s">
        <v>137</v>
      </c>
      <c r="E314" s="79">
        <v>45153</v>
      </c>
      <c r="F314" s="72">
        <v>29615.190701</v>
      </c>
      <c r="G314" s="80">
        <v>-0.42422300000000002</v>
      </c>
      <c r="H314" s="72">
        <v>-0.12563443100000002</v>
      </c>
      <c r="I314" s="73">
        <f t="shared" si="4"/>
        <v>-1.5213893372722291E-4</v>
      </c>
      <c r="J314" s="73">
        <f>H314/'סכום נכסי הקרן'!$C$41</f>
        <v>-8.44129869077726E-7</v>
      </c>
    </row>
    <row r="315" spans="1:10">
      <c r="A315" s="69" t="s">
        <v>2685</v>
      </c>
      <c r="B315" s="54" t="s">
        <v>2686</v>
      </c>
      <c r="C315" s="70" t="s">
        <v>1820</v>
      </c>
      <c r="D315" s="70" t="s">
        <v>137</v>
      </c>
      <c r="E315" s="79">
        <v>45152</v>
      </c>
      <c r="F315" s="72">
        <v>54963.260982</v>
      </c>
      <c r="G315" s="80">
        <v>-0.41677599999999998</v>
      </c>
      <c r="H315" s="72">
        <v>-0.22907372600000001</v>
      </c>
      <c r="I315" s="73">
        <f t="shared" si="4"/>
        <v>-2.7740032840648605E-4</v>
      </c>
      <c r="J315" s="73">
        <f>H315/'סכום נכסי הקרן'!$C$41</f>
        <v>-1.5391320102172219E-6</v>
      </c>
    </row>
    <row r="316" spans="1:10">
      <c r="A316" s="69" t="s">
        <v>2687</v>
      </c>
      <c r="B316" s="54" t="s">
        <v>2688</v>
      </c>
      <c r="C316" s="70" t="s">
        <v>1820</v>
      </c>
      <c r="D316" s="70" t="s">
        <v>137</v>
      </c>
      <c r="E316" s="79">
        <v>45153</v>
      </c>
      <c r="F316" s="72">
        <v>63682.695098999997</v>
      </c>
      <c r="G316" s="80">
        <v>-0.40839799999999998</v>
      </c>
      <c r="H316" s="72">
        <v>-0.26007893199999998</v>
      </c>
      <c r="I316" s="73">
        <f t="shared" si="4"/>
        <v>-3.1494655632574879E-4</v>
      </c>
      <c r="J316" s="73">
        <f>H316/'סכום נכסי הקרן'!$C$41</f>
        <v>-1.7474540464073481E-6</v>
      </c>
    </row>
    <row r="317" spans="1:10">
      <c r="A317" s="69" t="s">
        <v>2689</v>
      </c>
      <c r="B317" s="54" t="s">
        <v>2690</v>
      </c>
      <c r="C317" s="70" t="s">
        <v>1820</v>
      </c>
      <c r="D317" s="70" t="s">
        <v>137</v>
      </c>
      <c r="E317" s="79">
        <v>45281</v>
      </c>
      <c r="F317" s="72">
        <v>22215.768791999999</v>
      </c>
      <c r="G317" s="80">
        <v>-0.41282000000000002</v>
      </c>
      <c r="H317" s="72">
        <v>-9.1711211000000001E-2</v>
      </c>
      <c r="I317" s="73">
        <f t="shared" si="4"/>
        <v>-1.1105909217173399E-4</v>
      </c>
      <c r="J317" s="73">
        <f>H317/'סכום נכסי הקרן'!$C$41</f>
        <v>-6.1620187967731313E-7</v>
      </c>
    </row>
    <row r="318" spans="1:10">
      <c r="A318" s="69" t="s">
        <v>2691</v>
      </c>
      <c r="B318" s="54" t="s">
        <v>2692</v>
      </c>
      <c r="C318" s="70" t="s">
        <v>1820</v>
      </c>
      <c r="D318" s="70" t="s">
        <v>137</v>
      </c>
      <c r="E318" s="79">
        <v>45113</v>
      </c>
      <c r="F318" s="72">
        <v>12997.106250999997</v>
      </c>
      <c r="G318" s="80">
        <v>-0.28002100000000002</v>
      </c>
      <c r="H318" s="72">
        <v>-3.6394649000000001E-2</v>
      </c>
      <c r="I318" s="73">
        <f t="shared" si="4"/>
        <v>-4.4072656262808549E-5</v>
      </c>
      <c r="J318" s="73">
        <f>H318/'סכום נכסי הקרן'!$C$41</f>
        <v>-2.445333659806983E-7</v>
      </c>
    </row>
    <row r="319" spans="1:10">
      <c r="A319" s="69" t="s">
        <v>2691</v>
      </c>
      <c r="B319" s="54" t="s">
        <v>2693</v>
      </c>
      <c r="C319" s="70" t="s">
        <v>1820</v>
      </c>
      <c r="D319" s="70" t="s">
        <v>137</v>
      </c>
      <c r="E319" s="79">
        <v>45113</v>
      </c>
      <c r="F319" s="72">
        <v>70822.098339000004</v>
      </c>
      <c r="G319" s="80">
        <v>-0.28002100000000002</v>
      </c>
      <c r="H319" s="72">
        <v>-0.19831687100000001</v>
      </c>
      <c r="I319" s="73">
        <f t="shared" si="4"/>
        <v>-2.4015484492510822E-4</v>
      </c>
      <c r="J319" s="73">
        <f>H319/'סכום נכסי הקרן'!$C$41</f>
        <v>-1.3324786288333194E-6</v>
      </c>
    </row>
    <row r="320" spans="1:10">
      <c r="A320" s="69" t="s">
        <v>2694</v>
      </c>
      <c r="B320" s="54" t="s">
        <v>2695</v>
      </c>
      <c r="C320" s="70" t="s">
        <v>1820</v>
      </c>
      <c r="D320" s="70" t="s">
        <v>137</v>
      </c>
      <c r="E320" s="79">
        <v>45113</v>
      </c>
      <c r="F320" s="72">
        <v>74141.244852000003</v>
      </c>
      <c r="G320" s="80">
        <v>-0.26344899999999999</v>
      </c>
      <c r="H320" s="72">
        <v>-0.195324727</v>
      </c>
      <c r="I320" s="73">
        <f t="shared" si="4"/>
        <v>-2.3653146243278567E-4</v>
      </c>
      <c r="J320" s="73">
        <f>H320/'סכום נכסי הקרן'!$C$41</f>
        <v>-1.3123746007983477E-6</v>
      </c>
    </row>
    <row r="321" spans="1:10">
      <c r="A321" s="69" t="s">
        <v>2696</v>
      </c>
      <c r="B321" s="54" t="s">
        <v>2697</v>
      </c>
      <c r="C321" s="70" t="s">
        <v>1820</v>
      </c>
      <c r="D321" s="70" t="s">
        <v>137</v>
      </c>
      <c r="E321" s="79">
        <v>45113</v>
      </c>
      <c r="F321" s="72">
        <v>103824.69751699999</v>
      </c>
      <c r="G321" s="80">
        <v>-0.23741899999999999</v>
      </c>
      <c r="H321" s="72">
        <v>-0.24649989400000002</v>
      </c>
      <c r="I321" s="73">
        <f t="shared" si="4"/>
        <v>-2.9850281279208778E-4</v>
      </c>
      <c r="J321" s="73">
        <f>H321/'סכום נכסי הקרן'!$C$41</f>
        <v>-1.6562173410081614E-6</v>
      </c>
    </row>
    <row r="322" spans="1:10">
      <c r="A322" s="69" t="s">
        <v>2698</v>
      </c>
      <c r="B322" s="54" t="s">
        <v>2699</v>
      </c>
      <c r="C322" s="70" t="s">
        <v>1820</v>
      </c>
      <c r="D322" s="70" t="s">
        <v>134</v>
      </c>
      <c r="E322" s="79">
        <v>45141</v>
      </c>
      <c r="F322" s="72">
        <v>47422.063544999997</v>
      </c>
      <c r="G322" s="80">
        <v>1.3473010000000001</v>
      </c>
      <c r="H322" s="72">
        <v>0.63891806600000001</v>
      </c>
      <c r="I322" s="73">
        <f t="shared" si="4"/>
        <v>7.7370759374314688E-4</v>
      </c>
      <c r="J322" s="73">
        <f>H322/'סכום נכסי הקרן'!$C$41</f>
        <v>4.2928504480111332E-6</v>
      </c>
    </row>
    <row r="323" spans="1:10">
      <c r="A323" s="69" t="s">
        <v>2700</v>
      </c>
      <c r="B323" s="54" t="s">
        <v>2701</v>
      </c>
      <c r="C323" s="70" t="s">
        <v>1820</v>
      </c>
      <c r="D323" s="70" t="s">
        <v>134</v>
      </c>
      <c r="E323" s="79">
        <v>45251</v>
      </c>
      <c r="F323" s="72">
        <v>17551.733961999998</v>
      </c>
      <c r="G323" s="80">
        <v>-3.6627640000000001</v>
      </c>
      <c r="H323" s="72">
        <v>-0.64287853700000008</v>
      </c>
      <c r="I323" s="73">
        <f t="shared" si="4"/>
        <v>-7.785035866107199E-4</v>
      </c>
      <c r="J323" s="73">
        <f>H323/'סכום נכסי הקרן'!$C$41</f>
        <v>-4.3194606044794365E-6</v>
      </c>
    </row>
    <row r="324" spans="1:10">
      <c r="A324" s="69" t="s">
        <v>2702</v>
      </c>
      <c r="B324" s="54" t="s">
        <v>2703</v>
      </c>
      <c r="C324" s="70" t="s">
        <v>1820</v>
      </c>
      <c r="D324" s="70" t="s">
        <v>134</v>
      </c>
      <c r="E324" s="79">
        <v>45251</v>
      </c>
      <c r="F324" s="72">
        <v>17530.159855999998</v>
      </c>
      <c r="G324" s="80">
        <v>-3.7899940000000001</v>
      </c>
      <c r="H324" s="72">
        <v>-0.66439208599999999</v>
      </c>
      <c r="I324" s="73">
        <f t="shared" si="4"/>
        <v>-8.0455574746739103E-4</v>
      </c>
      <c r="J324" s="73">
        <f>H324/'סכום נכסי הקרן'!$C$41</f>
        <v>-4.4640087920759336E-6</v>
      </c>
    </row>
    <row r="325" spans="1:10">
      <c r="A325" s="69" t="s">
        <v>2704</v>
      </c>
      <c r="B325" s="54" t="s">
        <v>2705</v>
      </c>
      <c r="C325" s="70" t="s">
        <v>1820</v>
      </c>
      <c r="D325" s="70" t="s">
        <v>134</v>
      </c>
      <c r="E325" s="79">
        <v>45251</v>
      </c>
      <c r="F325" s="72">
        <v>35837.567135999998</v>
      </c>
      <c r="G325" s="80">
        <v>-3.8465410000000002</v>
      </c>
      <c r="H325" s="72">
        <v>-1.37850688</v>
      </c>
      <c r="I325" s="73">
        <f t="shared" si="4"/>
        <v>-1.6693239678766149E-3</v>
      </c>
      <c r="J325" s="73">
        <f>H325/'סכום נכסי הקרן'!$C$41</f>
        <v>-9.2621013433582104E-6</v>
      </c>
    </row>
    <row r="326" spans="1:10">
      <c r="A326" s="69" t="s">
        <v>2706</v>
      </c>
      <c r="B326" s="54" t="s">
        <v>2707</v>
      </c>
      <c r="C326" s="70" t="s">
        <v>1820</v>
      </c>
      <c r="D326" s="70" t="s">
        <v>134</v>
      </c>
      <c r="E326" s="79">
        <v>45250</v>
      </c>
      <c r="F326" s="72">
        <v>11897.136884</v>
      </c>
      <c r="G326" s="80">
        <v>-4.2706439999999999</v>
      </c>
      <c r="H326" s="72">
        <v>-0.50808436700000004</v>
      </c>
      <c r="I326" s="73">
        <f t="shared" si="4"/>
        <v>-6.1527252699422022E-4</v>
      </c>
      <c r="J326" s="73">
        <f>H326/'סכום נכסי הקרן'!$C$41</f>
        <v>-3.4137870230506258E-6</v>
      </c>
    </row>
    <row r="327" spans="1:10">
      <c r="A327" s="69" t="s">
        <v>2708</v>
      </c>
      <c r="B327" s="54" t="s">
        <v>2709</v>
      </c>
      <c r="C327" s="70" t="s">
        <v>1820</v>
      </c>
      <c r="D327" s="70" t="s">
        <v>134</v>
      </c>
      <c r="E327" s="79">
        <v>45250</v>
      </c>
      <c r="F327" s="72">
        <v>35684.134134</v>
      </c>
      <c r="G327" s="80">
        <v>-4.291849</v>
      </c>
      <c r="H327" s="72">
        <v>-1.5315092110000001</v>
      </c>
      <c r="I327" s="73">
        <f t="shared" si="4"/>
        <v>-1.8546044782497596E-3</v>
      </c>
      <c r="J327" s="73">
        <f>H327/'סכום נכסי הקרן'!$C$41</f>
        <v>-1.0290114417541808E-5</v>
      </c>
    </row>
    <row r="328" spans="1:10">
      <c r="A328" s="69" t="s">
        <v>2710</v>
      </c>
      <c r="B328" s="54" t="s">
        <v>2711</v>
      </c>
      <c r="C328" s="70" t="s">
        <v>1820</v>
      </c>
      <c r="D328" s="70" t="s">
        <v>134</v>
      </c>
      <c r="E328" s="79">
        <v>45253</v>
      </c>
      <c r="F328" s="72">
        <v>23651.196256999996</v>
      </c>
      <c r="G328" s="80">
        <v>-4.8997299999999999</v>
      </c>
      <c r="H328" s="72">
        <v>-1.1588446400000001</v>
      </c>
      <c r="I328" s="73">
        <f t="shared" si="4"/>
        <v>-1.4033206222353765E-3</v>
      </c>
      <c r="J328" s="73">
        <f>H328/'סכום נכסי הקרן'!$C$41</f>
        <v>-7.7862045178094885E-6</v>
      </c>
    </row>
    <row r="329" spans="1:10">
      <c r="A329" s="69" t="s">
        <v>2712</v>
      </c>
      <c r="B329" s="54" t="s">
        <v>2713</v>
      </c>
      <c r="C329" s="70" t="s">
        <v>1820</v>
      </c>
      <c r="D329" s="70" t="s">
        <v>134</v>
      </c>
      <c r="E329" s="79">
        <v>45252</v>
      </c>
      <c r="F329" s="72">
        <v>23618.483678000001</v>
      </c>
      <c r="G329" s="80">
        <v>-5.0446309999999999</v>
      </c>
      <c r="H329" s="72">
        <v>-1.1914653980000001</v>
      </c>
      <c r="I329" s="73">
        <f t="shared" si="4"/>
        <v>-1.4428232275322777E-3</v>
      </c>
      <c r="J329" s="73">
        <f>H329/'סכום נכסי הקרן'!$C$41</f>
        <v>-8.0053813466499541E-6</v>
      </c>
    </row>
    <row r="330" spans="1:10">
      <c r="A330" s="69" t="s">
        <v>2714</v>
      </c>
      <c r="B330" s="54" t="s">
        <v>2715</v>
      </c>
      <c r="C330" s="70" t="s">
        <v>1820</v>
      </c>
      <c r="D330" s="70" t="s">
        <v>138</v>
      </c>
      <c r="E330" s="79">
        <v>45127</v>
      </c>
      <c r="F330" s="72">
        <v>23154.73</v>
      </c>
      <c r="G330" s="80">
        <v>0.52257100000000001</v>
      </c>
      <c r="H330" s="72">
        <v>0.121</v>
      </c>
      <c r="I330" s="73">
        <f t="shared" ref="I330:I358" si="5">IFERROR(H330/$H$9,0)</f>
        <v>1.4652679870054067E-4</v>
      </c>
      <c r="J330" s="73">
        <f>H330/'סכום נכסי הקרן'!$C$41</f>
        <v>8.1299141760274958E-7</v>
      </c>
    </row>
    <row r="331" spans="1:10">
      <c r="A331" s="69" t="s">
        <v>2716</v>
      </c>
      <c r="B331" s="54" t="s">
        <v>2717</v>
      </c>
      <c r="C331" s="70" t="s">
        <v>1820</v>
      </c>
      <c r="D331" s="70" t="s">
        <v>136</v>
      </c>
      <c r="E331" s="79">
        <v>45197</v>
      </c>
      <c r="F331" s="72">
        <v>199490.22</v>
      </c>
      <c r="G331" s="80">
        <v>-4.7652659999999996</v>
      </c>
      <c r="H331" s="72">
        <v>-9.50624</v>
      </c>
      <c r="I331" s="73">
        <f t="shared" si="5"/>
        <v>-1.1511726569248164E-2</v>
      </c>
      <c r="J331" s="73">
        <f>H331/'סכום נכסי הקרן'!$C$41</f>
        <v>-6.3871830856793087E-5</v>
      </c>
    </row>
    <row r="332" spans="1:10">
      <c r="A332" s="69" t="s">
        <v>2718</v>
      </c>
      <c r="B332" s="54" t="s">
        <v>2719</v>
      </c>
      <c r="C332" s="70" t="s">
        <v>1820</v>
      </c>
      <c r="D332" s="70" t="s">
        <v>136</v>
      </c>
      <c r="E332" s="79">
        <v>45196</v>
      </c>
      <c r="F332" s="72">
        <v>4624.43</v>
      </c>
      <c r="G332" s="80">
        <v>-4.2939350000000003</v>
      </c>
      <c r="H332" s="72">
        <v>-0.19857</v>
      </c>
      <c r="I332" s="73">
        <f t="shared" si="5"/>
        <v>-2.404613753550939E-4</v>
      </c>
      <c r="J332" s="73">
        <f>H332/'סכום נכסי הקרן'!$C$41</f>
        <v>-1.3341793867221323E-6</v>
      </c>
    </row>
    <row r="333" spans="1:10">
      <c r="A333" s="69" t="s">
        <v>2720</v>
      </c>
      <c r="B333" s="54" t="s">
        <v>2721</v>
      </c>
      <c r="C333" s="70" t="s">
        <v>1820</v>
      </c>
      <c r="D333" s="70" t="s">
        <v>136</v>
      </c>
      <c r="E333" s="79">
        <v>45187</v>
      </c>
      <c r="F333" s="72">
        <v>311501.27</v>
      </c>
      <c r="G333" s="80">
        <v>-3.2204519999999999</v>
      </c>
      <c r="H333" s="72">
        <v>-10.031750000000001</v>
      </c>
      <c r="I333" s="73">
        <f t="shared" si="5"/>
        <v>-1.2148100932761563E-2</v>
      </c>
      <c r="J333" s="73">
        <f>H333/'סכום נכסי הקרן'!$C$41</f>
        <v>-6.7402699616003181E-5</v>
      </c>
    </row>
    <row r="334" spans="1:10">
      <c r="A334" s="69" t="s">
        <v>2722</v>
      </c>
      <c r="B334" s="54" t="s">
        <v>2723</v>
      </c>
      <c r="C334" s="70" t="s">
        <v>1820</v>
      </c>
      <c r="D334" s="70" t="s">
        <v>136</v>
      </c>
      <c r="E334" s="79">
        <v>45244</v>
      </c>
      <c r="F334" s="72">
        <v>156280.18</v>
      </c>
      <c r="G334" s="80">
        <v>-2.8707029999999998</v>
      </c>
      <c r="H334" s="72">
        <v>-4.4863400000000002</v>
      </c>
      <c r="I334" s="73">
        <f t="shared" si="5"/>
        <v>-5.432801967621353E-3</v>
      </c>
      <c r="J334" s="73">
        <f>H334/'סכום נכסי הקרן'!$C$41</f>
        <v>-3.0143437326015868E-5</v>
      </c>
    </row>
    <row r="335" spans="1:10">
      <c r="A335" s="69" t="s">
        <v>2724</v>
      </c>
      <c r="B335" s="54" t="s">
        <v>2725</v>
      </c>
      <c r="C335" s="70" t="s">
        <v>1820</v>
      </c>
      <c r="D335" s="70" t="s">
        <v>136</v>
      </c>
      <c r="E335" s="79">
        <v>45145</v>
      </c>
      <c r="F335" s="72">
        <v>92588.97</v>
      </c>
      <c r="G335" s="80">
        <v>0.160084</v>
      </c>
      <c r="H335" s="72">
        <v>0.14821999999999999</v>
      </c>
      <c r="I335" s="73">
        <f t="shared" si="5"/>
        <v>1.7948927358176975E-4</v>
      </c>
      <c r="J335" s="73">
        <f>H335/'סכום נכסי הקרן'!$C$41</f>
        <v>9.9588089187669043E-7</v>
      </c>
    </row>
    <row r="336" spans="1:10">
      <c r="A336" s="69" t="s">
        <v>2726</v>
      </c>
      <c r="B336" s="54" t="s">
        <v>2727</v>
      </c>
      <c r="C336" s="70" t="s">
        <v>1820</v>
      </c>
      <c r="D336" s="70" t="s">
        <v>136</v>
      </c>
      <c r="E336" s="79">
        <v>45145</v>
      </c>
      <c r="F336" s="72">
        <v>556540.23</v>
      </c>
      <c r="G336" s="80">
        <v>0.16008900000000001</v>
      </c>
      <c r="H336" s="72">
        <v>0.89096000000000009</v>
      </c>
      <c r="I336" s="73">
        <f t="shared" si="5"/>
        <v>1.0789216245473863E-3</v>
      </c>
      <c r="J336" s="73">
        <f>H336/'סכום נכסי הקרן'!$C$41</f>
        <v>5.9863044084904622E-6</v>
      </c>
    </row>
    <row r="337" spans="1:10">
      <c r="A337" s="69" t="s">
        <v>2728</v>
      </c>
      <c r="B337" s="54" t="s">
        <v>2729</v>
      </c>
      <c r="C337" s="70" t="s">
        <v>1820</v>
      </c>
      <c r="D337" s="70" t="s">
        <v>137</v>
      </c>
      <c r="E337" s="79">
        <v>45197</v>
      </c>
      <c r="F337" s="72">
        <v>79401.490000000005</v>
      </c>
      <c r="G337" s="80">
        <v>-4.7613339999999997</v>
      </c>
      <c r="H337" s="72">
        <v>-3.78057</v>
      </c>
      <c r="I337" s="73">
        <f t="shared" si="5"/>
        <v>-4.5781390030025047E-3</v>
      </c>
      <c r="J337" s="73">
        <f>H337/'סכום נכסי הקרן'!$C$41</f>
        <v>-2.5401412922697746E-5</v>
      </c>
    </row>
    <row r="338" spans="1:10">
      <c r="A338" s="69" t="s">
        <v>2691</v>
      </c>
      <c r="B338" s="54" t="s">
        <v>2339</v>
      </c>
      <c r="C338" s="70" t="s">
        <v>1820</v>
      </c>
      <c r="D338" s="70" t="s">
        <v>137</v>
      </c>
      <c r="E338" s="79">
        <v>45113</v>
      </c>
      <c r="F338" s="72">
        <v>340554.92</v>
      </c>
      <c r="G338" s="80">
        <v>-0.28002199999999999</v>
      </c>
      <c r="H338" s="72">
        <v>-0.95362999999999998</v>
      </c>
      <c r="I338" s="73">
        <f t="shared" si="5"/>
        <v>-1.1548128185520381E-3</v>
      </c>
      <c r="J338" s="73">
        <f>H338/'סכום נכסי הקרן'!$C$41</f>
        <v>-6.4073802113100007E-6</v>
      </c>
    </row>
    <row r="339" spans="1:10">
      <c r="A339" s="69" t="s">
        <v>2694</v>
      </c>
      <c r="B339" s="54" t="s">
        <v>2305</v>
      </c>
      <c r="C339" s="70" t="s">
        <v>1820</v>
      </c>
      <c r="D339" s="70" t="s">
        <v>137</v>
      </c>
      <c r="E339" s="79">
        <v>45113</v>
      </c>
      <c r="F339" s="72">
        <v>36872.660000000003</v>
      </c>
      <c r="G339" s="80">
        <v>-0.26344699999999999</v>
      </c>
      <c r="H339" s="72">
        <v>-9.7140000000000004E-2</v>
      </c>
      <c r="I339" s="73">
        <f t="shared" si="5"/>
        <v>-1.1763316715512828E-4</v>
      </c>
      <c r="J339" s="73">
        <f>H339/'סכום נכסי הקרן'!$C$41</f>
        <v>-6.526775727762901E-7</v>
      </c>
    </row>
    <row r="340" spans="1:10">
      <c r="A340" s="119" t="s">
        <v>3256</v>
      </c>
      <c r="B340" s="118" t="s">
        <v>3256</v>
      </c>
      <c r="C340" s="118" t="s">
        <v>3256</v>
      </c>
      <c r="D340" s="118" t="s">
        <v>3256</v>
      </c>
      <c r="E340" s="118" t="s">
        <v>3256</v>
      </c>
      <c r="F340" s="118" t="s">
        <v>3256</v>
      </c>
      <c r="G340" s="118" t="s">
        <v>3256</v>
      </c>
      <c r="H340" s="118" t="s">
        <v>3256</v>
      </c>
      <c r="I340" s="118" t="s">
        <v>3256</v>
      </c>
      <c r="J340" s="118" t="s">
        <v>3256</v>
      </c>
    </row>
    <row r="341" spans="1:10">
      <c r="A341" s="68" t="s">
        <v>182</v>
      </c>
      <c r="B341" s="117" t="s">
        <v>3256</v>
      </c>
      <c r="C341" s="117" t="s">
        <v>3256</v>
      </c>
      <c r="D341" s="117" t="s">
        <v>3256</v>
      </c>
      <c r="E341" s="117" t="s">
        <v>3256</v>
      </c>
      <c r="F341" s="117" t="s">
        <v>3256</v>
      </c>
      <c r="G341" s="117" t="s">
        <v>3256</v>
      </c>
      <c r="H341" s="66">
        <v>3.4735706289999997</v>
      </c>
      <c r="I341" s="67">
        <f t="shared" si="5"/>
        <v>4.2063734241949875E-3</v>
      </c>
      <c r="J341" s="67">
        <f>H341/'סכום נכסי הקרן'!$C$41</f>
        <v>2.3338703386892435E-5</v>
      </c>
    </row>
    <row r="342" spans="1:10">
      <c r="A342" s="69" t="s">
        <v>2730</v>
      </c>
      <c r="B342" s="54" t="s">
        <v>2731</v>
      </c>
      <c r="C342" s="70" t="s">
        <v>1820</v>
      </c>
      <c r="D342" s="70" t="s">
        <v>135</v>
      </c>
      <c r="E342" s="79">
        <v>45280</v>
      </c>
      <c r="F342" s="72">
        <v>106416.3</v>
      </c>
      <c r="G342" s="80">
        <v>0.80555399999999999</v>
      </c>
      <c r="H342" s="72">
        <v>0.85724076100000002</v>
      </c>
      <c r="I342" s="73">
        <f t="shared" si="5"/>
        <v>1.0380887969003744E-3</v>
      </c>
      <c r="J342" s="73">
        <f>H342/'סכום נכסי הקרן'!$C$41</f>
        <v>5.7597469546466935E-6</v>
      </c>
    </row>
    <row r="343" spans="1:10">
      <c r="A343" s="69" t="s">
        <v>2732</v>
      </c>
      <c r="B343" s="54" t="s">
        <v>2733</v>
      </c>
      <c r="C343" s="70" t="s">
        <v>1820</v>
      </c>
      <c r="D343" s="70" t="s">
        <v>135</v>
      </c>
      <c r="E343" s="79">
        <v>45280</v>
      </c>
      <c r="F343" s="72">
        <v>212832.6</v>
      </c>
      <c r="G343" s="80">
        <v>0.78289699999999995</v>
      </c>
      <c r="H343" s="72">
        <v>1.6662600399999998</v>
      </c>
      <c r="I343" s="73">
        <f t="shared" si="5"/>
        <v>2.0177830534201225E-3</v>
      </c>
      <c r="J343" s="73">
        <f>H343/'סכום נכסי הקרן'!$C$41</f>
        <v>1.1195496793507555E-5</v>
      </c>
    </row>
    <row r="344" spans="1:10">
      <c r="A344" s="69" t="s">
        <v>2734</v>
      </c>
      <c r="B344" s="54" t="s">
        <v>2735</v>
      </c>
      <c r="C344" s="70" t="s">
        <v>1820</v>
      </c>
      <c r="D344" s="70" t="s">
        <v>135</v>
      </c>
      <c r="E344" s="79">
        <v>45279</v>
      </c>
      <c r="F344" s="72">
        <v>212832.6</v>
      </c>
      <c r="G344" s="80">
        <v>0.44639299999999998</v>
      </c>
      <c r="H344" s="72">
        <v>0.95006982800000006</v>
      </c>
      <c r="I344" s="73">
        <f t="shared" si="5"/>
        <v>1.1505015738744902E-3</v>
      </c>
      <c r="J344" s="73">
        <f>H344/'סכום נכסי הקרן'!$C$41</f>
        <v>6.383459638738187E-6</v>
      </c>
    </row>
    <row r="345" spans="1:10">
      <c r="A345" s="119" t="s">
        <v>3256</v>
      </c>
      <c r="B345" s="118" t="s">
        <v>3256</v>
      </c>
      <c r="C345" s="118" t="s">
        <v>3256</v>
      </c>
      <c r="D345" s="118" t="s">
        <v>3256</v>
      </c>
      <c r="E345" s="118" t="s">
        <v>3256</v>
      </c>
      <c r="F345" s="118" t="s">
        <v>3256</v>
      </c>
      <c r="G345" s="118" t="s">
        <v>3256</v>
      </c>
      <c r="H345" s="118" t="s">
        <v>3256</v>
      </c>
      <c r="I345" s="118" t="s">
        <v>3256</v>
      </c>
      <c r="J345" s="118" t="s">
        <v>3256</v>
      </c>
    </row>
    <row r="346" spans="1:10">
      <c r="A346" s="63" t="s">
        <v>193</v>
      </c>
      <c r="B346" s="117" t="s">
        <v>3256</v>
      </c>
      <c r="C346" s="117" t="s">
        <v>3256</v>
      </c>
      <c r="D346" s="117" t="s">
        <v>3256</v>
      </c>
      <c r="E346" s="117" t="s">
        <v>3256</v>
      </c>
      <c r="F346" s="117" t="s">
        <v>3256</v>
      </c>
      <c r="G346" s="117" t="s">
        <v>3256</v>
      </c>
      <c r="H346" s="66">
        <v>250.043867578</v>
      </c>
      <c r="I346" s="67">
        <f t="shared" si="5"/>
        <v>0.30279444174302694</v>
      </c>
      <c r="J346" s="67">
        <f>H346/'סכום נכסי הקרן'!$C$41</f>
        <v>1.6800290773976235E-3</v>
      </c>
    </row>
    <row r="347" spans="1:10">
      <c r="A347" s="68" t="s">
        <v>181</v>
      </c>
      <c r="B347" s="117" t="s">
        <v>3256</v>
      </c>
      <c r="C347" s="117" t="s">
        <v>3256</v>
      </c>
      <c r="D347" s="117" t="s">
        <v>3256</v>
      </c>
      <c r="E347" s="117" t="s">
        <v>3256</v>
      </c>
      <c r="F347" s="117" t="s">
        <v>3256</v>
      </c>
      <c r="G347" s="117" t="s">
        <v>3256</v>
      </c>
      <c r="H347" s="66">
        <v>209.87020243199999</v>
      </c>
      <c r="I347" s="67">
        <f t="shared" si="5"/>
        <v>0.25414552814045771</v>
      </c>
      <c r="J347" s="67">
        <f>H347/'סכום נכסי הקרן'!$C$41</f>
        <v>1.4101047387418818E-3</v>
      </c>
    </row>
    <row r="348" spans="1:10">
      <c r="A348" s="69" t="s">
        <v>2736</v>
      </c>
      <c r="B348" s="54" t="s">
        <v>2737</v>
      </c>
      <c r="C348" s="70" t="s">
        <v>1820</v>
      </c>
      <c r="D348" s="70" t="s">
        <v>134</v>
      </c>
      <c r="E348" s="79">
        <v>45068</v>
      </c>
      <c r="F348" s="72">
        <v>58534.438735999996</v>
      </c>
      <c r="G348" s="80">
        <v>14.887363000000001</v>
      </c>
      <c r="H348" s="72">
        <v>8.7142342829999997</v>
      </c>
      <c r="I348" s="73">
        <f t="shared" si="5"/>
        <v>1.0552635145574309E-2</v>
      </c>
      <c r="J348" s="73">
        <f>H348/'סכום נכסי הקרן'!$C$41</f>
        <v>5.8550394074864876E-5</v>
      </c>
    </row>
    <row r="349" spans="1:10">
      <c r="A349" s="69" t="s">
        <v>2738</v>
      </c>
      <c r="B349" s="54" t="s">
        <v>2739</v>
      </c>
      <c r="C349" s="70" t="s">
        <v>1820</v>
      </c>
      <c r="D349" s="70" t="s">
        <v>134</v>
      </c>
      <c r="E349" s="79">
        <v>44972</v>
      </c>
      <c r="F349" s="72">
        <v>581597.86659999995</v>
      </c>
      <c r="G349" s="80">
        <v>6.601216</v>
      </c>
      <c r="H349" s="72">
        <v>38.392530104999999</v>
      </c>
      <c r="I349" s="73">
        <f t="shared" si="5"/>
        <v>4.6492020911568455E-2</v>
      </c>
      <c r="J349" s="73">
        <f>H349/'סכום נכסי הקרן'!$C$41</f>
        <v>2.5795700392909247E-4</v>
      </c>
    </row>
    <row r="350" spans="1:10">
      <c r="A350" s="69" t="s">
        <v>2738</v>
      </c>
      <c r="B350" s="54" t="s">
        <v>2740</v>
      </c>
      <c r="C350" s="70" t="s">
        <v>1820</v>
      </c>
      <c r="D350" s="70" t="s">
        <v>134</v>
      </c>
      <c r="E350" s="79">
        <v>45069</v>
      </c>
      <c r="F350" s="72">
        <v>461628.38365999999</v>
      </c>
      <c r="G350" s="80">
        <v>12.757655</v>
      </c>
      <c r="H350" s="72">
        <v>58.892955197999996</v>
      </c>
      <c r="I350" s="73">
        <f t="shared" si="5"/>
        <v>7.1317323894027326E-2</v>
      </c>
      <c r="J350" s="73">
        <f>H350/'סכום נכסי הקרן'!$C$41</f>
        <v>3.9569807548129948E-4</v>
      </c>
    </row>
    <row r="351" spans="1:10">
      <c r="A351" s="69" t="s">
        <v>2738</v>
      </c>
      <c r="B351" s="54" t="s">
        <v>2741</v>
      </c>
      <c r="C351" s="70" t="s">
        <v>1820</v>
      </c>
      <c r="D351" s="70" t="s">
        <v>134</v>
      </c>
      <c r="E351" s="79">
        <v>45153</v>
      </c>
      <c r="F351" s="72">
        <v>619029.79979199998</v>
      </c>
      <c r="G351" s="80">
        <v>5.9078999999999997</v>
      </c>
      <c r="H351" s="72">
        <v>36.571658925000001</v>
      </c>
      <c r="I351" s="73">
        <f t="shared" si="5"/>
        <v>4.4287009135936424E-2</v>
      </c>
      <c r="J351" s="73">
        <f>H351/'סכום נכסי הקרן'!$C$41</f>
        <v>2.4572268457454546E-4</v>
      </c>
    </row>
    <row r="352" spans="1:10">
      <c r="A352" s="69" t="s">
        <v>2742</v>
      </c>
      <c r="B352" s="54" t="s">
        <v>2743</v>
      </c>
      <c r="C352" s="70" t="s">
        <v>1820</v>
      </c>
      <c r="D352" s="70" t="s">
        <v>134</v>
      </c>
      <c r="E352" s="79">
        <v>45126</v>
      </c>
      <c r="F352" s="72">
        <v>78880.672596000004</v>
      </c>
      <c r="G352" s="80">
        <v>-7.2860750000000003</v>
      </c>
      <c r="H352" s="72">
        <v>-5.7473050170000004</v>
      </c>
      <c r="I352" s="73">
        <f t="shared" si="5"/>
        <v>-6.9597868206327821E-3</v>
      </c>
      <c r="J352" s="73">
        <f>H352/'סכום נכסי הקרן'!$C$41</f>
        <v>-3.8615782257572109E-5</v>
      </c>
    </row>
    <row r="353" spans="1:10">
      <c r="A353" s="69" t="s">
        <v>2744</v>
      </c>
      <c r="B353" s="54" t="s">
        <v>2745</v>
      </c>
      <c r="C353" s="70" t="s">
        <v>1820</v>
      </c>
      <c r="D353" s="70" t="s">
        <v>143</v>
      </c>
      <c r="E353" s="79">
        <v>45082</v>
      </c>
      <c r="F353" s="72">
        <v>151188.875596</v>
      </c>
      <c r="G353" s="80">
        <v>7.888477</v>
      </c>
      <c r="H353" s="72">
        <v>11.926500096</v>
      </c>
      <c r="I353" s="73">
        <f t="shared" si="5"/>
        <v>1.4442577510484059E-2</v>
      </c>
      <c r="J353" s="73">
        <f>H353/'סכום נכסי הקרן'!$C$41</f>
        <v>8.0133406777573309E-5</v>
      </c>
    </row>
    <row r="354" spans="1:10">
      <c r="A354" s="69" t="s">
        <v>2744</v>
      </c>
      <c r="B354" s="54" t="s">
        <v>2746</v>
      </c>
      <c r="C354" s="70" t="s">
        <v>1820</v>
      </c>
      <c r="D354" s="70" t="s">
        <v>143</v>
      </c>
      <c r="E354" s="79">
        <v>44972</v>
      </c>
      <c r="F354" s="72">
        <v>289716.54894399998</v>
      </c>
      <c r="G354" s="80">
        <v>21.096354000000002</v>
      </c>
      <c r="H354" s="72">
        <v>61.119628842000004</v>
      </c>
      <c r="I354" s="73">
        <f t="shared" si="5"/>
        <v>7.4013748363499957E-2</v>
      </c>
      <c r="J354" s="73">
        <f>H354/'סכום נכסי הקרן'!$C$41</f>
        <v>4.1065895616207838E-4</v>
      </c>
    </row>
    <row r="355" spans="1:10">
      <c r="A355" s="119" t="s">
        <v>3256</v>
      </c>
      <c r="B355" s="118" t="s">
        <v>3256</v>
      </c>
      <c r="C355" s="118" t="s">
        <v>3256</v>
      </c>
      <c r="D355" s="118" t="s">
        <v>3256</v>
      </c>
      <c r="E355" s="118" t="s">
        <v>3256</v>
      </c>
      <c r="F355" s="118" t="s">
        <v>3256</v>
      </c>
      <c r="G355" s="118" t="s">
        <v>3256</v>
      </c>
      <c r="H355" s="118" t="s">
        <v>3256</v>
      </c>
      <c r="I355" s="118" t="s">
        <v>3256</v>
      </c>
      <c r="J355" s="118" t="s">
        <v>3256</v>
      </c>
    </row>
    <row r="356" spans="1:10">
      <c r="A356" s="74" t="s">
        <v>182</v>
      </c>
      <c r="B356" s="118" t="s">
        <v>3256</v>
      </c>
      <c r="C356" s="118" t="s">
        <v>3256</v>
      </c>
      <c r="D356" s="118" t="s">
        <v>3256</v>
      </c>
      <c r="E356" s="118" t="s">
        <v>3256</v>
      </c>
      <c r="F356" s="118" t="s">
        <v>3256</v>
      </c>
      <c r="G356" s="118" t="s">
        <v>3256</v>
      </c>
      <c r="H356" s="72">
        <v>40.173665145999998</v>
      </c>
      <c r="I356" s="73">
        <f t="shared" si="5"/>
        <v>4.8648913602569163E-2</v>
      </c>
      <c r="J356" s="73">
        <f>H356/'סכום נכסי הקרן'!$C$41</f>
        <v>2.6992433865574142E-4</v>
      </c>
    </row>
    <row r="357" spans="1:10">
      <c r="A357" s="69" t="s">
        <v>2747</v>
      </c>
      <c r="B357" s="85">
        <v>10001064</v>
      </c>
      <c r="C357" s="70" t="s">
        <v>1820</v>
      </c>
      <c r="D357" s="70" t="s">
        <v>134</v>
      </c>
      <c r="E357" s="79">
        <v>45195</v>
      </c>
      <c r="F357" s="72">
        <v>421146.73039300001</v>
      </c>
      <c r="G357" s="80">
        <v>6.3506020000000003</v>
      </c>
      <c r="H357" s="72">
        <v>26.745354235000001</v>
      </c>
      <c r="I357" s="73">
        <f t="shared" si="5"/>
        <v>3.2387695340218993E-2</v>
      </c>
      <c r="J357" s="73">
        <f>H357/'סכום נכסי הקרן'!$C$41</f>
        <v>1.7970035912231698E-4</v>
      </c>
    </row>
    <row r="358" spans="1:10">
      <c r="A358" s="69" t="s">
        <v>2747</v>
      </c>
      <c r="B358" s="54" t="s">
        <v>2748</v>
      </c>
      <c r="C358" s="70" t="s">
        <v>1820</v>
      </c>
      <c r="D358" s="70" t="s">
        <v>134</v>
      </c>
      <c r="E358" s="79">
        <v>45252</v>
      </c>
      <c r="F358" s="72">
        <v>281786.35615299997</v>
      </c>
      <c r="G358" s="80">
        <v>4.7654230000000002</v>
      </c>
      <c r="H358" s="72">
        <v>13.428310911000001</v>
      </c>
      <c r="I358" s="73">
        <f t="shared" si="5"/>
        <v>1.6261218262350174E-2</v>
      </c>
      <c r="J358" s="73">
        <f>H358/'סכום נכסי הקרן'!$C$41</f>
        <v>9.0223979533424472E-5</v>
      </c>
    </row>
    <row r="359" spans="1:10">
      <c r="A359" s="120" t="s">
        <v>3256</v>
      </c>
      <c r="B359" s="121" t="s">
        <v>3256</v>
      </c>
      <c r="C359" s="121" t="s">
        <v>3256</v>
      </c>
      <c r="D359" s="121" t="s">
        <v>3256</v>
      </c>
      <c r="E359" s="121" t="s">
        <v>3256</v>
      </c>
      <c r="F359" s="121" t="s">
        <v>3256</v>
      </c>
      <c r="G359" s="121" t="s">
        <v>3256</v>
      </c>
      <c r="H359" s="121" t="s">
        <v>3256</v>
      </c>
      <c r="I359" s="121" t="s">
        <v>3256</v>
      </c>
      <c r="J359" s="121" t="s">
        <v>3256</v>
      </c>
    </row>
    <row r="360" spans="1:10">
      <c r="A360" s="120" t="s">
        <v>3256</v>
      </c>
      <c r="B360" s="121" t="s">
        <v>3256</v>
      </c>
      <c r="C360" s="121" t="s">
        <v>3256</v>
      </c>
      <c r="D360" s="121" t="s">
        <v>3256</v>
      </c>
      <c r="E360" s="121" t="s">
        <v>3256</v>
      </c>
      <c r="F360" s="121" t="s">
        <v>3256</v>
      </c>
      <c r="G360" s="121" t="s">
        <v>3256</v>
      </c>
      <c r="H360" s="121" t="s">
        <v>3256</v>
      </c>
      <c r="I360" s="121" t="s">
        <v>3256</v>
      </c>
      <c r="J360" s="121" t="s">
        <v>3256</v>
      </c>
    </row>
    <row r="361" spans="1:10">
      <c r="A361" s="120" t="s">
        <v>3256</v>
      </c>
      <c r="B361" s="121" t="s">
        <v>3256</v>
      </c>
      <c r="C361" s="121" t="s">
        <v>3256</v>
      </c>
      <c r="D361" s="121" t="s">
        <v>3256</v>
      </c>
      <c r="E361" s="121" t="s">
        <v>3256</v>
      </c>
      <c r="F361" s="121" t="s">
        <v>3256</v>
      </c>
      <c r="G361" s="121" t="s">
        <v>3256</v>
      </c>
      <c r="H361" s="121" t="s">
        <v>3256</v>
      </c>
      <c r="I361" s="121" t="s">
        <v>3256</v>
      </c>
      <c r="J361" s="121" t="s">
        <v>3256</v>
      </c>
    </row>
    <row r="362" spans="1:10">
      <c r="A362" s="84" t="s">
        <v>212</v>
      </c>
      <c r="B362" s="121" t="s">
        <v>3256</v>
      </c>
      <c r="C362" s="121" t="s">
        <v>3256</v>
      </c>
      <c r="D362" s="121" t="s">
        <v>3256</v>
      </c>
      <c r="E362" s="121" t="s">
        <v>3256</v>
      </c>
      <c r="F362" s="121" t="s">
        <v>3256</v>
      </c>
      <c r="G362" s="121" t="s">
        <v>3256</v>
      </c>
      <c r="H362" s="121" t="s">
        <v>3256</v>
      </c>
      <c r="I362" s="121" t="s">
        <v>3256</v>
      </c>
      <c r="J362" s="121" t="s">
        <v>3256</v>
      </c>
    </row>
    <row r="363" spans="1:10">
      <c r="A363" s="84" t="s">
        <v>115</v>
      </c>
      <c r="B363" s="121" t="s">
        <v>3256</v>
      </c>
      <c r="C363" s="121" t="s">
        <v>3256</v>
      </c>
      <c r="D363" s="121" t="s">
        <v>3256</v>
      </c>
      <c r="E363" s="121" t="s">
        <v>3256</v>
      </c>
      <c r="F363" s="121" t="s">
        <v>3256</v>
      </c>
      <c r="G363" s="121" t="s">
        <v>3256</v>
      </c>
      <c r="H363" s="121" t="s">
        <v>3256</v>
      </c>
      <c r="I363" s="121" t="s">
        <v>3256</v>
      </c>
      <c r="J363" s="121" t="s">
        <v>3256</v>
      </c>
    </row>
    <row r="364" spans="1:10">
      <c r="A364" s="84" t="s">
        <v>195</v>
      </c>
      <c r="B364" s="121" t="s">
        <v>3256</v>
      </c>
      <c r="C364" s="121" t="s">
        <v>3256</v>
      </c>
      <c r="D364" s="121" t="s">
        <v>3256</v>
      </c>
      <c r="E364" s="121" t="s">
        <v>3256</v>
      </c>
      <c r="F364" s="121" t="s">
        <v>3256</v>
      </c>
      <c r="G364" s="121" t="s">
        <v>3256</v>
      </c>
      <c r="H364" s="121" t="s">
        <v>3256</v>
      </c>
      <c r="I364" s="121" t="s">
        <v>3256</v>
      </c>
      <c r="J364" s="121" t="s">
        <v>3256</v>
      </c>
    </row>
    <row r="365" spans="1:10">
      <c r="A365" s="84" t="s">
        <v>203</v>
      </c>
      <c r="B365" s="121" t="s">
        <v>3256</v>
      </c>
      <c r="C365" s="121" t="s">
        <v>3256</v>
      </c>
      <c r="D365" s="121" t="s">
        <v>3256</v>
      </c>
      <c r="E365" s="121" t="s">
        <v>3256</v>
      </c>
      <c r="F365" s="121" t="s">
        <v>3256</v>
      </c>
      <c r="G365" s="121" t="s">
        <v>3256</v>
      </c>
      <c r="H365" s="121" t="s">
        <v>3256</v>
      </c>
      <c r="I365" s="121" t="s">
        <v>3256</v>
      </c>
      <c r="J365" s="121" t="s">
        <v>3256</v>
      </c>
    </row>
    <row r="366" spans="1:10" hidden="1">
      <c r="B366" s="1"/>
      <c r="C366" s="1"/>
    </row>
    <row r="367" spans="1:10" hidden="1">
      <c r="B367" s="1"/>
      <c r="C367" s="1"/>
    </row>
    <row r="368" spans="1:10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B5:B356 B358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148</v>
      </c>
      <c r="B1" s="36" t="s" vm="1">
        <v>220</v>
      </c>
    </row>
    <row r="2" spans="1:16">
      <c r="A2" s="36" t="s">
        <v>147</v>
      </c>
      <c r="B2" s="36" t="s">
        <v>221</v>
      </c>
    </row>
    <row r="3" spans="1:16">
      <c r="A3" s="36" t="s">
        <v>149</v>
      </c>
      <c r="B3" s="36" t="s">
        <v>222</v>
      </c>
    </row>
    <row r="4" spans="1:16">
      <c r="A4" s="36" t="s">
        <v>150</v>
      </c>
      <c r="B4" s="36">
        <v>9455</v>
      </c>
    </row>
    <row r="5" spans="1:16" ht="18.75">
      <c r="A5" s="146" t="s">
        <v>105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</row>
    <row r="6" spans="1:16" s="3" customFormat="1">
      <c r="A6" s="37" t="s">
        <v>119</v>
      </c>
      <c r="B6" s="38" t="s">
        <v>48</v>
      </c>
      <c r="C6" s="38" t="s">
        <v>55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197</v>
      </c>
      <c r="L6" s="38" t="s">
        <v>196</v>
      </c>
      <c r="M6" s="38" t="s">
        <v>114</v>
      </c>
      <c r="N6" s="38" t="s">
        <v>63</v>
      </c>
      <c r="O6" s="38" t="s">
        <v>151</v>
      </c>
      <c r="P6" s="40" t="s">
        <v>153</v>
      </c>
    </row>
    <row r="7" spans="1:16" s="3" customFormat="1">
      <c r="A7" s="113" t="s">
        <v>3256</v>
      </c>
      <c r="B7" s="114" t="s">
        <v>3256</v>
      </c>
      <c r="C7" s="114" t="s">
        <v>3256</v>
      </c>
      <c r="D7" s="114" t="s">
        <v>3256</v>
      </c>
      <c r="E7" s="114" t="s">
        <v>3256</v>
      </c>
      <c r="F7" s="12" t="s">
        <v>21</v>
      </c>
      <c r="G7" s="12" t="s">
        <v>20</v>
      </c>
      <c r="H7" s="114" t="s">
        <v>3256</v>
      </c>
      <c r="I7" s="12" t="s">
        <v>19</v>
      </c>
      <c r="J7" s="12" t="s">
        <v>19</v>
      </c>
      <c r="K7" s="12" t="s">
        <v>204</v>
      </c>
      <c r="L7" s="114" t="s">
        <v>3256</v>
      </c>
      <c r="M7" s="12" t="s">
        <v>200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5" t="s">
        <v>3256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116</v>
      </c>
    </row>
    <row r="9" spans="1:16" s="4" customFormat="1" ht="20.25">
      <c r="A9" s="86" t="s">
        <v>3026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118" t="s">
        <v>3256</v>
      </c>
      <c r="I9" s="118" t="s">
        <v>3256</v>
      </c>
      <c r="J9" s="118" t="s">
        <v>3256</v>
      </c>
      <c r="K9" s="118" t="s">
        <v>3256</v>
      </c>
      <c r="L9" s="118" t="s">
        <v>3256</v>
      </c>
      <c r="M9" s="87">
        <v>0</v>
      </c>
      <c r="N9" s="118" t="s">
        <v>3256</v>
      </c>
      <c r="O9" s="88">
        <v>0</v>
      </c>
      <c r="P9" s="88">
        <v>0</v>
      </c>
    </row>
    <row r="10" spans="1:16">
      <c r="A10" s="84" t="s">
        <v>212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118" t="s">
        <v>3256</v>
      </c>
      <c r="I10" s="118" t="s">
        <v>3256</v>
      </c>
      <c r="J10" s="118" t="s">
        <v>3256</v>
      </c>
      <c r="K10" s="118" t="s">
        <v>3256</v>
      </c>
      <c r="L10" s="118" t="s">
        <v>3256</v>
      </c>
      <c r="M10" s="118" t="s">
        <v>3256</v>
      </c>
      <c r="N10" s="118" t="s">
        <v>3256</v>
      </c>
      <c r="O10" s="118" t="s">
        <v>3256</v>
      </c>
      <c r="P10" s="118" t="s">
        <v>3256</v>
      </c>
    </row>
    <row r="11" spans="1:16">
      <c r="A11" s="84" t="s">
        <v>115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118" t="s">
        <v>3256</v>
      </c>
      <c r="H11" s="118" t="s">
        <v>3256</v>
      </c>
      <c r="I11" s="118" t="s">
        <v>3256</v>
      </c>
      <c r="J11" s="118" t="s">
        <v>3256</v>
      </c>
      <c r="K11" s="118" t="s">
        <v>3256</v>
      </c>
      <c r="L11" s="118" t="s">
        <v>3256</v>
      </c>
      <c r="M11" s="118" t="s">
        <v>3256</v>
      </c>
      <c r="N11" s="118" t="s">
        <v>3256</v>
      </c>
      <c r="O11" s="118" t="s">
        <v>3256</v>
      </c>
      <c r="P11" s="118" t="s">
        <v>3256</v>
      </c>
    </row>
    <row r="12" spans="1:16">
      <c r="A12" s="84" t="s">
        <v>195</v>
      </c>
      <c r="B12" s="118" t="s">
        <v>3256</v>
      </c>
      <c r="C12" s="118" t="s">
        <v>3256</v>
      </c>
      <c r="D12" s="118" t="s">
        <v>3256</v>
      </c>
      <c r="E12" s="118" t="s">
        <v>3256</v>
      </c>
      <c r="F12" s="118" t="s">
        <v>3256</v>
      </c>
      <c r="G12" s="118" t="s">
        <v>3256</v>
      </c>
      <c r="H12" s="118" t="s">
        <v>3256</v>
      </c>
      <c r="I12" s="118" t="s">
        <v>3256</v>
      </c>
      <c r="J12" s="118" t="s">
        <v>3256</v>
      </c>
      <c r="K12" s="118" t="s">
        <v>3256</v>
      </c>
      <c r="L12" s="118" t="s">
        <v>3256</v>
      </c>
      <c r="M12" s="118" t="s">
        <v>3256</v>
      </c>
      <c r="N12" s="118" t="s">
        <v>3256</v>
      </c>
      <c r="O12" s="118" t="s">
        <v>3256</v>
      </c>
      <c r="P12" s="118" t="s">
        <v>3256</v>
      </c>
    </row>
    <row r="13" spans="1:16">
      <c r="A13" s="84" t="s">
        <v>203</v>
      </c>
      <c r="B13" s="118" t="s">
        <v>3256</v>
      </c>
      <c r="C13" s="118" t="s">
        <v>3256</v>
      </c>
      <c r="D13" s="118" t="s">
        <v>3256</v>
      </c>
      <c r="E13" s="118" t="s">
        <v>3256</v>
      </c>
      <c r="F13" s="118" t="s">
        <v>3256</v>
      </c>
      <c r="G13" s="118" t="s">
        <v>3256</v>
      </c>
      <c r="H13" s="118" t="s">
        <v>3256</v>
      </c>
      <c r="I13" s="118" t="s">
        <v>3256</v>
      </c>
      <c r="J13" s="118" t="s">
        <v>3256</v>
      </c>
      <c r="K13" s="118" t="s">
        <v>3256</v>
      </c>
      <c r="L13" s="118" t="s">
        <v>3256</v>
      </c>
      <c r="M13" s="118" t="s">
        <v>3256</v>
      </c>
      <c r="N13" s="118" t="s">
        <v>3256</v>
      </c>
      <c r="O13" s="118" t="s">
        <v>3256</v>
      </c>
      <c r="P13" s="118" t="s">
        <v>3256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" style="2" bestFit="1" customWidth="1"/>
    <col min="2" max="2" width="35.85546875" style="2" customWidth="1"/>
    <col min="3" max="3" width="12" style="2" customWidth="1"/>
    <col min="4" max="4" width="13.7109375" style="2" bestFit="1" customWidth="1"/>
    <col min="5" max="5" width="7.5703125" style="1" customWidth="1"/>
    <col min="6" max="6" width="17.5703125" style="1" customWidth="1"/>
    <col min="7" max="7" width="11.140625" style="1" bestFit="1" customWidth="1"/>
    <col min="8" max="8" width="12.85546875" style="1" customWidth="1"/>
    <col min="9" max="9" width="25" style="1" customWidth="1"/>
    <col min="10" max="10" width="12.28515625" style="1" bestFit="1" customWidth="1"/>
    <col min="11" max="11" width="19.140625" style="1" customWidth="1"/>
    <col min="12" max="12" width="17.140625" style="1" customWidth="1"/>
    <col min="13" max="13" width="14.140625" style="1" customWidth="1"/>
    <col min="14" max="14" width="10" style="1" bestFit="1" customWidth="1"/>
    <col min="15" max="15" width="18.28515625" style="1" customWidth="1"/>
    <col min="16" max="16" width="25.85546875" style="1" customWidth="1"/>
    <col min="17" max="17" width="24.42578125" style="1" customWidth="1"/>
    <col min="18" max="19" width="9.140625" style="1" hidden="1" customWidth="1"/>
    <col min="20" max="20" width="12.42578125" style="1" hidden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2">
      <c r="A1" s="36" t="s">
        <v>148</v>
      </c>
      <c r="B1" s="36" t="s" vm="1">
        <v>220</v>
      </c>
    </row>
    <row r="2" spans="1:22">
      <c r="A2" s="36" t="s">
        <v>147</v>
      </c>
      <c r="B2" s="36" t="s">
        <v>221</v>
      </c>
    </row>
    <row r="3" spans="1:22">
      <c r="A3" s="36" t="s">
        <v>149</v>
      </c>
      <c r="B3" s="36" t="s">
        <v>222</v>
      </c>
    </row>
    <row r="4" spans="1:22">
      <c r="A4" s="36" t="s">
        <v>150</v>
      </c>
      <c r="B4" s="36">
        <v>9455</v>
      </c>
    </row>
    <row r="5" spans="1:22" s="3" customFormat="1">
      <c r="A5" s="37" t="s">
        <v>119</v>
      </c>
      <c r="B5" s="38" t="s">
        <v>177</v>
      </c>
      <c r="C5" s="38" t="s">
        <v>48</v>
      </c>
      <c r="D5" s="38" t="s">
        <v>120</v>
      </c>
      <c r="E5" s="38" t="s">
        <v>14</v>
      </c>
      <c r="F5" s="38" t="s">
        <v>107</v>
      </c>
      <c r="G5" s="38" t="s">
        <v>71</v>
      </c>
      <c r="H5" s="38" t="s">
        <v>17</v>
      </c>
      <c r="I5" s="38" t="s">
        <v>219</v>
      </c>
      <c r="J5" s="38" t="s">
        <v>106</v>
      </c>
      <c r="K5" s="38" t="s">
        <v>36</v>
      </c>
      <c r="L5" s="38" t="s">
        <v>18</v>
      </c>
      <c r="M5" s="38" t="s">
        <v>197</v>
      </c>
      <c r="N5" s="38" t="s">
        <v>196</v>
      </c>
      <c r="O5" s="38" t="s">
        <v>114</v>
      </c>
      <c r="P5" s="38" t="s">
        <v>151</v>
      </c>
      <c r="Q5" s="40" t="s">
        <v>153</v>
      </c>
    </row>
    <row r="6" spans="1:22" s="3" customFormat="1">
      <c r="A6" s="113" t="s">
        <v>3256</v>
      </c>
      <c r="B6" s="136" t="s">
        <v>3256</v>
      </c>
      <c r="C6" s="114" t="s">
        <v>3256</v>
      </c>
      <c r="D6" s="114" t="s">
        <v>3256</v>
      </c>
      <c r="E6" s="114" t="s">
        <v>3256</v>
      </c>
      <c r="F6" s="12" t="s">
        <v>21</v>
      </c>
      <c r="G6" s="114" t="s">
        <v>3256</v>
      </c>
      <c r="H6" s="12" t="s">
        <v>20</v>
      </c>
      <c r="I6" s="114" t="s">
        <v>3256</v>
      </c>
      <c r="J6" s="114" t="s">
        <v>3256</v>
      </c>
      <c r="K6" s="12" t="s">
        <v>19</v>
      </c>
      <c r="L6" s="12" t="s">
        <v>19</v>
      </c>
      <c r="M6" s="12" t="s">
        <v>204</v>
      </c>
      <c r="N6" s="114" t="s">
        <v>3256</v>
      </c>
      <c r="O6" s="12" t="s">
        <v>200</v>
      </c>
      <c r="P6" s="12" t="s">
        <v>19</v>
      </c>
      <c r="Q6" s="13" t="s">
        <v>19</v>
      </c>
    </row>
    <row r="7" spans="1:22" s="4" customFormat="1" ht="20.25">
      <c r="A7" s="115" t="s">
        <v>3256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116</v>
      </c>
      <c r="Q7" s="15" t="s">
        <v>117</v>
      </c>
    </row>
    <row r="8" spans="1:22" s="4" customFormat="1" ht="20.25">
      <c r="A8" s="59" t="s">
        <v>42</v>
      </c>
      <c r="B8" s="116" t="s">
        <v>3256</v>
      </c>
      <c r="C8" s="116" t="s">
        <v>3256</v>
      </c>
      <c r="D8" s="116" t="s">
        <v>3256</v>
      </c>
      <c r="E8" s="116" t="s">
        <v>3256</v>
      </c>
      <c r="F8" s="116" t="s">
        <v>3256</v>
      </c>
      <c r="G8" s="116" t="s">
        <v>3256</v>
      </c>
      <c r="H8" s="61">
        <v>4.3927074520219129</v>
      </c>
      <c r="I8" s="116" t="s">
        <v>3256</v>
      </c>
      <c r="J8" s="116" t="s">
        <v>3256</v>
      </c>
      <c r="K8" s="116" t="s">
        <v>3256</v>
      </c>
      <c r="L8" s="60">
        <v>9.1468952154290295E-2</v>
      </c>
      <c r="M8" s="116" t="s">
        <v>3256</v>
      </c>
      <c r="N8" s="116" t="s">
        <v>3256</v>
      </c>
      <c r="O8" s="61">
        <f>O9+O283</f>
        <v>13989.021221477999</v>
      </c>
      <c r="P8" s="62">
        <f>IFERROR(O8/$O$8,0)</f>
        <v>1</v>
      </c>
      <c r="Q8" s="62">
        <f>O8/'סכום נכסי הקרן'!$C$41</f>
        <v>9.3991356972928486E-2</v>
      </c>
      <c r="T8" s="61"/>
      <c r="V8" s="100"/>
    </row>
    <row r="9" spans="1:22" ht="20.25">
      <c r="A9" s="63" t="s">
        <v>40</v>
      </c>
      <c r="B9" s="117" t="s">
        <v>3256</v>
      </c>
      <c r="C9" s="117" t="s">
        <v>3256</v>
      </c>
      <c r="D9" s="117" t="s">
        <v>3256</v>
      </c>
      <c r="E9" s="117" t="s">
        <v>3256</v>
      </c>
      <c r="F9" s="117" t="s">
        <v>3256</v>
      </c>
      <c r="G9" s="117" t="s">
        <v>3256</v>
      </c>
      <c r="H9" s="66">
        <v>5.6254597495160326</v>
      </c>
      <c r="I9" s="117" t="s">
        <v>3256</v>
      </c>
      <c r="J9" s="117" t="s">
        <v>3256</v>
      </c>
      <c r="K9" s="117" t="s">
        <v>3256</v>
      </c>
      <c r="L9" s="65">
        <v>5.2943402567646999E-2</v>
      </c>
      <c r="M9" s="117" t="s">
        <v>3256</v>
      </c>
      <c r="N9" s="117" t="s">
        <v>3256</v>
      </c>
      <c r="O9" s="66">
        <f>O10+O47+O280</f>
        <v>9317.4728727069996</v>
      </c>
      <c r="P9" s="67">
        <f t="shared" ref="P9:P72" si="0">IFERROR(O9/$O$8,0)</f>
        <v>0.66605609679120703</v>
      </c>
      <c r="Q9" s="67">
        <f>O9/'סכום נכסי הקרן'!$C$41</f>
        <v>6.2603516357497752E-2</v>
      </c>
      <c r="T9" s="66"/>
      <c r="V9" s="100"/>
    </row>
    <row r="10" spans="1:22" ht="20.25">
      <c r="A10" s="68" t="s">
        <v>37</v>
      </c>
      <c r="B10" s="117" t="s">
        <v>3256</v>
      </c>
      <c r="C10" s="117" t="s">
        <v>3256</v>
      </c>
      <c r="D10" s="117" t="s">
        <v>3256</v>
      </c>
      <c r="E10" s="117" t="s">
        <v>3256</v>
      </c>
      <c r="F10" s="117" t="s">
        <v>3256</v>
      </c>
      <c r="G10" s="117" t="s">
        <v>3256</v>
      </c>
      <c r="H10" s="66">
        <v>9.5716972434099734</v>
      </c>
      <c r="I10" s="117" t="s">
        <v>3256</v>
      </c>
      <c r="J10" s="117" t="s">
        <v>3256</v>
      </c>
      <c r="K10" s="117" t="s">
        <v>3256</v>
      </c>
      <c r="L10" s="65">
        <v>4.7881638496513813E-2</v>
      </c>
      <c r="M10" s="117" t="s">
        <v>3256</v>
      </c>
      <c r="N10" s="117" t="s">
        <v>3256</v>
      </c>
      <c r="O10" s="66">
        <f>SUM(O11:O45)</f>
        <v>2003.8889779940002</v>
      </c>
      <c r="P10" s="67">
        <f t="shared" si="0"/>
        <v>0.14324726128210713</v>
      </c>
      <c r="Q10" s="67">
        <f>O10/'סכום נכסי הקרן'!$C$41</f>
        <v>1.3464004470560889E-2</v>
      </c>
      <c r="T10" s="66"/>
      <c r="V10" s="100"/>
    </row>
    <row r="11" spans="1:22" ht="20.25">
      <c r="A11" s="69" t="s">
        <v>3145</v>
      </c>
      <c r="B11" s="70" t="s">
        <v>2804</v>
      </c>
      <c r="C11" s="54">
        <v>6028</v>
      </c>
      <c r="D11" s="118" t="s">
        <v>3256</v>
      </c>
      <c r="E11" s="54" t="s">
        <v>643</v>
      </c>
      <c r="F11" s="79">
        <v>43100</v>
      </c>
      <c r="G11" s="118" t="s">
        <v>3256</v>
      </c>
      <c r="H11" s="72">
        <v>7.4400000000465107</v>
      </c>
      <c r="I11" s="70" t="s">
        <v>29</v>
      </c>
      <c r="J11" s="70" t="s">
        <v>135</v>
      </c>
      <c r="K11" s="71">
        <v>6.4500000000414143E-2</v>
      </c>
      <c r="L11" s="71">
        <v>6.4500000000414143E-2</v>
      </c>
      <c r="M11" s="72">
        <v>55084.835692000001</v>
      </c>
      <c r="N11" s="80">
        <v>113.97</v>
      </c>
      <c r="O11" s="72">
        <v>62.780187231999996</v>
      </c>
      <c r="P11" s="73">
        <f t="shared" si="0"/>
        <v>4.4878184283265394E-3</v>
      </c>
      <c r="Q11" s="73">
        <f>O11/'סכום נכסי הקרן'!$C$41</f>
        <v>4.2181614392652661E-4</v>
      </c>
      <c r="T11" s="72"/>
      <c r="V11" s="100"/>
    </row>
    <row r="12" spans="1:22" ht="20.25">
      <c r="A12" s="69" t="s">
        <v>3145</v>
      </c>
      <c r="B12" s="70" t="s">
        <v>2804</v>
      </c>
      <c r="C12" s="54">
        <v>6869</v>
      </c>
      <c r="D12" s="118" t="s">
        <v>3256</v>
      </c>
      <c r="E12" s="54" t="s">
        <v>643</v>
      </c>
      <c r="F12" s="79">
        <v>43555</v>
      </c>
      <c r="G12" s="118" t="s">
        <v>3256</v>
      </c>
      <c r="H12" s="72">
        <v>3.3700000000703194</v>
      </c>
      <c r="I12" s="70" t="s">
        <v>29</v>
      </c>
      <c r="J12" s="70" t="s">
        <v>135</v>
      </c>
      <c r="K12" s="71">
        <v>5.7400000001406382E-2</v>
      </c>
      <c r="L12" s="71">
        <v>5.7400000001406382E-2</v>
      </c>
      <c r="M12" s="72">
        <v>10891.260777</v>
      </c>
      <c r="N12" s="80">
        <v>100.54</v>
      </c>
      <c r="O12" s="72">
        <v>10.950073579</v>
      </c>
      <c r="P12" s="73">
        <f t="shared" si="0"/>
        <v>7.8276195350878732E-4</v>
      </c>
      <c r="Q12" s="73">
        <f>O12/'סכום נכסי הקרן'!$C$41</f>
        <v>7.3572858197071275E-5</v>
      </c>
      <c r="T12" s="72"/>
      <c r="V12" s="100"/>
    </row>
    <row r="13" spans="1:22" ht="20.25">
      <c r="A13" s="69" t="s">
        <v>3145</v>
      </c>
      <c r="B13" s="70" t="s">
        <v>2804</v>
      </c>
      <c r="C13" s="54">
        <v>6870</v>
      </c>
      <c r="D13" s="118" t="s">
        <v>3256</v>
      </c>
      <c r="E13" s="54" t="s">
        <v>643</v>
      </c>
      <c r="F13" s="79">
        <v>43555</v>
      </c>
      <c r="G13" s="118" t="s">
        <v>3256</v>
      </c>
      <c r="H13" s="72">
        <v>5.2399999999945344</v>
      </c>
      <c r="I13" s="70" t="s">
        <v>29</v>
      </c>
      <c r="J13" s="70" t="s">
        <v>135</v>
      </c>
      <c r="K13" s="71">
        <v>4.4199999999980262E-2</v>
      </c>
      <c r="L13" s="71">
        <v>4.4199999999980262E-2</v>
      </c>
      <c r="M13" s="72">
        <v>129763.856711</v>
      </c>
      <c r="N13" s="80">
        <v>101.54</v>
      </c>
      <c r="O13" s="72">
        <v>131.762220103</v>
      </c>
      <c r="P13" s="73">
        <f t="shared" si="0"/>
        <v>9.4189734947788418E-3</v>
      </c>
      <c r="Q13" s="73">
        <f>O13/'סכום נכסי הקרן'!$C$41</f>
        <v>8.8530210006630987E-4</v>
      </c>
      <c r="T13" s="72"/>
      <c r="V13" s="100"/>
    </row>
    <row r="14" spans="1:22" ht="20.25">
      <c r="A14" s="69" t="s">
        <v>3145</v>
      </c>
      <c r="B14" s="70" t="s">
        <v>2804</v>
      </c>
      <c r="C14" s="54">
        <v>6868</v>
      </c>
      <c r="D14" s="118" t="s">
        <v>3256</v>
      </c>
      <c r="E14" s="54" t="s">
        <v>643</v>
      </c>
      <c r="F14" s="79">
        <v>43555</v>
      </c>
      <c r="G14" s="118" t="s">
        <v>3256</v>
      </c>
      <c r="H14" s="72">
        <v>5.669999999788228</v>
      </c>
      <c r="I14" s="70" t="s">
        <v>29</v>
      </c>
      <c r="J14" s="70" t="s">
        <v>135</v>
      </c>
      <c r="K14" s="71">
        <v>1.8899999999569841E-2</v>
      </c>
      <c r="L14" s="71">
        <v>1.8899999999569841E-2</v>
      </c>
      <c r="M14" s="72">
        <v>9090.4402370000007</v>
      </c>
      <c r="N14" s="80">
        <v>132.97999999999999</v>
      </c>
      <c r="O14" s="72">
        <v>12.088465967999998</v>
      </c>
      <c r="P14" s="73">
        <f t="shared" si="0"/>
        <v>8.6413951173653313E-4</v>
      </c>
      <c r="Q14" s="73">
        <f>O14/'סכום נכסי הקרן'!$C$41</f>
        <v>8.122164532204061E-5</v>
      </c>
      <c r="T14" s="72"/>
      <c r="V14" s="100"/>
    </row>
    <row r="15" spans="1:22" ht="20.25">
      <c r="A15" s="69" t="s">
        <v>3145</v>
      </c>
      <c r="B15" s="70" t="s">
        <v>2804</v>
      </c>
      <c r="C15" s="54">
        <v>6867</v>
      </c>
      <c r="D15" s="118" t="s">
        <v>3256</v>
      </c>
      <c r="E15" s="54" t="s">
        <v>643</v>
      </c>
      <c r="F15" s="79">
        <v>43555</v>
      </c>
      <c r="G15" s="118" t="s">
        <v>3256</v>
      </c>
      <c r="H15" s="72">
        <v>4.9799999999904445</v>
      </c>
      <c r="I15" s="70" t="s">
        <v>29</v>
      </c>
      <c r="J15" s="70" t="s">
        <v>135</v>
      </c>
      <c r="K15" s="71">
        <v>3.8700000000113921E-2</v>
      </c>
      <c r="L15" s="71">
        <v>3.8700000000113921E-2</v>
      </c>
      <c r="M15" s="72">
        <v>21887.908399</v>
      </c>
      <c r="N15" s="80">
        <v>124.32</v>
      </c>
      <c r="O15" s="72">
        <v>27.211044387000001</v>
      </c>
      <c r="P15" s="73">
        <f t="shared" si="0"/>
        <v>1.9451714280925968E-3</v>
      </c>
      <c r="Q15" s="73">
        <f>O15/'סכום נכסי הקרן'!$C$41</f>
        <v>1.8282930207139236E-4</v>
      </c>
      <c r="T15" s="72"/>
      <c r="V15" s="100"/>
    </row>
    <row r="16" spans="1:22" ht="20.25">
      <c r="A16" s="69" t="s">
        <v>3145</v>
      </c>
      <c r="B16" s="70" t="s">
        <v>2804</v>
      </c>
      <c r="C16" s="54">
        <v>6866</v>
      </c>
      <c r="D16" s="118" t="s">
        <v>3256</v>
      </c>
      <c r="E16" s="54" t="s">
        <v>643</v>
      </c>
      <c r="F16" s="79">
        <v>43555</v>
      </c>
      <c r="G16" s="118" t="s">
        <v>3256</v>
      </c>
      <c r="H16" s="72">
        <v>5.890000000025081</v>
      </c>
      <c r="I16" s="70" t="s">
        <v>29</v>
      </c>
      <c r="J16" s="70" t="s">
        <v>135</v>
      </c>
      <c r="K16" s="71">
        <v>3.6600000000199674E-2</v>
      </c>
      <c r="L16" s="71">
        <v>3.6600000000199674E-2</v>
      </c>
      <c r="M16" s="72">
        <v>33760.784930000002</v>
      </c>
      <c r="N16" s="80">
        <v>121.64</v>
      </c>
      <c r="O16" s="72">
        <v>41.066613973000003</v>
      </c>
      <c r="P16" s="73">
        <f t="shared" si="0"/>
        <v>2.935631687365554E-3</v>
      </c>
      <c r="Q16" s="73">
        <f>O16/'סכום נכסי הקרן'!$C$41</f>
        <v>2.7592400586821621E-4</v>
      </c>
      <c r="T16" s="72"/>
      <c r="V16" s="100"/>
    </row>
    <row r="17" spans="1:22" ht="20.25">
      <c r="A17" s="69" t="s">
        <v>3145</v>
      </c>
      <c r="B17" s="70" t="s">
        <v>2804</v>
      </c>
      <c r="C17" s="54">
        <v>6865</v>
      </c>
      <c r="D17" s="118" t="s">
        <v>3256</v>
      </c>
      <c r="E17" s="54" t="s">
        <v>643</v>
      </c>
      <c r="F17" s="79">
        <v>43555</v>
      </c>
      <c r="G17" s="118" t="s">
        <v>3256</v>
      </c>
      <c r="H17" s="72">
        <v>3.9699999999317903</v>
      </c>
      <c r="I17" s="70" t="s">
        <v>29</v>
      </c>
      <c r="J17" s="70" t="s">
        <v>135</v>
      </c>
      <c r="K17" s="71">
        <v>2.7699999999713315E-2</v>
      </c>
      <c r="L17" s="71">
        <v>2.7699999999713315E-2</v>
      </c>
      <c r="M17" s="72">
        <v>16417.730108</v>
      </c>
      <c r="N17" s="80">
        <v>123.23</v>
      </c>
      <c r="O17" s="72">
        <v>20.231570653999999</v>
      </c>
      <c r="P17" s="73">
        <f t="shared" si="0"/>
        <v>1.4462463337275894E-3</v>
      </c>
      <c r="Q17" s="73">
        <f>O17/'סכום נכסי הקרן'!$C$41</f>
        <v>1.359346554241789E-4</v>
      </c>
      <c r="T17" s="72"/>
      <c r="V17" s="100"/>
    </row>
    <row r="18" spans="1:22" ht="20.25">
      <c r="A18" s="69" t="s">
        <v>3145</v>
      </c>
      <c r="B18" s="70" t="s">
        <v>2804</v>
      </c>
      <c r="C18" s="54">
        <v>5212</v>
      </c>
      <c r="D18" s="118" t="s">
        <v>3256</v>
      </c>
      <c r="E18" s="54" t="s">
        <v>643</v>
      </c>
      <c r="F18" s="79">
        <v>42643</v>
      </c>
      <c r="G18" s="118" t="s">
        <v>3256</v>
      </c>
      <c r="H18" s="72">
        <v>6.939999999979964</v>
      </c>
      <c r="I18" s="70" t="s">
        <v>29</v>
      </c>
      <c r="J18" s="70" t="s">
        <v>135</v>
      </c>
      <c r="K18" s="71">
        <v>4.8499999999909678E-2</v>
      </c>
      <c r="L18" s="71">
        <v>4.8499999999909678E-2</v>
      </c>
      <c r="M18" s="72">
        <v>121523.097117</v>
      </c>
      <c r="N18" s="80">
        <v>100.21</v>
      </c>
      <c r="O18" s="72">
        <v>121.77829562599999</v>
      </c>
      <c r="P18" s="73">
        <f t="shared" si="0"/>
        <v>8.7052763519314749E-3</v>
      </c>
      <c r="Q18" s="73">
        <f>O18/'סכום נכסי הקרן'!$C$41</f>
        <v>8.1822073714238395E-4</v>
      </c>
      <c r="T18" s="72"/>
      <c r="V18" s="100"/>
    </row>
    <row r="19" spans="1:22" ht="20.25">
      <c r="A19" s="69" t="s">
        <v>3146</v>
      </c>
      <c r="B19" s="70" t="s">
        <v>2804</v>
      </c>
      <c r="C19" s="54" t="s">
        <v>2805</v>
      </c>
      <c r="D19" s="118" t="s">
        <v>3256</v>
      </c>
      <c r="E19" s="54" t="s">
        <v>643</v>
      </c>
      <c r="F19" s="79">
        <v>45107</v>
      </c>
      <c r="G19" s="118" t="s">
        <v>3256</v>
      </c>
      <c r="H19" s="72">
        <v>9.2000000000133824</v>
      </c>
      <c r="I19" s="70" t="s">
        <v>29</v>
      </c>
      <c r="J19" s="70" t="s">
        <v>135</v>
      </c>
      <c r="K19" s="71">
        <v>7.0600000000173968E-2</v>
      </c>
      <c r="L19" s="71">
        <v>7.0600000000173968E-2</v>
      </c>
      <c r="M19" s="72">
        <v>99585.608634999997</v>
      </c>
      <c r="N19" s="80">
        <v>105.04</v>
      </c>
      <c r="O19" s="72">
        <v>104.60472330300001</v>
      </c>
      <c r="P19" s="73">
        <f t="shared" si="0"/>
        <v>7.4776298961070622E-3</v>
      </c>
      <c r="Q19" s="73">
        <f>O19/'סכום נכסי הקרן'!$C$41</f>
        <v>7.0283258087644105E-4</v>
      </c>
      <c r="T19" s="72"/>
      <c r="V19" s="100"/>
    </row>
    <row r="20" spans="1:22" ht="20.25">
      <c r="A20" s="69" t="s">
        <v>3146</v>
      </c>
      <c r="B20" s="70" t="s">
        <v>2804</v>
      </c>
      <c r="C20" s="54" t="s">
        <v>2806</v>
      </c>
      <c r="D20" s="118" t="s">
        <v>3256</v>
      </c>
      <c r="E20" s="54" t="s">
        <v>643</v>
      </c>
      <c r="F20" s="79">
        <v>45107</v>
      </c>
      <c r="G20" s="118" t="s">
        <v>3256</v>
      </c>
      <c r="H20" s="72">
        <v>9.0000000000371898</v>
      </c>
      <c r="I20" s="70" t="s">
        <v>29</v>
      </c>
      <c r="J20" s="70" t="s">
        <v>135</v>
      </c>
      <c r="K20" s="71">
        <v>7.1400000000376856E-2</v>
      </c>
      <c r="L20" s="71">
        <v>7.1400000000376856E-2</v>
      </c>
      <c r="M20" s="72">
        <v>77024.069910999999</v>
      </c>
      <c r="N20" s="80">
        <v>104.73</v>
      </c>
      <c r="O20" s="72">
        <v>80.667308414000004</v>
      </c>
      <c r="P20" s="73">
        <f t="shared" si="0"/>
        <v>5.7664726600133902E-3</v>
      </c>
      <c r="Q20" s="73">
        <f>O20/'סכום נכסי הקרן'!$C$41</f>
        <v>5.419985902619511E-4</v>
      </c>
      <c r="T20" s="72"/>
      <c r="V20" s="100"/>
    </row>
    <row r="21" spans="1:22" ht="20.25">
      <c r="A21" s="69" t="s">
        <v>3146</v>
      </c>
      <c r="B21" s="70" t="s">
        <v>2804</v>
      </c>
      <c r="C21" s="54" t="s">
        <v>2807</v>
      </c>
      <c r="D21" s="118" t="s">
        <v>3256</v>
      </c>
      <c r="E21" s="54" t="s">
        <v>643</v>
      </c>
      <c r="F21" s="79">
        <v>45107</v>
      </c>
      <c r="G21" s="118" t="s">
        <v>3256</v>
      </c>
      <c r="H21" s="72">
        <v>8.4000000001591726</v>
      </c>
      <c r="I21" s="70" t="s">
        <v>29</v>
      </c>
      <c r="J21" s="70" t="s">
        <v>135</v>
      </c>
      <c r="K21" s="71">
        <v>7.1900000000079567E-2</v>
      </c>
      <c r="L21" s="71">
        <v>7.1900000000079567E-2</v>
      </c>
      <c r="M21" s="72">
        <v>6178.0754360000001</v>
      </c>
      <c r="N21" s="80">
        <v>101.69</v>
      </c>
      <c r="O21" s="72">
        <v>6.2824849050000013</v>
      </c>
      <c r="P21" s="73">
        <f t="shared" si="0"/>
        <v>4.4910110618419884E-4</v>
      </c>
      <c r="Q21" s="73">
        <f>O21/'סכום נכסי הקרן'!$C$41</f>
        <v>4.2211622388296093E-5</v>
      </c>
      <c r="T21" s="72"/>
      <c r="V21" s="100"/>
    </row>
    <row r="22" spans="1:22" ht="20.25">
      <c r="A22" s="69" t="s">
        <v>3146</v>
      </c>
      <c r="B22" s="70" t="s">
        <v>2804</v>
      </c>
      <c r="C22" s="54" t="s">
        <v>2808</v>
      </c>
      <c r="D22" s="118" t="s">
        <v>3256</v>
      </c>
      <c r="E22" s="54" t="s">
        <v>643</v>
      </c>
      <c r="F22" s="79">
        <v>45107</v>
      </c>
      <c r="G22" s="118" t="s">
        <v>3256</v>
      </c>
      <c r="H22" s="72">
        <v>7.4100000000638486</v>
      </c>
      <c r="I22" s="70" t="s">
        <v>29</v>
      </c>
      <c r="J22" s="70" t="s">
        <v>135</v>
      </c>
      <c r="K22" s="71">
        <v>7.0600000000676635E-2</v>
      </c>
      <c r="L22" s="71">
        <v>7.0600000000676635E-2</v>
      </c>
      <c r="M22" s="72">
        <v>48640.545893000002</v>
      </c>
      <c r="N22" s="80">
        <v>80.819999999999993</v>
      </c>
      <c r="O22" s="72">
        <v>39.311289189</v>
      </c>
      <c r="P22" s="73">
        <f t="shared" si="0"/>
        <v>2.8101529454143325E-3</v>
      </c>
      <c r="Q22" s="73">
        <f>O22/'סכום נכסי הקרן'!$C$41</f>
        <v>2.6413008864096491E-4</v>
      </c>
      <c r="T22" s="72"/>
      <c r="V22" s="100"/>
    </row>
    <row r="23" spans="1:22" ht="20.25">
      <c r="A23" s="69" t="s">
        <v>3146</v>
      </c>
      <c r="B23" s="70" t="s">
        <v>2804</v>
      </c>
      <c r="C23" s="54" t="s">
        <v>2809</v>
      </c>
      <c r="D23" s="118" t="s">
        <v>3256</v>
      </c>
      <c r="E23" s="54" t="s">
        <v>643</v>
      </c>
      <c r="F23" s="79">
        <v>45107</v>
      </c>
      <c r="G23" s="118" t="s">
        <v>3256</v>
      </c>
      <c r="H23" s="72">
        <v>11.189999999005188</v>
      </c>
      <c r="I23" s="70" t="s">
        <v>29</v>
      </c>
      <c r="J23" s="70" t="s">
        <v>135</v>
      </c>
      <c r="K23" s="71">
        <v>3.5399999995903715E-2</v>
      </c>
      <c r="L23" s="71">
        <v>3.5399999995903715E-2</v>
      </c>
      <c r="M23" s="72">
        <v>2421.8632120000002</v>
      </c>
      <c r="N23" s="80">
        <v>141.12</v>
      </c>
      <c r="O23" s="72">
        <v>3.4177328600000001</v>
      </c>
      <c r="P23" s="73">
        <f t="shared" si="0"/>
        <v>2.4431536745062586E-4</v>
      </c>
      <c r="Q23" s="73">
        <f>O23/'סכום נכסי הקרן'!$C$41</f>
        <v>2.2963532916023966E-5</v>
      </c>
      <c r="T23" s="72"/>
      <c r="V23" s="100"/>
    </row>
    <row r="24" spans="1:22" ht="20.25">
      <c r="A24" s="69" t="s">
        <v>3146</v>
      </c>
      <c r="B24" s="70" t="s">
        <v>2804</v>
      </c>
      <c r="C24" s="54" t="s">
        <v>2810</v>
      </c>
      <c r="D24" s="118" t="s">
        <v>3256</v>
      </c>
      <c r="E24" s="54" t="s">
        <v>643</v>
      </c>
      <c r="F24" s="79">
        <v>45107</v>
      </c>
      <c r="G24" s="118" t="s">
        <v>3256</v>
      </c>
      <c r="H24" s="72">
        <v>10.420000000274737</v>
      </c>
      <c r="I24" s="70" t="s">
        <v>29</v>
      </c>
      <c r="J24" s="70" t="s">
        <v>135</v>
      </c>
      <c r="K24" s="71">
        <v>3.1800000000759915E-2</v>
      </c>
      <c r="L24" s="71">
        <v>3.1800000000759915E-2</v>
      </c>
      <c r="M24" s="72">
        <v>12054.167229999999</v>
      </c>
      <c r="N24" s="80">
        <v>141.91999999999999</v>
      </c>
      <c r="O24" s="72">
        <v>17.107274865000001</v>
      </c>
      <c r="P24" s="73">
        <f t="shared" si="0"/>
        <v>1.2229072065981573E-3</v>
      </c>
      <c r="Q24" s="73">
        <f>O24/'סכום נכסי הקרן'!$C$41</f>
        <v>1.149427078001342E-4</v>
      </c>
      <c r="T24" s="72"/>
      <c r="V24" s="100"/>
    </row>
    <row r="25" spans="1:22" ht="20.25">
      <c r="A25" s="69" t="s">
        <v>3146</v>
      </c>
      <c r="B25" s="70" t="s">
        <v>2804</v>
      </c>
      <c r="C25" s="54" t="s">
        <v>2811</v>
      </c>
      <c r="D25" s="118" t="s">
        <v>3256</v>
      </c>
      <c r="E25" s="54" t="s">
        <v>643</v>
      </c>
      <c r="F25" s="79">
        <v>45107</v>
      </c>
      <c r="G25" s="118" t="s">
        <v>3256</v>
      </c>
      <c r="H25" s="72">
        <v>10.509999999913081</v>
      </c>
      <c r="I25" s="70" t="s">
        <v>29</v>
      </c>
      <c r="J25" s="70" t="s">
        <v>135</v>
      </c>
      <c r="K25" s="71">
        <v>3.4299999999524398E-2</v>
      </c>
      <c r="L25" s="71">
        <v>3.4299999999524398E-2</v>
      </c>
      <c r="M25" s="72">
        <v>9406.8697809999994</v>
      </c>
      <c r="N25" s="80">
        <v>129.63999999999999</v>
      </c>
      <c r="O25" s="72">
        <v>12.195064705999998</v>
      </c>
      <c r="P25" s="73">
        <f t="shared" si="0"/>
        <v>8.7175968303460321E-4</v>
      </c>
      <c r="Q25" s="73">
        <f>O25/'סכום נכסי הקרן'!$C$41</f>
        <v>8.1937875562712378E-5</v>
      </c>
      <c r="T25" s="72"/>
      <c r="V25" s="100"/>
    </row>
    <row r="26" spans="1:22" ht="20.25">
      <c r="A26" s="69" t="s">
        <v>3146</v>
      </c>
      <c r="B26" s="70" t="s">
        <v>2804</v>
      </c>
      <c r="C26" s="54" t="s">
        <v>2812</v>
      </c>
      <c r="D26" s="118" t="s">
        <v>3256</v>
      </c>
      <c r="E26" s="54" t="s">
        <v>643</v>
      </c>
      <c r="F26" s="79">
        <v>45107</v>
      </c>
      <c r="G26" s="118" t="s">
        <v>3256</v>
      </c>
      <c r="H26" s="72">
        <v>10.010000000113044</v>
      </c>
      <c r="I26" s="70" t="s">
        <v>29</v>
      </c>
      <c r="J26" s="70" t="s">
        <v>135</v>
      </c>
      <c r="K26" s="71">
        <v>3.3900000000336959E-2</v>
      </c>
      <c r="L26" s="71">
        <v>3.3900000000336959E-2</v>
      </c>
      <c r="M26" s="72">
        <v>35572.769581</v>
      </c>
      <c r="N26" s="80">
        <v>103.45</v>
      </c>
      <c r="O26" s="72">
        <v>36.800024583999999</v>
      </c>
      <c r="P26" s="73">
        <f t="shared" si="0"/>
        <v>2.630636125385184E-3</v>
      </c>
      <c r="Q26" s="73">
        <f>O26/'סכום נכסי הקרן'!$C$41</f>
        <v>2.4725705912696029E-4</v>
      </c>
      <c r="T26" s="72"/>
      <c r="V26" s="100"/>
    </row>
    <row r="27" spans="1:22" ht="20.25">
      <c r="A27" s="69" t="s">
        <v>3145</v>
      </c>
      <c r="B27" s="70" t="s">
        <v>2804</v>
      </c>
      <c r="C27" s="54">
        <v>5211</v>
      </c>
      <c r="D27" s="118" t="s">
        <v>3256</v>
      </c>
      <c r="E27" s="54" t="s">
        <v>643</v>
      </c>
      <c r="F27" s="79">
        <v>42643</v>
      </c>
      <c r="G27" s="118" t="s">
        <v>3256</v>
      </c>
      <c r="H27" s="72">
        <v>4.4900000000119844</v>
      </c>
      <c r="I27" s="70" t="s">
        <v>29</v>
      </c>
      <c r="J27" s="70" t="s">
        <v>135</v>
      </c>
      <c r="K27" s="71">
        <v>4.9800000000127687E-2</v>
      </c>
      <c r="L27" s="71">
        <v>4.9800000000127687E-2</v>
      </c>
      <c r="M27" s="72">
        <v>93301.664082999996</v>
      </c>
      <c r="N27" s="80">
        <v>95.69</v>
      </c>
      <c r="O27" s="72">
        <v>89.280362357000001</v>
      </c>
      <c r="P27" s="73">
        <f t="shared" si="0"/>
        <v>6.3821736305556308E-3</v>
      </c>
      <c r="Q27" s="73">
        <f>O27/'סכום נכסי הקרן'!$C$41</f>
        <v>5.9986915997276523E-4</v>
      </c>
      <c r="T27" s="72"/>
      <c r="V27" s="100"/>
    </row>
    <row r="28" spans="1:22" ht="20.25">
      <c r="A28" s="69" t="s">
        <v>3145</v>
      </c>
      <c r="B28" s="70" t="s">
        <v>2804</v>
      </c>
      <c r="C28" s="54">
        <v>6027</v>
      </c>
      <c r="D28" s="118" t="s">
        <v>3256</v>
      </c>
      <c r="E28" s="54" t="s">
        <v>643</v>
      </c>
      <c r="F28" s="79">
        <v>43100</v>
      </c>
      <c r="G28" s="118" t="s">
        <v>3256</v>
      </c>
      <c r="H28" s="72">
        <v>8.1600000000176873</v>
      </c>
      <c r="I28" s="70" t="s">
        <v>29</v>
      </c>
      <c r="J28" s="70" t="s">
        <v>135</v>
      </c>
      <c r="K28" s="71">
        <v>4.7700000000106213E-2</v>
      </c>
      <c r="L28" s="71">
        <v>4.7700000000106213E-2</v>
      </c>
      <c r="M28" s="72">
        <v>204858.90128200001</v>
      </c>
      <c r="N28" s="80">
        <v>101.57</v>
      </c>
      <c r="O28" s="72">
        <v>208.075186027</v>
      </c>
      <c r="P28" s="73">
        <f t="shared" si="0"/>
        <v>1.4874177594893661E-2</v>
      </c>
      <c r="Q28" s="73">
        <f>O28/'סכום נכסי הקרן'!$C$41</f>
        <v>1.398044136000385E-3</v>
      </c>
      <c r="T28" s="72"/>
      <c r="V28" s="100"/>
    </row>
    <row r="29" spans="1:22" ht="20.25">
      <c r="A29" s="69" t="s">
        <v>3145</v>
      </c>
      <c r="B29" s="70" t="s">
        <v>2804</v>
      </c>
      <c r="C29" s="54">
        <v>5025</v>
      </c>
      <c r="D29" s="118" t="s">
        <v>3256</v>
      </c>
      <c r="E29" s="54" t="s">
        <v>643</v>
      </c>
      <c r="F29" s="79">
        <v>42551</v>
      </c>
      <c r="G29" s="118" t="s">
        <v>3256</v>
      </c>
      <c r="H29" s="72">
        <v>7.6299999999966506</v>
      </c>
      <c r="I29" s="70" t="s">
        <v>29</v>
      </c>
      <c r="J29" s="70" t="s">
        <v>135</v>
      </c>
      <c r="K29" s="71">
        <v>5.0799999999931442E-2</v>
      </c>
      <c r="L29" s="71">
        <v>5.0799999999931442E-2</v>
      </c>
      <c r="M29" s="72">
        <v>129787.771148</v>
      </c>
      <c r="N29" s="80">
        <v>98.9</v>
      </c>
      <c r="O29" s="72">
        <v>128.36010566100001</v>
      </c>
      <c r="P29" s="73">
        <f t="shared" si="0"/>
        <v>9.1757746041533431E-3</v>
      </c>
      <c r="Q29" s="73">
        <f>O29/'סכום נכסי הקרן'!$C$41</f>
        <v>8.6244350632210844E-4</v>
      </c>
      <c r="T29" s="72"/>
      <c r="V29" s="100"/>
    </row>
    <row r="30" spans="1:22" ht="20.25">
      <c r="A30" s="69" t="s">
        <v>3145</v>
      </c>
      <c r="B30" s="70" t="s">
        <v>2804</v>
      </c>
      <c r="C30" s="54">
        <v>5024</v>
      </c>
      <c r="D30" s="118" t="s">
        <v>3256</v>
      </c>
      <c r="E30" s="54" t="s">
        <v>643</v>
      </c>
      <c r="F30" s="79">
        <v>42551</v>
      </c>
      <c r="G30" s="118" t="s">
        <v>3256</v>
      </c>
      <c r="H30" s="72">
        <v>5.3299999999767396</v>
      </c>
      <c r="I30" s="70" t="s">
        <v>29</v>
      </c>
      <c r="J30" s="70" t="s">
        <v>135</v>
      </c>
      <c r="K30" s="71">
        <v>5.1199999999727207E-2</v>
      </c>
      <c r="L30" s="71">
        <v>5.1199999999727207E-2</v>
      </c>
      <c r="M30" s="72">
        <v>84837.216792999985</v>
      </c>
      <c r="N30" s="80">
        <v>96.79</v>
      </c>
      <c r="O30" s="72">
        <v>82.113942127000001</v>
      </c>
      <c r="P30" s="73">
        <f t="shared" si="0"/>
        <v>5.8698847351040277E-3</v>
      </c>
      <c r="Q30" s="73">
        <f>O30/'סכום נכסי הקרן'!$C$41</f>
        <v>5.5171843152710645E-4</v>
      </c>
      <c r="T30" s="72"/>
      <c r="V30" s="100"/>
    </row>
    <row r="31" spans="1:22" ht="20.25">
      <c r="A31" s="69" t="s">
        <v>3145</v>
      </c>
      <c r="B31" s="70" t="s">
        <v>2804</v>
      </c>
      <c r="C31" s="54">
        <v>6026</v>
      </c>
      <c r="D31" s="118" t="s">
        <v>3256</v>
      </c>
      <c r="E31" s="54" t="s">
        <v>643</v>
      </c>
      <c r="F31" s="79">
        <v>43100</v>
      </c>
      <c r="G31" s="118" t="s">
        <v>3256</v>
      </c>
      <c r="H31" s="72">
        <v>5.9999999999914806</v>
      </c>
      <c r="I31" s="70" t="s">
        <v>29</v>
      </c>
      <c r="J31" s="70" t="s">
        <v>135</v>
      </c>
      <c r="K31" s="71">
        <v>4.9299999999926729E-2</v>
      </c>
      <c r="L31" s="71">
        <v>4.9299999999926729E-2</v>
      </c>
      <c r="M31" s="72">
        <v>250051.91745800001</v>
      </c>
      <c r="N31" s="80">
        <v>93.88</v>
      </c>
      <c r="O31" s="72">
        <v>234.74874010400001</v>
      </c>
      <c r="P31" s="73">
        <f t="shared" si="0"/>
        <v>1.6780926727280911E-2</v>
      </c>
      <c r="Q31" s="73">
        <f>O31/'סכום נכסי הקרן'!$C$41</f>
        <v>1.5772620743604165E-3</v>
      </c>
      <c r="T31" s="72"/>
      <c r="V31" s="100"/>
    </row>
    <row r="32" spans="1:22" ht="20.25">
      <c r="A32" s="69" t="s">
        <v>3145</v>
      </c>
      <c r="B32" s="70" t="s">
        <v>2804</v>
      </c>
      <c r="C32" s="54">
        <v>5023</v>
      </c>
      <c r="D32" s="118" t="s">
        <v>3256</v>
      </c>
      <c r="E32" s="54" t="s">
        <v>643</v>
      </c>
      <c r="F32" s="79">
        <v>42551</v>
      </c>
      <c r="G32" s="118" t="s">
        <v>3256</v>
      </c>
      <c r="H32" s="72">
        <v>7.2600000000380502</v>
      </c>
      <c r="I32" s="70" t="s">
        <v>29</v>
      </c>
      <c r="J32" s="70" t="s">
        <v>135</v>
      </c>
      <c r="K32" s="71">
        <v>5.6200000000434305E-2</v>
      </c>
      <c r="L32" s="71">
        <v>5.6200000000434305E-2</v>
      </c>
      <c r="M32" s="72">
        <v>45332.276537999998</v>
      </c>
      <c r="N32" s="80">
        <v>114.79</v>
      </c>
      <c r="O32" s="72">
        <v>52.036896627000004</v>
      </c>
      <c r="P32" s="73">
        <f t="shared" si="0"/>
        <v>3.7198382791145761E-3</v>
      </c>
      <c r="Q32" s="73">
        <f>O32/'סכום נכסי הקרן'!$C$41</f>
        <v>3.496326475738221E-4</v>
      </c>
      <c r="T32" s="72"/>
      <c r="V32" s="100"/>
    </row>
    <row r="33" spans="1:22" ht="20.25">
      <c r="A33" s="69" t="s">
        <v>3145</v>
      </c>
      <c r="B33" s="70" t="s">
        <v>2804</v>
      </c>
      <c r="C33" s="54">
        <v>5210</v>
      </c>
      <c r="D33" s="118" t="s">
        <v>3256</v>
      </c>
      <c r="E33" s="54" t="s">
        <v>643</v>
      </c>
      <c r="F33" s="79">
        <v>42643</v>
      </c>
      <c r="G33" s="118" t="s">
        <v>3256</v>
      </c>
      <c r="H33" s="72">
        <v>6.840000000062946</v>
      </c>
      <c r="I33" s="70" t="s">
        <v>29</v>
      </c>
      <c r="J33" s="70" t="s">
        <v>135</v>
      </c>
      <c r="K33" s="71">
        <v>4.5000000000368828E-2</v>
      </c>
      <c r="L33" s="71">
        <v>4.5000000000368828E-2</v>
      </c>
      <c r="M33" s="72">
        <v>33961.846999000001</v>
      </c>
      <c r="N33" s="80">
        <v>119.75</v>
      </c>
      <c r="O33" s="72">
        <v>40.669294541000006</v>
      </c>
      <c r="P33" s="73">
        <f t="shared" si="0"/>
        <v>2.9072294549498958E-3</v>
      </c>
      <c r="Q33" s="73">
        <f>O33/'סכום נכסי הקרן'!$C$41</f>
        <v>2.7325444150240794E-4</v>
      </c>
      <c r="T33" s="72"/>
      <c r="V33" s="100"/>
    </row>
    <row r="34" spans="1:22" ht="20.25">
      <c r="A34" s="69" t="s">
        <v>3145</v>
      </c>
      <c r="B34" s="70" t="s">
        <v>2804</v>
      </c>
      <c r="C34" s="54">
        <v>6025</v>
      </c>
      <c r="D34" s="118" t="s">
        <v>3256</v>
      </c>
      <c r="E34" s="54" t="s">
        <v>643</v>
      </c>
      <c r="F34" s="79">
        <v>43100</v>
      </c>
      <c r="G34" s="118" t="s">
        <v>3256</v>
      </c>
      <c r="H34" s="72">
        <v>7.7099999999675877</v>
      </c>
      <c r="I34" s="70" t="s">
        <v>29</v>
      </c>
      <c r="J34" s="70" t="s">
        <v>135</v>
      </c>
      <c r="K34" s="71">
        <v>5.0499999999714017E-2</v>
      </c>
      <c r="L34" s="71">
        <v>5.0499999999714017E-2</v>
      </c>
      <c r="M34" s="72">
        <v>43480.372968000003</v>
      </c>
      <c r="N34" s="80">
        <v>120.63</v>
      </c>
      <c r="O34" s="72">
        <v>52.450367570000004</v>
      </c>
      <c r="P34" s="73">
        <f t="shared" si="0"/>
        <v>3.7493950963109917E-3</v>
      </c>
      <c r="Q34" s="73">
        <f>O34/'סכום נכסי הקרן'!$C$41</f>
        <v>3.5241073292991397E-4</v>
      </c>
      <c r="T34" s="72"/>
      <c r="V34" s="100"/>
    </row>
    <row r="35" spans="1:22" ht="20.25">
      <c r="A35" s="69" t="s">
        <v>3145</v>
      </c>
      <c r="B35" s="70" t="s">
        <v>2804</v>
      </c>
      <c r="C35" s="54">
        <v>5022</v>
      </c>
      <c r="D35" s="118" t="s">
        <v>3256</v>
      </c>
      <c r="E35" s="54" t="s">
        <v>643</v>
      </c>
      <c r="F35" s="79">
        <v>42551</v>
      </c>
      <c r="G35" s="118" t="s">
        <v>3256</v>
      </c>
      <c r="H35" s="72">
        <v>6.8100000000574124</v>
      </c>
      <c r="I35" s="70" t="s">
        <v>29</v>
      </c>
      <c r="J35" s="70" t="s">
        <v>135</v>
      </c>
      <c r="K35" s="71">
        <v>2.5800000000185574E-2</v>
      </c>
      <c r="L35" s="71">
        <v>2.5800000000185574E-2</v>
      </c>
      <c r="M35" s="72">
        <v>30225.973117000001</v>
      </c>
      <c r="N35" s="80">
        <v>114.1</v>
      </c>
      <c r="O35" s="72">
        <v>34.487826141999996</v>
      </c>
      <c r="P35" s="73">
        <f t="shared" si="0"/>
        <v>2.465349476277098E-3</v>
      </c>
      <c r="Q35" s="73">
        <f>O35/'סכום נכסי הקרן'!$C$41</f>
        <v>2.31721542687783E-4</v>
      </c>
      <c r="T35" s="72"/>
      <c r="V35" s="100"/>
    </row>
    <row r="36" spans="1:22" ht="20.25">
      <c r="A36" s="69" t="s">
        <v>3145</v>
      </c>
      <c r="B36" s="70" t="s">
        <v>2804</v>
      </c>
      <c r="C36" s="54">
        <v>6024</v>
      </c>
      <c r="D36" s="118" t="s">
        <v>3256</v>
      </c>
      <c r="E36" s="54" t="s">
        <v>643</v>
      </c>
      <c r="F36" s="79">
        <v>43100</v>
      </c>
      <c r="G36" s="118" t="s">
        <v>3256</v>
      </c>
      <c r="H36" s="72">
        <v>7.0900000000455989</v>
      </c>
      <c r="I36" s="70" t="s">
        <v>29</v>
      </c>
      <c r="J36" s="70" t="s">
        <v>135</v>
      </c>
      <c r="K36" s="71">
        <v>2.3500000000247229E-2</v>
      </c>
      <c r="L36" s="71">
        <v>2.3500000000247229E-2</v>
      </c>
      <c r="M36" s="72">
        <v>31393.599891000005</v>
      </c>
      <c r="N36" s="80">
        <v>103.16307056295877</v>
      </c>
      <c r="O36" s="72">
        <v>35.984022025999998</v>
      </c>
      <c r="P36" s="73">
        <f t="shared" si="0"/>
        <v>2.5723044848021278E-3</v>
      </c>
      <c r="Q36" s="73">
        <f>O36/'סכום נכסי הקרן'!$C$41</f>
        <v>2.4177438907410171E-4</v>
      </c>
      <c r="T36" s="72"/>
      <c r="V36" s="100"/>
    </row>
    <row r="37" spans="1:22" ht="20.25">
      <c r="A37" s="69" t="s">
        <v>3145</v>
      </c>
      <c r="B37" s="70" t="s">
        <v>2804</v>
      </c>
      <c r="C37" s="54">
        <v>5209</v>
      </c>
      <c r="D37" s="118" t="s">
        <v>3256</v>
      </c>
      <c r="E37" s="54" t="s">
        <v>643</v>
      </c>
      <c r="F37" s="79">
        <v>42643</v>
      </c>
      <c r="G37" s="118" t="s">
        <v>3256</v>
      </c>
      <c r="H37" s="72">
        <v>5.880000000084201</v>
      </c>
      <c r="I37" s="70" t="s">
        <v>29</v>
      </c>
      <c r="J37" s="70" t="s">
        <v>135</v>
      </c>
      <c r="K37" s="71">
        <v>2.3500000000287048E-2</v>
      </c>
      <c r="L37" s="71">
        <v>2.3500000000287048E-2</v>
      </c>
      <c r="M37" s="72">
        <v>22737.889394999998</v>
      </c>
      <c r="N37" s="80">
        <v>114.91</v>
      </c>
      <c r="O37" s="72">
        <v>26.128116334999998</v>
      </c>
      <c r="P37" s="73">
        <f t="shared" si="0"/>
        <v>1.8677587174493865E-3</v>
      </c>
      <c r="Q37" s="73">
        <f>O37/'סכום נכסי הקרן'!$C$41</f>
        <v>1.7555317635108437E-4</v>
      </c>
      <c r="T37" s="72"/>
      <c r="V37" s="100"/>
    </row>
    <row r="38" spans="1:22" ht="20.25">
      <c r="A38" s="69" t="s">
        <v>3146</v>
      </c>
      <c r="B38" s="70" t="s">
        <v>2804</v>
      </c>
      <c r="C38" s="54">
        <v>9902</v>
      </c>
      <c r="D38" s="118" t="s">
        <v>3256</v>
      </c>
      <c r="E38" s="54" t="s">
        <v>643</v>
      </c>
      <c r="F38" s="79">
        <v>45286</v>
      </c>
      <c r="G38" s="118" t="s">
        <v>3256</v>
      </c>
      <c r="H38" s="72" t="s">
        <v>3123</v>
      </c>
      <c r="I38" s="70" t="s">
        <v>29</v>
      </c>
      <c r="J38" s="70" t="s">
        <v>135</v>
      </c>
      <c r="K38" s="95">
        <v>4.4699999999999997E-2</v>
      </c>
      <c r="L38" s="95">
        <v>4.4699999999999997E-2</v>
      </c>
      <c r="M38" s="72">
        <v>11795.635908000002</v>
      </c>
      <c r="N38" s="80">
        <v>104.551463</v>
      </c>
      <c r="O38" s="72">
        <v>12.332509918</v>
      </c>
      <c r="P38" s="73">
        <f t="shared" si="0"/>
        <v>8.8158490309996247E-4</v>
      </c>
      <c r="Q38" s="73">
        <f>O38/'סכום נכסי הקרן'!$C$41</f>
        <v>8.2861361329213137E-5</v>
      </c>
      <c r="T38" s="72"/>
      <c r="V38" s="100"/>
    </row>
    <row r="39" spans="1:22" ht="20.25">
      <c r="A39" s="69" t="s">
        <v>3146</v>
      </c>
      <c r="B39" s="70" t="s">
        <v>2804</v>
      </c>
      <c r="C39" s="54">
        <v>9903</v>
      </c>
      <c r="D39" s="118" t="s">
        <v>3256</v>
      </c>
      <c r="E39" s="54" t="s">
        <v>643</v>
      </c>
      <c r="F39" s="79">
        <v>45286</v>
      </c>
      <c r="G39" s="118" t="s">
        <v>3256</v>
      </c>
      <c r="H39" s="72" t="s">
        <v>3124</v>
      </c>
      <c r="I39" s="70" t="s">
        <v>29</v>
      </c>
      <c r="J39" s="70" t="s">
        <v>135</v>
      </c>
      <c r="K39" s="95">
        <v>7.9500000000000001E-2</v>
      </c>
      <c r="L39" s="95">
        <v>7.9500000000000001E-2</v>
      </c>
      <c r="M39" s="72">
        <v>118682.792499</v>
      </c>
      <c r="N39" s="80">
        <v>103.45296500000001</v>
      </c>
      <c r="O39" s="72">
        <v>122.78086778000001</v>
      </c>
      <c r="P39" s="73">
        <f t="shared" si="0"/>
        <v>8.7769448509727611E-3</v>
      </c>
      <c r="Q39" s="73">
        <f>O39/'סכום נכסי הקרן'!$C$41</f>
        <v>8.2495695661948735E-4</v>
      </c>
      <c r="T39" s="72"/>
      <c r="V39" s="100"/>
    </row>
    <row r="40" spans="1:22" ht="20.25">
      <c r="A40" s="69" t="s">
        <v>3146</v>
      </c>
      <c r="B40" s="70" t="s">
        <v>2804</v>
      </c>
      <c r="C40" s="54">
        <v>9901</v>
      </c>
      <c r="D40" s="118" t="s">
        <v>3256</v>
      </c>
      <c r="E40" s="54" t="s">
        <v>643</v>
      </c>
      <c r="F40" s="79">
        <v>45286</v>
      </c>
      <c r="G40" s="118" t="s">
        <v>3256</v>
      </c>
      <c r="H40" s="72" t="s">
        <v>3125</v>
      </c>
      <c r="I40" s="70" t="s">
        <v>29</v>
      </c>
      <c r="J40" s="70" t="s">
        <v>135</v>
      </c>
      <c r="K40" s="95">
        <v>7.6600000000000001E-2</v>
      </c>
      <c r="L40" s="95">
        <v>7.6600000000000001E-2</v>
      </c>
      <c r="M40" s="72">
        <v>23799.890885000001</v>
      </c>
      <c r="N40" s="80">
        <v>104.248654</v>
      </c>
      <c r="O40" s="72">
        <v>24.811065905999996</v>
      </c>
      <c r="P40" s="73">
        <f t="shared" si="0"/>
        <v>1.7736098554133584E-3</v>
      </c>
      <c r="Q40" s="73">
        <f>O40/'סכום נכסי הקרן'!$C$41</f>
        <v>1.6670399705086104E-4</v>
      </c>
      <c r="T40" s="72"/>
      <c r="V40" s="100"/>
    </row>
    <row r="41" spans="1:22" ht="20.25">
      <c r="A41" s="69" t="s">
        <v>3146</v>
      </c>
      <c r="B41" s="70" t="s">
        <v>2804</v>
      </c>
      <c r="C41" s="54">
        <v>9900</v>
      </c>
      <c r="D41" s="118" t="s">
        <v>3256</v>
      </c>
      <c r="E41" s="54" t="s">
        <v>643</v>
      </c>
      <c r="F41" s="79">
        <v>45286</v>
      </c>
      <c r="G41" s="118" t="s">
        <v>3256</v>
      </c>
      <c r="H41" s="72" t="s">
        <v>3126</v>
      </c>
      <c r="I41" s="70" t="s">
        <v>29</v>
      </c>
      <c r="J41" s="70" t="s">
        <v>135</v>
      </c>
      <c r="K41" s="95">
        <v>7.1099999999999997E-2</v>
      </c>
      <c r="L41" s="95">
        <v>7.1099999999999997E-2</v>
      </c>
      <c r="M41" s="72">
        <v>43690.693047000001</v>
      </c>
      <c r="N41" s="80">
        <v>85.123093999999995</v>
      </c>
      <c r="O41" s="72">
        <v>37.190869706999997</v>
      </c>
      <c r="P41" s="73">
        <f t="shared" si="0"/>
        <v>2.6585755442202859E-3</v>
      </c>
      <c r="Q41" s="73">
        <f>O41/'סכום נכסי הקרן'!$C$41</f>
        <v>2.4988312301630651E-4</v>
      </c>
      <c r="T41" s="72"/>
      <c r="V41" s="100"/>
    </row>
    <row r="42" spans="1:22" ht="20.25">
      <c r="A42" s="69" t="s">
        <v>3146</v>
      </c>
      <c r="B42" s="70" t="s">
        <v>2804</v>
      </c>
      <c r="C42" s="54">
        <v>9897</v>
      </c>
      <c r="D42" s="118" t="s">
        <v>3256</v>
      </c>
      <c r="E42" s="54" t="s">
        <v>643</v>
      </c>
      <c r="F42" s="79">
        <v>45286</v>
      </c>
      <c r="G42" s="118" t="s">
        <v>3256</v>
      </c>
      <c r="H42" s="72" t="s">
        <v>3127</v>
      </c>
      <c r="I42" s="70" t="s">
        <v>29</v>
      </c>
      <c r="J42" s="70" t="s">
        <v>135</v>
      </c>
      <c r="K42" s="71">
        <v>4.6600000000000003E-2</v>
      </c>
      <c r="L42" s="71">
        <v>4.6600000000000003E-2</v>
      </c>
      <c r="M42" s="72">
        <v>24862.265335</v>
      </c>
      <c r="N42" s="80">
        <v>139.14890399999999</v>
      </c>
      <c r="O42" s="72">
        <v>34.595566790999996</v>
      </c>
      <c r="P42" s="73">
        <f t="shared" si="0"/>
        <v>2.47305127666E-3</v>
      </c>
      <c r="Q42" s="73">
        <f>O42/'סכום נכסי הקרן'!$C$41</f>
        <v>2.3244544535690656E-4</v>
      </c>
      <c r="T42" s="72"/>
      <c r="V42" s="100"/>
    </row>
    <row r="43" spans="1:22" ht="20.25">
      <c r="A43" s="69" t="s">
        <v>3146</v>
      </c>
      <c r="B43" s="70" t="s">
        <v>2804</v>
      </c>
      <c r="C43" s="54">
        <v>9896</v>
      </c>
      <c r="D43" s="118" t="s">
        <v>3256</v>
      </c>
      <c r="E43" s="54" t="s">
        <v>643</v>
      </c>
      <c r="F43" s="79">
        <v>45286</v>
      </c>
      <c r="G43" s="118" t="s">
        <v>3256</v>
      </c>
      <c r="H43" s="72" t="s">
        <v>3128</v>
      </c>
      <c r="I43" s="70" t="s">
        <v>29</v>
      </c>
      <c r="J43" s="70" t="s">
        <v>135</v>
      </c>
      <c r="K43" s="71">
        <v>4.4600000000000001E-2</v>
      </c>
      <c r="L43" s="71">
        <v>4.4600000000000001E-2</v>
      </c>
      <c r="M43" s="72">
        <v>38170.456147999997</v>
      </c>
      <c r="N43" s="80">
        <v>105.39944300000001</v>
      </c>
      <c r="O43" s="72">
        <v>40.231453096999999</v>
      </c>
      <c r="P43" s="73">
        <f t="shared" si="0"/>
        <v>2.8759305215171715E-3</v>
      </c>
      <c r="Q43" s="73">
        <f>O43/'סכום נכסי הקרן'!$C$41</f>
        <v>2.7031261227726083E-4</v>
      </c>
      <c r="T43" s="72"/>
      <c r="V43" s="100"/>
    </row>
    <row r="44" spans="1:22" ht="20.25">
      <c r="A44" s="69" t="s">
        <v>3146</v>
      </c>
      <c r="B44" s="70" t="s">
        <v>2804</v>
      </c>
      <c r="C44" s="54">
        <v>9898</v>
      </c>
      <c r="D44" s="118" t="s">
        <v>3256</v>
      </c>
      <c r="E44" s="54" t="s">
        <v>643</v>
      </c>
      <c r="F44" s="79">
        <v>45286</v>
      </c>
      <c r="G44" s="118" t="s">
        <v>3256</v>
      </c>
      <c r="H44" s="72" t="s">
        <v>3129</v>
      </c>
      <c r="I44" s="70" t="s">
        <v>29</v>
      </c>
      <c r="J44" s="70" t="s">
        <v>135</v>
      </c>
      <c r="K44" s="71">
        <v>2.5899999999999999E-2</v>
      </c>
      <c r="L44" s="71">
        <v>2.5899999999999999E-2</v>
      </c>
      <c r="M44" s="72">
        <v>7000.4733109999997</v>
      </c>
      <c r="N44" s="80">
        <v>130.05219399999999</v>
      </c>
      <c r="O44" s="72">
        <v>9.1042678190000004</v>
      </c>
      <c r="P44" s="73">
        <f t="shared" si="0"/>
        <v>6.5081521250548913E-4</v>
      </c>
      <c r="Q44" s="73">
        <f>O44/'סכום נכסי הקרן'!$C$41</f>
        <v>6.117100496201573E-5</v>
      </c>
      <c r="T44" s="72"/>
      <c r="V44" s="100"/>
    </row>
    <row r="45" spans="1:22" ht="20.25">
      <c r="A45" s="69" t="s">
        <v>3146</v>
      </c>
      <c r="B45" s="70" t="s">
        <v>2804</v>
      </c>
      <c r="C45" s="54">
        <v>9899</v>
      </c>
      <c r="D45" s="118" t="s">
        <v>3256</v>
      </c>
      <c r="E45" s="54" t="s">
        <v>643</v>
      </c>
      <c r="F45" s="79">
        <v>45286</v>
      </c>
      <c r="G45" s="118" t="s">
        <v>3256</v>
      </c>
      <c r="H45" s="72" t="s">
        <v>3130</v>
      </c>
      <c r="I45" s="70" t="s">
        <v>29</v>
      </c>
      <c r="J45" s="70" t="s">
        <v>135</v>
      </c>
      <c r="K45" s="71">
        <v>2.9899999999999999E-2</v>
      </c>
      <c r="L45" s="71">
        <v>2.9899999999999999E-2</v>
      </c>
      <c r="M45" s="72">
        <v>8148.6288910000003</v>
      </c>
      <c r="N45" s="80">
        <v>125.826601</v>
      </c>
      <c r="O45" s="72">
        <v>10.253143111</v>
      </c>
      <c r="P45" s="73">
        <f t="shared" si="0"/>
        <v>7.3294213717096013E-4</v>
      </c>
      <c r="Q45" s="73">
        <f>O45/'סכום נכסי הקרן'!$C$41</f>
        <v>6.8890226055336829E-5</v>
      </c>
      <c r="T45" s="72"/>
      <c r="V45" s="100"/>
    </row>
    <row r="46" spans="1:22" ht="20.25">
      <c r="A46" s="119" t="s">
        <v>3256</v>
      </c>
      <c r="B46" s="118" t="s">
        <v>3256</v>
      </c>
      <c r="C46" s="118" t="s">
        <v>3256</v>
      </c>
      <c r="D46" s="118" t="s">
        <v>3256</v>
      </c>
      <c r="E46" s="118" t="s">
        <v>3256</v>
      </c>
      <c r="F46" s="118" t="s">
        <v>3256</v>
      </c>
      <c r="G46" s="118" t="s">
        <v>3256</v>
      </c>
      <c r="H46" s="118" t="s">
        <v>3256</v>
      </c>
      <c r="I46" s="118" t="s">
        <v>3256</v>
      </c>
      <c r="J46" s="118" t="s">
        <v>3256</v>
      </c>
      <c r="K46" s="118" t="s">
        <v>3256</v>
      </c>
      <c r="L46" s="118" t="s">
        <v>3256</v>
      </c>
      <c r="M46" s="118" t="s">
        <v>3256</v>
      </c>
      <c r="N46" s="118" t="s">
        <v>3256</v>
      </c>
      <c r="O46" s="118" t="s">
        <v>3256</v>
      </c>
      <c r="P46" s="118" t="s">
        <v>3256</v>
      </c>
      <c r="Q46" s="118" t="s">
        <v>3256</v>
      </c>
      <c r="T46" s="54"/>
      <c r="V46" s="100"/>
    </row>
    <row r="47" spans="1:22" ht="20.25">
      <c r="A47" s="68" t="s">
        <v>39</v>
      </c>
      <c r="B47" s="117" t="s">
        <v>3256</v>
      </c>
      <c r="C47" s="117" t="s">
        <v>3256</v>
      </c>
      <c r="D47" s="117" t="s">
        <v>3256</v>
      </c>
      <c r="E47" s="117" t="s">
        <v>3256</v>
      </c>
      <c r="F47" s="117" t="s">
        <v>3256</v>
      </c>
      <c r="G47" s="117" t="s">
        <v>3256</v>
      </c>
      <c r="H47" s="66">
        <v>4.54835396254997</v>
      </c>
      <c r="I47" s="117" t="s">
        <v>3256</v>
      </c>
      <c r="J47" s="117" t="s">
        <v>3256</v>
      </c>
      <c r="K47" s="117" t="s">
        <v>3256</v>
      </c>
      <c r="L47" s="65">
        <v>5.4324985754596739E-2</v>
      </c>
      <c r="M47" s="117" t="s">
        <v>3256</v>
      </c>
      <c r="N47" s="117" t="s">
        <v>3256</v>
      </c>
      <c r="O47" s="66">
        <f>SUM(O48:O278)</f>
        <v>7116.1114980989978</v>
      </c>
      <c r="P47" s="67">
        <f t="shared" si="0"/>
        <v>0.50869259438775449</v>
      </c>
      <c r="Q47" s="67">
        <f>O47/'סכום נכסי הקרן'!$C$41</f>
        <v>4.781270722858455E-2</v>
      </c>
      <c r="T47" s="66"/>
      <c r="V47" s="100"/>
    </row>
    <row r="48" spans="1:22" ht="20.25">
      <c r="A48" s="69" t="s">
        <v>3147</v>
      </c>
      <c r="B48" s="70" t="s">
        <v>2813</v>
      </c>
      <c r="C48" s="54" t="s">
        <v>2814</v>
      </c>
      <c r="D48" s="118" t="s">
        <v>3256</v>
      </c>
      <c r="E48" s="54" t="s">
        <v>337</v>
      </c>
      <c r="F48" s="79">
        <v>42368</v>
      </c>
      <c r="G48" s="54" t="s">
        <v>309</v>
      </c>
      <c r="H48" s="72">
        <v>6.8199999999359013</v>
      </c>
      <c r="I48" s="70" t="s">
        <v>131</v>
      </c>
      <c r="J48" s="70" t="s">
        <v>135</v>
      </c>
      <c r="K48" s="71">
        <v>3.1699999999999999E-2</v>
      </c>
      <c r="L48" s="71">
        <v>2.390000000009946E-2</v>
      </c>
      <c r="M48" s="72">
        <v>7625.6496930000003</v>
      </c>
      <c r="N48" s="80">
        <v>118.66</v>
      </c>
      <c r="O48" s="72">
        <v>9.0485966690000001</v>
      </c>
      <c r="P48" s="73">
        <f t="shared" si="0"/>
        <v>6.4683558097025878E-4</v>
      </c>
      <c r="Q48" s="73">
        <f>O48/'סכום נכסי הקרן'!$C$41</f>
        <v>6.0796953993767181E-5</v>
      </c>
      <c r="T48" s="72"/>
      <c r="V48" s="100"/>
    </row>
    <row r="49" spans="1:22" ht="20.25">
      <c r="A49" s="69" t="s">
        <v>3147</v>
      </c>
      <c r="B49" s="70" t="s">
        <v>2813</v>
      </c>
      <c r="C49" s="54" t="s">
        <v>2815</v>
      </c>
      <c r="D49" s="118" t="s">
        <v>3256</v>
      </c>
      <c r="E49" s="54" t="s">
        <v>337</v>
      </c>
      <c r="F49" s="79">
        <v>42388</v>
      </c>
      <c r="G49" s="54" t="s">
        <v>309</v>
      </c>
      <c r="H49" s="72">
        <v>6.8199999999590109</v>
      </c>
      <c r="I49" s="70" t="s">
        <v>131</v>
      </c>
      <c r="J49" s="70" t="s">
        <v>135</v>
      </c>
      <c r="K49" s="71">
        <v>3.1899999999999998E-2</v>
      </c>
      <c r="L49" s="71">
        <v>2.4099999999400924E-2</v>
      </c>
      <c r="M49" s="72">
        <v>10675.909657</v>
      </c>
      <c r="N49" s="80">
        <v>118.83</v>
      </c>
      <c r="O49" s="72">
        <v>12.686183435999999</v>
      </c>
      <c r="P49" s="73">
        <f t="shared" si="0"/>
        <v>9.0686712352128739E-4</v>
      </c>
      <c r="Q49" s="73">
        <f>O49/'סכום נכסי הקרן'!$C$41</f>
        <v>8.5237671533902146E-5</v>
      </c>
      <c r="T49" s="72"/>
      <c r="V49" s="100"/>
    </row>
    <row r="50" spans="1:22" ht="20.25">
      <c r="A50" s="69" t="s">
        <v>3147</v>
      </c>
      <c r="B50" s="70" t="s">
        <v>2813</v>
      </c>
      <c r="C50" s="54" t="s">
        <v>2816</v>
      </c>
      <c r="D50" s="118" t="s">
        <v>3256</v>
      </c>
      <c r="E50" s="54" t="s">
        <v>337</v>
      </c>
      <c r="F50" s="79">
        <v>42509</v>
      </c>
      <c r="G50" s="54" t="s">
        <v>309</v>
      </c>
      <c r="H50" s="72">
        <v>6.8799999998888115</v>
      </c>
      <c r="I50" s="70" t="s">
        <v>131</v>
      </c>
      <c r="J50" s="70" t="s">
        <v>135</v>
      </c>
      <c r="K50" s="71">
        <v>2.7400000000000001E-2</v>
      </c>
      <c r="L50" s="71">
        <v>2.5900000000016354E-2</v>
      </c>
      <c r="M50" s="72">
        <v>10675.909657</v>
      </c>
      <c r="N50" s="80">
        <v>114.57</v>
      </c>
      <c r="O50" s="72">
        <v>12.231389621999998</v>
      </c>
      <c r="P50" s="73">
        <f t="shared" si="0"/>
        <v>8.7435635619885781E-4</v>
      </c>
      <c r="Q50" s="73">
        <f>O50/'סכום נכסי הקרן'!$C$41</f>
        <v>8.2181940397035855E-5</v>
      </c>
      <c r="T50" s="72"/>
      <c r="V50" s="100"/>
    </row>
    <row r="51" spans="1:22" ht="20.25">
      <c r="A51" s="69" t="s">
        <v>3147</v>
      </c>
      <c r="B51" s="70" t="s">
        <v>2813</v>
      </c>
      <c r="C51" s="54" t="s">
        <v>2817</v>
      </c>
      <c r="D51" s="118" t="s">
        <v>3256</v>
      </c>
      <c r="E51" s="54" t="s">
        <v>337</v>
      </c>
      <c r="F51" s="79">
        <v>42723</v>
      </c>
      <c r="G51" s="54" t="s">
        <v>309</v>
      </c>
      <c r="H51" s="72">
        <v>6.7900000001977654</v>
      </c>
      <c r="I51" s="70" t="s">
        <v>131</v>
      </c>
      <c r="J51" s="70" t="s">
        <v>135</v>
      </c>
      <c r="K51" s="71">
        <v>3.15E-2</v>
      </c>
      <c r="L51" s="71">
        <v>2.749999999858738E-2</v>
      </c>
      <c r="M51" s="72">
        <v>1525.129921</v>
      </c>
      <c r="N51" s="80">
        <v>116.04</v>
      </c>
      <c r="O51" s="72">
        <v>1.769760835</v>
      </c>
      <c r="P51" s="73">
        <f t="shared" si="0"/>
        <v>1.2651069770934392E-4</v>
      </c>
      <c r="Q51" s="73">
        <f>O51/'סכום נכסי הקרן'!$C$41</f>
        <v>1.189091214929319E-5</v>
      </c>
      <c r="T51" s="72"/>
      <c r="V51" s="100"/>
    </row>
    <row r="52" spans="1:22" ht="20.25">
      <c r="A52" s="69" t="s">
        <v>3147</v>
      </c>
      <c r="B52" s="70" t="s">
        <v>2813</v>
      </c>
      <c r="C52" s="54" t="s">
        <v>2818</v>
      </c>
      <c r="D52" s="118" t="s">
        <v>3256</v>
      </c>
      <c r="E52" s="54" t="s">
        <v>337</v>
      </c>
      <c r="F52" s="79">
        <v>42918</v>
      </c>
      <c r="G52" s="54" t="s">
        <v>309</v>
      </c>
      <c r="H52" s="72">
        <v>6.7599999998524369</v>
      </c>
      <c r="I52" s="70" t="s">
        <v>131</v>
      </c>
      <c r="J52" s="70" t="s">
        <v>135</v>
      </c>
      <c r="K52" s="71">
        <v>3.1899999999999998E-2</v>
      </c>
      <c r="L52" s="71">
        <v>2.9899999999746379E-2</v>
      </c>
      <c r="M52" s="72">
        <v>7625.6496930000003</v>
      </c>
      <c r="N52" s="80">
        <v>113.75</v>
      </c>
      <c r="O52" s="72">
        <v>8.6741764779999997</v>
      </c>
      <c r="P52" s="73">
        <f t="shared" si="0"/>
        <v>6.2007029231481408E-4</v>
      </c>
      <c r="Q52" s="73">
        <f>O52/'סכום נכסי הקרן'!$C$41</f>
        <v>5.8281248193269803E-5</v>
      </c>
      <c r="T52" s="72"/>
      <c r="V52" s="100"/>
    </row>
    <row r="53" spans="1:22" ht="20.25">
      <c r="A53" s="69" t="s">
        <v>3147</v>
      </c>
      <c r="B53" s="70" t="s">
        <v>2813</v>
      </c>
      <c r="C53" s="54" t="s">
        <v>2819</v>
      </c>
      <c r="D53" s="118" t="s">
        <v>3256</v>
      </c>
      <c r="E53" s="54" t="s">
        <v>337</v>
      </c>
      <c r="F53" s="79">
        <v>43915</v>
      </c>
      <c r="G53" s="54" t="s">
        <v>309</v>
      </c>
      <c r="H53" s="72">
        <v>6.7899999999472218</v>
      </c>
      <c r="I53" s="70" t="s">
        <v>131</v>
      </c>
      <c r="J53" s="70" t="s">
        <v>135</v>
      </c>
      <c r="K53" s="71">
        <v>2.6600000000000002E-2</v>
      </c>
      <c r="L53" s="71">
        <v>3.5599999999430705E-2</v>
      </c>
      <c r="M53" s="72">
        <v>16053.999438000001</v>
      </c>
      <c r="N53" s="80">
        <v>105.04</v>
      </c>
      <c r="O53" s="72">
        <v>16.863122391000001</v>
      </c>
      <c r="P53" s="73">
        <f t="shared" si="0"/>
        <v>1.2054540574367892E-3</v>
      </c>
      <c r="Q53" s="73">
        <f>O53/'סכום נכסי הקרן'!$C$41</f>
        <v>1.1330226262700628E-4</v>
      </c>
      <c r="T53" s="72"/>
      <c r="V53" s="100"/>
    </row>
    <row r="54" spans="1:22" ht="20.25">
      <c r="A54" s="69" t="s">
        <v>3147</v>
      </c>
      <c r="B54" s="70" t="s">
        <v>2813</v>
      </c>
      <c r="C54" s="54" t="s">
        <v>2820</v>
      </c>
      <c r="D54" s="118" t="s">
        <v>3256</v>
      </c>
      <c r="E54" s="54" t="s">
        <v>337</v>
      </c>
      <c r="F54" s="79">
        <v>44168</v>
      </c>
      <c r="G54" s="54" t="s">
        <v>309</v>
      </c>
      <c r="H54" s="72">
        <v>6.9099999999634889</v>
      </c>
      <c r="I54" s="70" t="s">
        <v>131</v>
      </c>
      <c r="J54" s="70" t="s">
        <v>135</v>
      </c>
      <c r="K54" s="71">
        <v>1.89E-2</v>
      </c>
      <c r="L54" s="71">
        <v>3.8100000000138495E-2</v>
      </c>
      <c r="M54" s="72">
        <v>16259.381069000001</v>
      </c>
      <c r="N54" s="80">
        <v>97.7</v>
      </c>
      <c r="O54" s="72">
        <v>15.885414037999999</v>
      </c>
      <c r="P54" s="73">
        <f t="shared" si="0"/>
        <v>1.1355629379995779E-3</v>
      </c>
      <c r="Q54" s="73">
        <f>O54/'סכום נכסי הקרן'!$C$41</f>
        <v>1.0673310147074577E-4</v>
      </c>
      <c r="T54" s="72"/>
      <c r="V54" s="100"/>
    </row>
    <row r="55" spans="1:22" ht="20.25">
      <c r="A55" s="69" t="s">
        <v>3147</v>
      </c>
      <c r="B55" s="70" t="s">
        <v>2813</v>
      </c>
      <c r="C55" s="54" t="s">
        <v>2821</v>
      </c>
      <c r="D55" s="118" t="s">
        <v>3256</v>
      </c>
      <c r="E55" s="54" t="s">
        <v>337</v>
      </c>
      <c r="F55" s="79">
        <v>44277</v>
      </c>
      <c r="G55" s="54" t="s">
        <v>309</v>
      </c>
      <c r="H55" s="72">
        <v>6.8200000001220964</v>
      </c>
      <c r="I55" s="70" t="s">
        <v>131</v>
      </c>
      <c r="J55" s="70" t="s">
        <v>135</v>
      </c>
      <c r="K55" s="71">
        <v>1.9E-2</v>
      </c>
      <c r="L55" s="71">
        <v>4.6200000000784912E-2</v>
      </c>
      <c r="M55" s="72">
        <v>24725.154528999999</v>
      </c>
      <c r="N55" s="80">
        <v>92.75</v>
      </c>
      <c r="O55" s="72">
        <v>22.932579860000001</v>
      </c>
      <c r="P55" s="73">
        <f t="shared" si="0"/>
        <v>1.6393269762712589E-3</v>
      </c>
      <c r="Q55" s="73">
        <f>O55/'סכום נכסי הקרן'!$C$41</f>
        <v>1.5408256702206336E-4</v>
      </c>
      <c r="T55" s="72"/>
      <c r="V55" s="100"/>
    </row>
    <row r="56" spans="1:22" ht="20.25">
      <c r="A56" s="69" t="s">
        <v>3148</v>
      </c>
      <c r="B56" s="70" t="s">
        <v>2804</v>
      </c>
      <c r="C56" s="54">
        <v>4069</v>
      </c>
      <c r="D56" s="118" t="s">
        <v>3256</v>
      </c>
      <c r="E56" s="54" t="s">
        <v>343</v>
      </c>
      <c r="F56" s="79">
        <v>42052</v>
      </c>
      <c r="G56" s="54" t="s">
        <v>133</v>
      </c>
      <c r="H56" s="72">
        <v>4.0099999999950988</v>
      </c>
      <c r="I56" s="70" t="s">
        <v>650</v>
      </c>
      <c r="J56" s="70" t="s">
        <v>135</v>
      </c>
      <c r="K56" s="71">
        <v>2.9779E-2</v>
      </c>
      <c r="L56" s="71">
        <v>2.0299999999852939E-2</v>
      </c>
      <c r="M56" s="72">
        <v>22551.915625000001</v>
      </c>
      <c r="N56" s="80">
        <v>117.59</v>
      </c>
      <c r="O56" s="72">
        <v>26.518797913</v>
      </c>
      <c r="P56" s="73">
        <f t="shared" si="0"/>
        <v>1.8956864453307462E-3</v>
      </c>
      <c r="Q56" s="73">
        <f>O56/'סכום נכסי הקרן'!$C$41</f>
        <v>1.7817814139182403E-4</v>
      </c>
      <c r="T56" s="72"/>
      <c r="V56" s="100"/>
    </row>
    <row r="57" spans="1:22" ht="20.25">
      <c r="A57" s="69" t="s">
        <v>3149</v>
      </c>
      <c r="B57" s="70" t="s">
        <v>2813</v>
      </c>
      <c r="C57" s="54" t="s">
        <v>2822</v>
      </c>
      <c r="D57" s="118" t="s">
        <v>3256</v>
      </c>
      <c r="E57" s="54" t="s">
        <v>343</v>
      </c>
      <c r="F57" s="79">
        <v>42122</v>
      </c>
      <c r="G57" s="54" t="s">
        <v>133</v>
      </c>
      <c r="H57" s="72">
        <v>4.1300000000005985</v>
      </c>
      <c r="I57" s="70" t="s">
        <v>313</v>
      </c>
      <c r="J57" s="70" t="s">
        <v>135</v>
      </c>
      <c r="K57" s="71">
        <v>2.98E-2</v>
      </c>
      <c r="L57" s="71">
        <v>2.639999999998803E-2</v>
      </c>
      <c r="M57" s="72">
        <v>145770.02755999999</v>
      </c>
      <c r="N57" s="80">
        <v>114.6</v>
      </c>
      <c r="O57" s="72">
        <v>167.05245623000002</v>
      </c>
      <c r="P57" s="73">
        <f t="shared" si="0"/>
        <v>1.1941682951593251E-2</v>
      </c>
      <c r="Q57" s="73">
        <f>O57/'סכום נכסי הקרן'!$C$41</f>
        <v>1.1224149851607355E-3</v>
      </c>
      <c r="T57" s="72"/>
      <c r="V57" s="100"/>
    </row>
    <row r="58" spans="1:22" ht="20.25">
      <c r="A58" s="69" t="s">
        <v>3150</v>
      </c>
      <c r="B58" s="70" t="s">
        <v>2804</v>
      </c>
      <c r="C58" s="54">
        <v>4099</v>
      </c>
      <c r="D58" s="118" t="s">
        <v>3256</v>
      </c>
      <c r="E58" s="54" t="s">
        <v>343</v>
      </c>
      <c r="F58" s="79">
        <v>42052</v>
      </c>
      <c r="G58" s="54" t="s">
        <v>133</v>
      </c>
      <c r="H58" s="72">
        <v>3.9399999999662865</v>
      </c>
      <c r="I58" s="70" t="s">
        <v>650</v>
      </c>
      <c r="J58" s="70" t="s">
        <v>135</v>
      </c>
      <c r="K58" s="71">
        <v>2.9779E-2</v>
      </c>
      <c r="L58" s="71">
        <v>2.9199999999726077E-2</v>
      </c>
      <c r="M58" s="72">
        <v>16713.953159000001</v>
      </c>
      <c r="N58" s="80">
        <v>113.58</v>
      </c>
      <c r="O58" s="72">
        <v>18.983708256000003</v>
      </c>
      <c r="P58" s="73">
        <f t="shared" si="0"/>
        <v>1.3570433524579568E-3</v>
      </c>
      <c r="Q58" s="73">
        <f>O58/'סכום נכסי הקרן'!$C$41</f>
        <v>1.275503461686154E-4</v>
      </c>
      <c r="T58" s="72"/>
      <c r="V58" s="100"/>
    </row>
    <row r="59" spans="1:22" ht="20.25">
      <c r="A59" s="69" t="s">
        <v>3150</v>
      </c>
      <c r="B59" s="70" t="s">
        <v>2804</v>
      </c>
      <c r="C59" s="54" t="s">
        <v>2823</v>
      </c>
      <c r="D59" s="118" t="s">
        <v>3256</v>
      </c>
      <c r="E59" s="54" t="s">
        <v>343</v>
      </c>
      <c r="F59" s="79">
        <v>42054</v>
      </c>
      <c r="G59" s="54" t="s">
        <v>133</v>
      </c>
      <c r="H59" s="72">
        <v>3.9400000026077091</v>
      </c>
      <c r="I59" s="70" t="s">
        <v>650</v>
      </c>
      <c r="J59" s="70" t="s">
        <v>135</v>
      </c>
      <c r="K59" s="71">
        <v>2.9779E-2</v>
      </c>
      <c r="L59" s="71">
        <v>2.9200000022351794E-2</v>
      </c>
      <c r="M59" s="72">
        <v>472.67968300000001</v>
      </c>
      <c r="N59" s="80">
        <v>113.58</v>
      </c>
      <c r="O59" s="72">
        <v>0.53686959000000001</v>
      </c>
      <c r="P59" s="73">
        <f t="shared" si="0"/>
        <v>3.8377923766083005E-5</v>
      </c>
      <c r="Q59" s="73">
        <f>O59/'סכום נכסי הקרן'!$C$41</f>
        <v>3.6071931325777438E-6</v>
      </c>
      <c r="T59" s="72"/>
      <c r="V59" s="100"/>
    </row>
    <row r="60" spans="1:22" ht="20.25">
      <c r="A60" s="69" t="s">
        <v>3151</v>
      </c>
      <c r="B60" s="70" t="s">
        <v>2813</v>
      </c>
      <c r="C60" s="54" t="s">
        <v>2824</v>
      </c>
      <c r="D60" s="118" t="s">
        <v>3256</v>
      </c>
      <c r="E60" s="54" t="s">
        <v>1831</v>
      </c>
      <c r="F60" s="79">
        <v>40742</v>
      </c>
      <c r="G60" s="54" t="s">
        <v>2803</v>
      </c>
      <c r="H60" s="72">
        <v>2.9600000000218785</v>
      </c>
      <c r="I60" s="70" t="s">
        <v>330</v>
      </c>
      <c r="J60" s="70" t="s">
        <v>135</v>
      </c>
      <c r="K60" s="71">
        <v>4.4999999999999998E-2</v>
      </c>
      <c r="L60" s="71">
        <v>1.6600000000159654E-2</v>
      </c>
      <c r="M60" s="72">
        <v>53661.004524000011</v>
      </c>
      <c r="N60" s="80">
        <v>126.06</v>
      </c>
      <c r="O60" s="72">
        <v>67.64506371200001</v>
      </c>
      <c r="P60" s="73">
        <f t="shared" si="0"/>
        <v>4.8355823213808114E-3</v>
      </c>
      <c r="Q60" s="73">
        <f>O60/'סכום נכסי הקרן'!$C$41</f>
        <v>4.5450294414088599E-4</v>
      </c>
      <c r="T60" s="72"/>
      <c r="V60" s="100"/>
    </row>
    <row r="61" spans="1:22" ht="20.25">
      <c r="A61" s="69" t="s">
        <v>3152</v>
      </c>
      <c r="B61" s="70" t="s">
        <v>2813</v>
      </c>
      <c r="C61" s="54" t="s">
        <v>2825</v>
      </c>
      <c r="D61" s="118" t="s">
        <v>3256</v>
      </c>
      <c r="E61" s="54" t="s">
        <v>1831</v>
      </c>
      <c r="F61" s="79">
        <v>41534</v>
      </c>
      <c r="G61" s="54" t="s">
        <v>2803</v>
      </c>
      <c r="H61" s="72">
        <v>5.2699999999919829</v>
      </c>
      <c r="I61" s="70" t="s">
        <v>536</v>
      </c>
      <c r="J61" s="70" t="s">
        <v>135</v>
      </c>
      <c r="K61" s="71">
        <v>3.9842000000000002E-2</v>
      </c>
      <c r="L61" s="71">
        <v>3.3599999999963902E-2</v>
      </c>
      <c r="M61" s="72">
        <v>162236.038214</v>
      </c>
      <c r="N61" s="80">
        <v>116.09</v>
      </c>
      <c r="O61" s="72">
        <v>188.339803413</v>
      </c>
      <c r="P61" s="73">
        <f t="shared" si="0"/>
        <v>1.3463401079400257E-2</v>
      </c>
      <c r="Q61" s="73">
        <f>O61/'סכום נכסי הקרן'!$C$41</f>
        <v>1.2654433369236203E-3</v>
      </c>
      <c r="T61" s="72"/>
      <c r="V61" s="100"/>
    </row>
    <row r="62" spans="1:22" ht="20.25">
      <c r="A62" s="69" t="s">
        <v>3153</v>
      </c>
      <c r="B62" s="70" t="s">
        <v>2813</v>
      </c>
      <c r="C62" s="54" t="s">
        <v>2826</v>
      </c>
      <c r="D62" s="118" t="s">
        <v>3256</v>
      </c>
      <c r="E62" s="54" t="s">
        <v>450</v>
      </c>
      <c r="F62" s="79">
        <v>43431</v>
      </c>
      <c r="G62" s="54" t="s">
        <v>309</v>
      </c>
      <c r="H62" s="72">
        <v>7.6999999997577628</v>
      </c>
      <c r="I62" s="70" t="s">
        <v>313</v>
      </c>
      <c r="J62" s="70" t="s">
        <v>135</v>
      </c>
      <c r="K62" s="71">
        <v>3.6600000000000001E-2</v>
      </c>
      <c r="L62" s="71">
        <v>3.4199999998919248E-2</v>
      </c>
      <c r="M62" s="72">
        <v>4741.2495989999998</v>
      </c>
      <c r="N62" s="80">
        <v>113.19</v>
      </c>
      <c r="O62" s="72">
        <v>5.3666202489999995</v>
      </c>
      <c r="P62" s="73">
        <f t="shared" si="0"/>
        <v>3.8363086051798796E-4</v>
      </c>
      <c r="Q62" s="73">
        <f>O62/'סכום נכסי הקרן'!$C$41</f>
        <v>3.6057985156777943E-5</v>
      </c>
      <c r="T62" s="72"/>
      <c r="V62" s="100"/>
    </row>
    <row r="63" spans="1:22" ht="20.25">
      <c r="A63" s="69" t="s">
        <v>3153</v>
      </c>
      <c r="B63" s="70" t="s">
        <v>2813</v>
      </c>
      <c r="C63" s="54" t="s">
        <v>2827</v>
      </c>
      <c r="D63" s="118" t="s">
        <v>3256</v>
      </c>
      <c r="E63" s="54" t="s">
        <v>450</v>
      </c>
      <c r="F63" s="79">
        <v>43276</v>
      </c>
      <c r="G63" s="54" t="s">
        <v>309</v>
      </c>
      <c r="H63" s="72">
        <v>7.750000000096505</v>
      </c>
      <c r="I63" s="70" t="s">
        <v>313</v>
      </c>
      <c r="J63" s="70" t="s">
        <v>135</v>
      </c>
      <c r="K63" s="71">
        <v>3.2599999999999997E-2</v>
      </c>
      <c r="L63" s="71">
        <v>3.5100000000733433E-2</v>
      </c>
      <c r="M63" s="72">
        <v>4723.8444639999998</v>
      </c>
      <c r="N63" s="80">
        <v>109.68</v>
      </c>
      <c r="O63" s="72">
        <v>5.1811126619999994</v>
      </c>
      <c r="P63" s="73">
        <f t="shared" si="0"/>
        <v>3.7036991937972009E-4</v>
      </c>
      <c r="Q63" s="73">
        <f>O63/'סכום נכסי הקרן'!$C$41</f>
        <v>3.481157130445401E-5</v>
      </c>
      <c r="T63" s="72"/>
      <c r="V63" s="100"/>
    </row>
    <row r="64" spans="1:22" ht="20.25">
      <c r="A64" s="69" t="s">
        <v>3153</v>
      </c>
      <c r="B64" s="70" t="s">
        <v>2813</v>
      </c>
      <c r="C64" s="54" t="s">
        <v>2828</v>
      </c>
      <c r="D64" s="118" t="s">
        <v>3256</v>
      </c>
      <c r="E64" s="54" t="s">
        <v>450</v>
      </c>
      <c r="F64" s="79">
        <v>43222</v>
      </c>
      <c r="G64" s="54" t="s">
        <v>309</v>
      </c>
      <c r="H64" s="72">
        <v>7.7600000000321447</v>
      </c>
      <c r="I64" s="70" t="s">
        <v>313</v>
      </c>
      <c r="J64" s="70" t="s">
        <v>135</v>
      </c>
      <c r="K64" s="71">
        <v>3.2199999999999999E-2</v>
      </c>
      <c r="L64" s="71">
        <v>3.5100000000020094E-2</v>
      </c>
      <c r="M64" s="72">
        <v>22573.687783000005</v>
      </c>
      <c r="N64" s="80">
        <v>110.26</v>
      </c>
      <c r="O64" s="72">
        <v>24.889749644999995</v>
      </c>
      <c r="P64" s="73">
        <f t="shared" si="0"/>
        <v>1.7792345333485947E-3</v>
      </c>
      <c r="Q64" s="73">
        <f>O64/'סכום נכסי הקרן'!$C$41</f>
        <v>1.672326681625296E-4</v>
      </c>
      <c r="T64" s="72"/>
      <c r="V64" s="100"/>
    </row>
    <row r="65" spans="1:22" ht="20.25">
      <c r="A65" s="69" t="s">
        <v>3153</v>
      </c>
      <c r="B65" s="70" t="s">
        <v>2813</v>
      </c>
      <c r="C65" s="54" t="s">
        <v>2829</v>
      </c>
      <c r="D65" s="118" t="s">
        <v>3256</v>
      </c>
      <c r="E65" s="54" t="s">
        <v>450</v>
      </c>
      <c r="F65" s="79">
        <v>43922</v>
      </c>
      <c r="G65" s="54" t="s">
        <v>309</v>
      </c>
      <c r="H65" s="72">
        <v>7.8899999996089836</v>
      </c>
      <c r="I65" s="70" t="s">
        <v>313</v>
      </c>
      <c r="J65" s="70" t="s">
        <v>135</v>
      </c>
      <c r="K65" s="71">
        <v>2.7699999999999999E-2</v>
      </c>
      <c r="L65" s="71">
        <v>3.2599999999108203E-2</v>
      </c>
      <c r="M65" s="72">
        <v>5431.2224479999995</v>
      </c>
      <c r="N65" s="80">
        <v>107.36</v>
      </c>
      <c r="O65" s="72">
        <v>5.8309602520000006</v>
      </c>
      <c r="P65" s="73">
        <f t="shared" si="0"/>
        <v>4.1682403362484395E-4</v>
      </c>
      <c r="Q65" s="73">
        <f>O65/'סכום נכסי הקרן'!$C$41</f>
        <v>3.9177856539328649E-5</v>
      </c>
      <c r="T65" s="72"/>
      <c r="V65" s="100"/>
    </row>
    <row r="66" spans="1:22" ht="20.25">
      <c r="A66" s="69" t="s">
        <v>3153</v>
      </c>
      <c r="B66" s="70" t="s">
        <v>2813</v>
      </c>
      <c r="C66" s="54" t="s">
        <v>2830</v>
      </c>
      <c r="D66" s="118" t="s">
        <v>3256</v>
      </c>
      <c r="E66" s="54" t="s">
        <v>450</v>
      </c>
      <c r="F66" s="79">
        <v>43978</v>
      </c>
      <c r="G66" s="54" t="s">
        <v>309</v>
      </c>
      <c r="H66" s="72">
        <v>7.9199999993855261</v>
      </c>
      <c r="I66" s="70" t="s">
        <v>313</v>
      </c>
      <c r="J66" s="70" t="s">
        <v>135</v>
      </c>
      <c r="K66" s="71">
        <v>2.3E-2</v>
      </c>
      <c r="L66" s="71">
        <v>3.6799999997366536E-2</v>
      </c>
      <c r="M66" s="72">
        <v>2278.367225</v>
      </c>
      <c r="N66" s="80">
        <v>100</v>
      </c>
      <c r="O66" s="72">
        <v>2.2783673699999998</v>
      </c>
      <c r="P66" s="73">
        <f t="shared" si="0"/>
        <v>1.6286824745836512E-4</v>
      </c>
      <c r="Q66" s="73">
        <f>O66/'סכום נכסי הקרן'!$C$41</f>
        <v>1.5308207586414448E-5</v>
      </c>
      <c r="T66" s="72"/>
      <c r="V66" s="100"/>
    </row>
    <row r="67" spans="1:22" ht="20.25">
      <c r="A67" s="69" t="s">
        <v>3153</v>
      </c>
      <c r="B67" s="70" t="s">
        <v>2813</v>
      </c>
      <c r="C67" s="54" t="s">
        <v>2831</v>
      </c>
      <c r="D67" s="118" t="s">
        <v>3256</v>
      </c>
      <c r="E67" s="54" t="s">
        <v>450</v>
      </c>
      <c r="F67" s="79">
        <v>44010</v>
      </c>
      <c r="G67" s="54" t="s">
        <v>309</v>
      </c>
      <c r="H67" s="72">
        <v>7.9800000007289977</v>
      </c>
      <c r="I67" s="70" t="s">
        <v>313</v>
      </c>
      <c r="J67" s="70" t="s">
        <v>135</v>
      </c>
      <c r="K67" s="71">
        <v>2.2000000000000002E-2</v>
      </c>
      <c r="L67" s="71">
        <v>3.4300000002043404E-2</v>
      </c>
      <c r="M67" s="72">
        <v>3572.4672260000002</v>
      </c>
      <c r="N67" s="80">
        <v>101.37</v>
      </c>
      <c r="O67" s="72">
        <v>3.6214100819999997</v>
      </c>
      <c r="P67" s="73">
        <f t="shared" si="0"/>
        <v>2.5887515821620738E-4</v>
      </c>
      <c r="Q67" s="73">
        <f>O67/'סכום נכסי הקרן'!$C$41</f>
        <v>2.4332027407322888E-5</v>
      </c>
      <c r="T67" s="72"/>
      <c r="V67" s="100"/>
    </row>
    <row r="68" spans="1:22" ht="20.25">
      <c r="A68" s="69" t="s">
        <v>3153</v>
      </c>
      <c r="B68" s="70" t="s">
        <v>2813</v>
      </c>
      <c r="C68" s="54" t="s">
        <v>2832</v>
      </c>
      <c r="D68" s="118" t="s">
        <v>3256</v>
      </c>
      <c r="E68" s="54" t="s">
        <v>450</v>
      </c>
      <c r="F68" s="79">
        <v>44133</v>
      </c>
      <c r="G68" s="54" t="s">
        <v>309</v>
      </c>
      <c r="H68" s="72">
        <v>7.8899999996842922</v>
      </c>
      <c r="I68" s="70" t="s">
        <v>313</v>
      </c>
      <c r="J68" s="70" t="s">
        <v>135</v>
      </c>
      <c r="K68" s="71">
        <v>2.3799999999999998E-2</v>
      </c>
      <c r="L68" s="71">
        <v>3.6799999998378796E-2</v>
      </c>
      <c r="M68" s="72">
        <v>4645.5886899999996</v>
      </c>
      <c r="N68" s="80">
        <v>100.91</v>
      </c>
      <c r="O68" s="72">
        <v>4.687863632</v>
      </c>
      <c r="P68" s="73">
        <f t="shared" si="0"/>
        <v>3.3511019518667282E-4</v>
      </c>
      <c r="Q68" s="73">
        <f>O68/'סכום נכסי הקרן'!$C$41</f>
        <v>3.1497461981058301E-5</v>
      </c>
      <c r="T68" s="72"/>
      <c r="V68" s="100"/>
    </row>
    <row r="69" spans="1:22" ht="20.25">
      <c r="A69" s="69" t="s">
        <v>3153</v>
      </c>
      <c r="B69" s="70" t="s">
        <v>2813</v>
      </c>
      <c r="C69" s="54" t="s">
        <v>2833</v>
      </c>
      <c r="D69" s="118" t="s">
        <v>3256</v>
      </c>
      <c r="E69" s="54" t="s">
        <v>450</v>
      </c>
      <c r="F69" s="79">
        <v>44251</v>
      </c>
      <c r="G69" s="54" t="s">
        <v>309</v>
      </c>
      <c r="H69" s="72">
        <v>7.7999999997451965</v>
      </c>
      <c r="I69" s="70" t="s">
        <v>313</v>
      </c>
      <c r="J69" s="70" t="s">
        <v>135</v>
      </c>
      <c r="K69" s="71">
        <v>2.3599999999999999E-2</v>
      </c>
      <c r="L69" s="71">
        <v>4.2299999998546126E-2</v>
      </c>
      <c r="M69" s="72">
        <v>13793.312313</v>
      </c>
      <c r="N69" s="80">
        <v>96.74</v>
      </c>
      <c r="O69" s="72">
        <v>13.343650078000001</v>
      </c>
      <c r="P69" s="73">
        <f t="shared" si="0"/>
        <v>9.5386588287627093E-4</v>
      </c>
      <c r="Q69" s="73">
        <f>O69/'סכום נכסי הקרן'!$C$41</f>
        <v>8.9655148701721178E-5</v>
      </c>
      <c r="T69" s="72"/>
      <c r="V69" s="100"/>
    </row>
    <row r="70" spans="1:22" ht="20.25">
      <c r="A70" s="69" t="s">
        <v>3153</v>
      </c>
      <c r="B70" s="70" t="s">
        <v>2813</v>
      </c>
      <c r="C70" s="54" t="s">
        <v>2834</v>
      </c>
      <c r="D70" s="118" t="s">
        <v>3256</v>
      </c>
      <c r="E70" s="54" t="s">
        <v>450</v>
      </c>
      <c r="F70" s="79">
        <v>44294</v>
      </c>
      <c r="G70" s="54" t="s">
        <v>309</v>
      </c>
      <c r="H70" s="72">
        <v>7.7699999999563794</v>
      </c>
      <c r="I70" s="70" t="s">
        <v>313</v>
      </c>
      <c r="J70" s="70" t="s">
        <v>135</v>
      </c>
      <c r="K70" s="71">
        <v>2.3199999999999998E-2</v>
      </c>
      <c r="L70" s="71">
        <v>4.4299999999797855E-2</v>
      </c>
      <c r="M70" s="72">
        <v>9924.1212159999995</v>
      </c>
      <c r="N70" s="80">
        <v>94.71</v>
      </c>
      <c r="O70" s="72">
        <v>9.3991346329999992</v>
      </c>
      <c r="P70" s="73">
        <f t="shared" si="0"/>
        <v>6.7189365747541137E-4</v>
      </c>
      <c r="Q70" s="73">
        <f>O70/'סכום נכסי הקרן'!$C$41</f>
        <v>6.315219660761793E-5</v>
      </c>
      <c r="T70" s="72"/>
      <c r="V70" s="100"/>
    </row>
    <row r="71" spans="1:22" ht="20.25">
      <c r="A71" s="69" t="s">
        <v>3153</v>
      </c>
      <c r="B71" s="70" t="s">
        <v>2813</v>
      </c>
      <c r="C71" s="54" t="s">
        <v>2835</v>
      </c>
      <c r="D71" s="118" t="s">
        <v>3256</v>
      </c>
      <c r="E71" s="54" t="s">
        <v>450</v>
      </c>
      <c r="F71" s="79">
        <v>44602</v>
      </c>
      <c r="G71" s="54" t="s">
        <v>309</v>
      </c>
      <c r="H71" s="72">
        <v>7.630000000007497</v>
      </c>
      <c r="I71" s="70" t="s">
        <v>313</v>
      </c>
      <c r="J71" s="70" t="s">
        <v>135</v>
      </c>
      <c r="K71" s="71">
        <v>2.0899999999999998E-2</v>
      </c>
      <c r="L71" s="71">
        <v>5.3699999999925009E-2</v>
      </c>
      <c r="M71" s="72">
        <v>14218.108125000001</v>
      </c>
      <c r="N71" s="80">
        <v>84.42</v>
      </c>
      <c r="O71" s="72">
        <v>12.002925757000002</v>
      </c>
      <c r="P71" s="73">
        <f t="shared" si="0"/>
        <v>8.5802470144025146E-4</v>
      </c>
      <c r="Q71" s="73">
        <f>O71/'סכום נכסי הקרן'!$C$41</f>
        <v>8.0646906004661065E-5</v>
      </c>
      <c r="T71" s="72"/>
      <c r="V71" s="100"/>
    </row>
    <row r="72" spans="1:22" ht="20.25">
      <c r="A72" s="69" t="s">
        <v>3153</v>
      </c>
      <c r="B72" s="70" t="s">
        <v>2813</v>
      </c>
      <c r="C72" s="54" t="s">
        <v>2836</v>
      </c>
      <c r="D72" s="118" t="s">
        <v>3256</v>
      </c>
      <c r="E72" s="54" t="s">
        <v>450</v>
      </c>
      <c r="F72" s="79">
        <v>43500</v>
      </c>
      <c r="G72" s="54" t="s">
        <v>309</v>
      </c>
      <c r="H72" s="72">
        <v>7.7600000000198452</v>
      </c>
      <c r="I72" s="70" t="s">
        <v>313</v>
      </c>
      <c r="J72" s="70" t="s">
        <v>135</v>
      </c>
      <c r="K72" s="71">
        <v>3.4500000000000003E-2</v>
      </c>
      <c r="L72" s="71">
        <v>3.2699999999900781E-2</v>
      </c>
      <c r="M72" s="72">
        <v>8899.3514930000001</v>
      </c>
      <c r="N72" s="80">
        <v>113.25</v>
      </c>
      <c r="O72" s="72">
        <v>10.07851563</v>
      </c>
      <c r="P72" s="73">
        <f t="shared" si="0"/>
        <v>7.2045895637973462E-4</v>
      </c>
      <c r="Q72" s="73">
        <f>O72/'סכום נכסי הקרן'!$C$41</f>
        <v>6.7716914953431148E-5</v>
      </c>
      <c r="T72" s="72"/>
      <c r="V72" s="100"/>
    </row>
    <row r="73" spans="1:22" ht="20.25">
      <c r="A73" s="69" t="s">
        <v>3153</v>
      </c>
      <c r="B73" s="70" t="s">
        <v>2813</v>
      </c>
      <c r="C73" s="54" t="s">
        <v>2837</v>
      </c>
      <c r="D73" s="118" t="s">
        <v>3256</v>
      </c>
      <c r="E73" s="54" t="s">
        <v>450</v>
      </c>
      <c r="F73" s="79">
        <v>43556</v>
      </c>
      <c r="G73" s="54" t="s">
        <v>309</v>
      </c>
      <c r="H73" s="72">
        <v>7.8400000000731005</v>
      </c>
      <c r="I73" s="70" t="s">
        <v>313</v>
      </c>
      <c r="J73" s="70" t="s">
        <v>135</v>
      </c>
      <c r="K73" s="71">
        <v>3.0499999999999999E-2</v>
      </c>
      <c r="L73" s="71">
        <v>3.2800000000243669E-2</v>
      </c>
      <c r="M73" s="72">
        <v>8974.3361330000007</v>
      </c>
      <c r="N73" s="80">
        <v>109.75</v>
      </c>
      <c r="O73" s="72">
        <v>9.8493338920000006</v>
      </c>
      <c r="P73" s="73">
        <f t="shared" ref="P73:P136" si="1">IFERROR(O73/$O$8,0)</f>
        <v>7.0407598473564814E-4</v>
      </c>
      <c r="Q73" s="73">
        <f>O73/'סכום נכסי הקרן'!$C$41</f>
        <v>6.6177057217354444E-5</v>
      </c>
      <c r="T73" s="72"/>
      <c r="V73" s="100"/>
    </row>
    <row r="74" spans="1:22" ht="20.25">
      <c r="A74" s="69" t="s">
        <v>3153</v>
      </c>
      <c r="B74" s="70" t="s">
        <v>2813</v>
      </c>
      <c r="C74" s="54" t="s">
        <v>2838</v>
      </c>
      <c r="D74" s="118" t="s">
        <v>3256</v>
      </c>
      <c r="E74" s="54" t="s">
        <v>450</v>
      </c>
      <c r="F74" s="79">
        <v>43647</v>
      </c>
      <c r="G74" s="54" t="s">
        <v>309</v>
      </c>
      <c r="H74" s="72">
        <v>7.8199999997827945</v>
      </c>
      <c r="I74" s="70" t="s">
        <v>313</v>
      </c>
      <c r="J74" s="70" t="s">
        <v>135</v>
      </c>
      <c r="K74" s="71">
        <v>2.8999999999999998E-2</v>
      </c>
      <c r="L74" s="71">
        <v>3.5099999998913972E-2</v>
      </c>
      <c r="M74" s="72">
        <v>8330.9074619999992</v>
      </c>
      <c r="N74" s="80">
        <v>105</v>
      </c>
      <c r="O74" s="72">
        <v>8.7474521449999987</v>
      </c>
      <c r="P74" s="73">
        <f t="shared" si="1"/>
        <v>6.2530837622646728E-4</v>
      </c>
      <c r="Q74" s="73">
        <f>O74/'סכום נכסי הקרן'!$C$41</f>
        <v>5.8773582808064146E-5</v>
      </c>
      <c r="T74" s="72"/>
      <c r="V74" s="100"/>
    </row>
    <row r="75" spans="1:22" ht="20.25">
      <c r="A75" s="69" t="s">
        <v>3153</v>
      </c>
      <c r="B75" s="70" t="s">
        <v>2813</v>
      </c>
      <c r="C75" s="54" t="s">
        <v>2839</v>
      </c>
      <c r="D75" s="118" t="s">
        <v>3256</v>
      </c>
      <c r="E75" s="54" t="s">
        <v>450</v>
      </c>
      <c r="F75" s="79">
        <v>43703</v>
      </c>
      <c r="G75" s="54" t="s">
        <v>309</v>
      </c>
      <c r="H75" s="72">
        <v>7.9499999946968867</v>
      </c>
      <c r="I75" s="70" t="s">
        <v>313</v>
      </c>
      <c r="J75" s="70" t="s">
        <v>135</v>
      </c>
      <c r="K75" s="71">
        <v>2.3799999999999998E-2</v>
      </c>
      <c r="L75" s="71">
        <v>3.449999998011332E-2</v>
      </c>
      <c r="M75" s="72">
        <v>591.58728199999996</v>
      </c>
      <c r="N75" s="80">
        <v>102</v>
      </c>
      <c r="O75" s="72">
        <v>0.60341903600000002</v>
      </c>
      <c r="P75" s="73">
        <f t="shared" si="1"/>
        <v>4.3135186261176194E-5</v>
      </c>
      <c r="Q75" s="73">
        <f>O75/'סכום נכסי הקרן'!$C$41</f>
        <v>4.0543346899679726E-6</v>
      </c>
      <c r="T75" s="72"/>
      <c r="V75" s="100"/>
    </row>
    <row r="76" spans="1:22" ht="20.25">
      <c r="A76" s="69" t="s">
        <v>3153</v>
      </c>
      <c r="B76" s="70" t="s">
        <v>2813</v>
      </c>
      <c r="C76" s="54" t="s">
        <v>2840</v>
      </c>
      <c r="D76" s="118" t="s">
        <v>3256</v>
      </c>
      <c r="E76" s="54" t="s">
        <v>450</v>
      </c>
      <c r="F76" s="79">
        <v>43740</v>
      </c>
      <c r="G76" s="54" t="s">
        <v>309</v>
      </c>
      <c r="H76" s="72">
        <v>7.87000000034773</v>
      </c>
      <c r="I76" s="70" t="s">
        <v>313</v>
      </c>
      <c r="J76" s="70" t="s">
        <v>135</v>
      </c>
      <c r="K76" s="71">
        <v>2.4300000000000002E-2</v>
      </c>
      <c r="L76" s="71">
        <v>3.7800000002088677E-2</v>
      </c>
      <c r="M76" s="72">
        <v>8742.5072139999993</v>
      </c>
      <c r="N76" s="80">
        <v>99.67</v>
      </c>
      <c r="O76" s="72">
        <v>8.7136568309999998</v>
      </c>
      <c r="P76" s="73">
        <f t="shared" si="1"/>
        <v>6.2289253072413066E-4</v>
      </c>
      <c r="Q76" s="73">
        <f>O76/'סכום נכסי הקרן'!$C$41</f>
        <v>5.8546514211062583E-5</v>
      </c>
      <c r="T76" s="72"/>
      <c r="V76" s="100"/>
    </row>
    <row r="77" spans="1:22" ht="20.25">
      <c r="A77" s="69" t="s">
        <v>3153</v>
      </c>
      <c r="B77" s="70" t="s">
        <v>2813</v>
      </c>
      <c r="C77" s="54" t="s">
        <v>2841</v>
      </c>
      <c r="D77" s="118" t="s">
        <v>3256</v>
      </c>
      <c r="E77" s="54" t="s">
        <v>450</v>
      </c>
      <c r="F77" s="79">
        <v>43831</v>
      </c>
      <c r="G77" s="54" t="s">
        <v>309</v>
      </c>
      <c r="H77" s="72">
        <v>7.8599999999574486</v>
      </c>
      <c r="I77" s="70" t="s">
        <v>313</v>
      </c>
      <c r="J77" s="70" t="s">
        <v>135</v>
      </c>
      <c r="K77" s="71">
        <v>2.3799999999999998E-2</v>
      </c>
      <c r="L77" s="71">
        <v>3.9199999999596884E-2</v>
      </c>
      <c r="M77" s="72">
        <v>9073.8307569999997</v>
      </c>
      <c r="N77" s="80">
        <v>98.42</v>
      </c>
      <c r="O77" s="72">
        <v>8.9304643830000003</v>
      </c>
      <c r="P77" s="73">
        <f t="shared" si="1"/>
        <v>6.3839093826583381E-4</v>
      </c>
      <c r="Q77" s="73">
        <f>O77/'סכום נכסי הקרן'!$C$41</f>
        <v>6.0003230566826741E-5</v>
      </c>
      <c r="T77" s="72"/>
      <c r="V77" s="100"/>
    </row>
    <row r="78" spans="1:22" ht="20.25">
      <c r="A78" s="69" t="s">
        <v>3154</v>
      </c>
      <c r="B78" s="70" t="s">
        <v>2813</v>
      </c>
      <c r="C78" s="54">
        <v>7936</v>
      </c>
      <c r="D78" s="118" t="s">
        <v>3256</v>
      </c>
      <c r="E78" s="54" t="s">
        <v>2842</v>
      </c>
      <c r="F78" s="79">
        <v>44087</v>
      </c>
      <c r="G78" s="54" t="s">
        <v>2803</v>
      </c>
      <c r="H78" s="72">
        <v>5.1599999999632811</v>
      </c>
      <c r="I78" s="70" t="s">
        <v>330</v>
      </c>
      <c r="J78" s="70" t="s">
        <v>135</v>
      </c>
      <c r="K78" s="71">
        <v>1.7947999999999999E-2</v>
      </c>
      <c r="L78" s="71">
        <v>2.8999999999753719E-2</v>
      </c>
      <c r="M78" s="72">
        <v>42335.921593999999</v>
      </c>
      <c r="N78" s="80">
        <v>105.5</v>
      </c>
      <c r="O78" s="72">
        <v>44.664396529000001</v>
      </c>
      <c r="P78" s="73">
        <f t="shared" si="1"/>
        <v>3.1928178406381044E-3</v>
      </c>
      <c r="Q78" s="73">
        <f>O78/'סכום נכסי הקרן'!$C$41</f>
        <v>3.0009728140895076E-4</v>
      </c>
      <c r="T78" s="72"/>
      <c r="V78" s="100"/>
    </row>
    <row r="79" spans="1:22" ht="20.25">
      <c r="A79" s="69" t="s">
        <v>3154</v>
      </c>
      <c r="B79" s="70" t="s">
        <v>2813</v>
      </c>
      <c r="C79" s="54">
        <v>7937</v>
      </c>
      <c r="D79" s="118" t="s">
        <v>3256</v>
      </c>
      <c r="E79" s="54" t="s">
        <v>2842</v>
      </c>
      <c r="F79" s="79">
        <v>44087</v>
      </c>
      <c r="G79" s="54" t="s">
        <v>2803</v>
      </c>
      <c r="H79" s="72">
        <v>6.5299999995709923</v>
      </c>
      <c r="I79" s="70" t="s">
        <v>330</v>
      </c>
      <c r="J79" s="70" t="s">
        <v>135</v>
      </c>
      <c r="K79" s="71">
        <v>7.5499999999999998E-2</v>
      </c>
      <c r="L79" s="71">
        <v>7.5699999997139958E-2</v>
      </c>
      <c r="M79" s="72">
        <v>2746.887385</v>
      </c>
      <c r="N79" s="80">
        <v>101.83</v>
      </c>
      <c r="O79" s="72">
        <v>2.7971581400000001</v>
      </c>
      <c r="P79" s="73">
        <f t="shared" si="1"/>
        <v>1.9995381347376844E-4</v>
      </c>
      <c r="Q79" s="73">
        <f>O79/'סכום נכסי הקרן'!$C$41</f>
        <v>1.8793930260311326E-5</v>
      </c>
      <c r="T79" s="72"/>
      <c r="V79" s="100"/>
    </row>
    <row r="80" spans="1:22" ht="20.25">
      <c r="A80" s="69" t="s">
        <v>3155</v>
      </c>
      <c r="B80" s="70" t="s">
        <v>2804</v>
      </c>
      <c r="C80" s="54">
        <v>8063</v>
      </c>
      <c r="D80" s="118" t="s">
        <v>3256</v>
      </c>
      <c r="E80" s="54" t="s">
        <v>454</v>
      </c>
      <c r="F80" s="79">
        <v>44147</v>
      </c>
      <c r="G80" s="54" t="s">
        <v>133</v>
      </c>
      <c r="H80" s="72">
        <v>7.6100000000154466</v>
      </c>
      <c r="I80" s="70" t="s">
        <v>599</v>
      </c>
      <c r="J80" s="70" t="s">
        <v>135</v>
      </c>
      <c r="K80" s="71">
        <v>1.6250000000000001E-2</v>
      </c>
      <c r="L80" s="71">
        <v>3.1199999999952467E-2</v>
      </c>
      <c r="M80" s="72">
        <v>33790.834808</v>
      </c>
      <c r="N80" s="80">
        <v>99.62</v>
      </c>
      <c r="O80" s="72">
        <v>33.662431468000001</v>
      </c>
      <c r="P80" s="73">
        <f t="shared" si="1"/>
        <v>2.406346443760947E-3</v>
      </c>
      <c r="Q80" s="73">
        <f>O80/'סכום נכסי הקרן'!$C$41</f>
        <v>2.2617576759607214E-4</v>
      </c>
      <c r="T80" s="72"/>
      <c r="V80" s="100"/>
    </row>
    <row r="81" spans="1:22" ht="20.25">
      <c r="A81" s="69" t="s">
        <v>3155</v>
      </c>
      <c r="B81" s="70" t="s">
        <v>2804</v>
      </c>
      <c r="C81" s="54">
        <v>8145</v>
      </c>
      <c r="D81" s="118" t="s">
        <v>3256</v>
      </c>
      <c r="E81" s="54" t="s">
        <v>454</v>
      </c>
      <c r="F81" s="79">
        <v>44185</v>
      </c>
      <c r="G81" s="54" t="s">
        <v>133</v>
      </c>
      <c r="H81" s="72">
        <v>7.6200000002133628</v>
      </c>
      <c r="I81" s="70" t="s">
        <v>599</v>
      </c>
      <c r="J81" s="70" t="s">
        <v>135</v>
      </c>
      <c r="K81" s="71">
        <v>1.4990000000000002E-2</v>
      </c>
      <c r="L81" s="71">
        <v>3.1900000001182496E-2</v>
      </c>
      <c r="M81" s="72">
        <v>15884.400152</v>
      </c>
      <c r="N81" s="80">
        <v>97.96</v>
      </c>
      <c r="O81" s="72">
        <v>15.560357664</v>
      </c>
      <c r="P81" s="73">
        <f t="shared" si="1"/>
        <v>1.1123264035163129E-3</v>
      </c>
      <c r="Q81" s="73">
        <f>O81/'סכום נכסי הקרן'!$C$41</f>
        <v>1.0454906806331545E-4</v>
      </c>
      <c r="T81" s="72"/>
      <c r="V81" s="100"/>
    </row>
    <row r="82" spans="1:22" ht="20.25">
      <c r="A82" s="69" t="s">
        <v>3156</v>
      </c>
      <c r="B82" s="70" t="s">
        <v>2804</v>
      </c>
      <c r="C82" s="54" t="s">
        <v>2843</v>
      </c>
      <c r="D82" s="118" t="s">
        <v>3256</v>
      </c>
      <c r="E82" s="54" t="s">
        <v>450</v>
      </c>
      <c r="F82" s="79">
        <v>42901</v>
      </c>
      <c r="G82" s="54" t="s">
        <v>309</v>
      </c>
      <c r="H82" s="72">
        <v>0.45999999999029989</v>
      </c>
      <c r="I82" s="70" t="s">
        <v>158</v>
      </c>
      <c r="J82" s="70" t="s">
        <v>135</v>
      </c>
      <c r="K82" s="71">
        <v>0.04</v>
      </c>
      <c r="L82" s="71">
        <v>5.4799999999841267E-2</v>
      </c>
      <c r="M82" s="72">
        <v>45569.849782999998</v>
      </c>
      <c r="N82" s="80">
        <v>99.54</v>
      </c>
      <c r="O82" s="72">
        <v>45.360227464000005</v>
      </c>
      <c r="P82" s="73">
        <f t="shared" si="1"/>
        <v>3.242559057266732E-3</v>
      </c>
      <c r="Q82" s="73">
        <f>O82/'סכום נכסי הקרן'!$C$41</f>
        <v>3.0477252585735986E-4</v>
      </c>
      <c r="T82" s="72"/>
      <c r="V82" s="100"/>
    </row>
    <row r="83" spans="1:22" ht="20.25">
      <c r="A83" s="69" t="s">
        <v>3157</v>
      </c>
      <c r="B83" s="70" t="s">
        <v>2804</v>
      </c>
      <c r="C83" s="54">
        <v>8224</v>
      </c>
      <c r="D83" s="118" t="s">
        <v>3256</v>
      </c>
      <c r="E83" s="54" t="s">
        <v>454</v>
      </c>
      <c r="F83" s="79">
        <v>44223</v>
      </c>
      <c r="G83" s="54" t="s">
        <v>133</v>
      </c>
      <c r="H83" s="72">
        <v>12.250000000026491</v>
      </c>
      <c r="I83" s="70" t="s">
        <v>330</v>
      </c>
      <c r="J83" s="70" t="s">
        <v>135</v>
      </c>
      <c r="K83" s="71">
        <v>2.1537000000000001E-2</v>
      </c>
      <c r="L83" s="71">
        <v>4.0700000000152885E-2</v>
      </c>
      <c r="M83" s="72">
        <v>74563.161001999993</v>
      </c>
      <c r="N83" s="80">
        <v>88.6</v>
      </c>
      <c r="O83" s="72">
        <v>66.062960756999999</v>
      </c>
      <c r="P83" s="73">
        <f t="shared" si="1"/>
        <v>4.7224862777082962E-3</v>
      </c>
      <c r="Q83" s="73">
        <f>O83/'סכום נכסי הקרן'!$C$41</f>
        <v>4.4387289352783678E-4</v>
      </c>
      <c r="T83" s="72"/>
      <c r="V83" s="100"/>
    </row>
    <row r="84" spans="1:22" ht="20.25">
      <c r="A84" s="69" t="s">
        <v>3157</v>
      </c>
      <c r="B84" s="70" t="s">
        <v>2804</v>
      </c>
      <c r="C84" s="54">
        <v>2963</v>
      </c>
      <c r="D84" s="118" t="s">
        <v>3256</v>
      </c>
      <c r="E84" s="54" t="s">
        <v>454</v>
      </c>
      <c r="F84" s="79">
        <v>41423</v>
      </c>
      <c r="G84" s="54" t="s">
        <v>133</v>
      </c>
      <c r="H84" s="72">
        <v>2.8399999999425218</v>
      </c>
      <c r="I84" s="70" t="s">
        <v>330</v>
      </c>
      <c r="J84" s="70" t="s">
        <v>135</v>
      </c>
      <c r="K84" s="71">
        <v>0.05</v>
      </c>
      <c r="L84" s="71">
        <v>2.0399999999675122E-2</v>
      </c>
      <c r="M84" s="72">
        <v>13084.385236</v>
      </c>
      <c r="N84" s="80">
        <v>122.33</v>
      </c>
      <c r="O84" s="72">
        <v>16.006128763</v>
      </c>
      <c r="P84" s="73">
        <f t="shared" si="1"/>
        <v>1.1441921853992932E-3</v>
      </c>
      <c r="Q84" s="73">
        <f>O84/'סכום נכסי הקרן'!$C$41</f>
        <v>1.0754417614350012E-4</v>
      </c>
      <c r="T84" s="72"/>
      <c r="V84" s="100"/>
    </row>
    <row r="85" spans="1:22">
      <c r="A85" s="69" t="s">
        <v>3157</v>
      </c>
      <c r="B85" s="70" t="s">
        <v>2804</v>
      </c>
      <c r="C85" s="54">
        <v>2968</v>
      </c>
      <c r="D85" s="118" t="s">
        <v>3256</v>
      </c>
      <c r="E85" s="54" t="s">
        <v>454</v>
      </c>
      <c r="F85" s="79">
        <v>41423</v>
      </c>
      <c r="G85" s="54" t="s">
        <v>133</v>
      </c>
      <c r="H85" s="72">
        <v>2.8399999999300682</v>
      </c>
      <c r="I85" s="70" t="s">
        <v>330</v>
      </c>
      <c r="J85" s="70" t="s">
        <v>135</v>
      </c>
      <c r="K85" s="71">
        <v>0.05</v>
      </c>
      <c r="L85" s="71">
        <v>2.0399999999689191E-2</v>
      </c>
      <c r="M85" s="72">
        <v>4208.1983680000003</v>
      </c>
      <c r="N85" s="80">
        <v>122.33</v>
      </c>
      <c r="O85" s="72">
        <v>5.1478891540000005</v>
      </c>
      <c r="P85" s="73">
        <f t="shared" si="1"/>
        <v>3.6799494921747672E-4</v>
      </c>
      <c r="Q85" s="73">
        <f>O85/'סכום נכסי הקרן'!$C$41</f>
        <v>3.4588344636134546E-5</v>
      </c>
      <c r="T85" s="72"/>
    </row>
    <row r="86" spans="1:22">
      <c r="A86" s="69" t="s">
        <v>3157</v>
      </c>
      <c r="B86" s="70" t="s">
        <v>2804</v>
      </c>
      <c r="C86" s="54">
        <v>4605</v>
      </c>
      <c r="D86" s="118" t="s">
        <v>3256</v>
      </c>
      <c r="E86" s="54" t="s">
        <v>454</v>
      </c>
      <c r="F86" s="79">
        <v>42352</v>
      </c>
      <c r="G86" s="54" t="s">
        <v>133</v>
      </c>
      <c r="H86" s="72">
        <v>5.1100000000813903</v>
      </c>
      <c r="I86" s="70" t="s">
        <v>330</v>
      </c>
      <c r="J86" s="70" t="s">
        <v>135</v>
      </c>
      <c r="K86" s="71">
        <v>0.05</v>
      </c>
      <c r="L86" s="71">
        <v>2.6100000000340705E-2</v>
      </c>
      <c r="M86" s="72">
        <v>16781.349440999998</v>
      </c>
      <c r="N86" s="80">
        <v>125.93</v>
      </c>
      <c r="O86" s="72">
        <v>21.132752847999999</v>
      </c>
      <c r="P86" s="73">
        <f t="shared" si="1"/>
        <v>1.510667009036622E-3</v>
      </c>
      <c r="Q86" s="73">
        <f>O86/'סכום נכסי הקרן'!$C$41</f>
        <v>1.4198964211358732E-4</v>
      </c>
      <c r="T86" s="72"/>
    </row>
    <row r="87" spans="1:22">
      <c r="A87" s="69" t="s">
        <v>3157</v>
      </c>
      <c r="B87" s="70" t="s">
        <v>2804</v>
      </c>
      <c r="C87" s="54">
        <v>4606</v>
      </c>
      <c r="D87" s="118" t="s">
        <v>3256</v>
      </c>
      <c r="E87" s="54" t="s">
        <v>454</v>
      </c>
      <c r="F87" s="79">
        <v>42352</v>
      </c>
      <c r="G87" s="54" t="s">
        <v>133</v>
      </c>
      <c r="H87" s="72">
        <v>6.8199999999844261</v>
      </c>
      <c r="I87" s="70" t="s">
        <v>330</v>
      </c>
      <c r="J87" s="70" t="s">
        <v>135</v>
      </c>
      <c r="K87" s="71">
        <v>4.0999999999999995E-2</v>
      </c>
      <c r="L87" s="71">
        <v>2.7099999999922127E-2</v>
      </c>
      <c r="M87" s="72">
        <v>52273.867432000006</v>
      </c>
      <c r="N87" s="80">
        <v>122.83</v>
      </c>
      <c r="O87" s="72">
        <v>64.207991550000003</v>
      </c>
      <c r="P87" s="73">
        <f t="shared" si="1"/>
        <v>4.589884491090661E-3</v>
      </c>
      <c r="Q87" s="73">
        <f>O87/'סכום נכסי הקרן'!$C$41</f>
        <v>4.314094716666105E-4</v>
      </c>
      <c r="T87" s="72"/>
    </row>
    <row r="88" spans="1:22">
      <c r="A88" s="69" t="s">
        <v>3157</v>
      </c>
      <c r="B88" s="70" t="s">
        <v>2804</v>
      </c>
      <c r="C88" s="54">
        <v>5150</v>
      </c>
      <c r="D88" s="118" t="s">
        <v>3256</v>
      </c>
      <c r="E88" s="54" t="s">
        <v>454</v>
      </c>
      <c r="F88" s="79">
        <v>42631</v>
      </c>
      <c r="G88" s="54" t="s">
        <v>133</v>
      </c>
      <c r="H88" s="72">
        <v>6.7800000001667931</v>
      </c>
      <c r="I88" s="70" t="s">
        <v>330</v>
      </c>
      <c r="J88" s="70" t="s">
        <v>135</v>
      </c>
      <c r="K88" s="71">
        <v>4.0999999999999995E-2</v>
      </c>
      <c r="L88" s="71">
        <v>2.9500000000717105E-2</v>
      </c>
      <c r="M88" s="72">
        <v>15512.309220999998</v>
      </c>
      <c r="N88" s="80">
        <v>121.36</v>
      </c>
      <c r="O88" s="72">
        <v>18.825738486999999</v>
      </c>
      <c r="P88" s="73">
        <f t="shared" si="1"/>
        <v>1.345750942038458E-3</v>
      </c>
      <c r="Q88" s="73">
        <f>O88/'סכום נכסי הקרן'!$C$41</f>
        <v>1.264889571897915E-4</v>
      </c>
      <c r="T88" s="72"/>
    </row>
    <row r="89" spans="1:22">
      <c r="A89" s="69" t="s">
        <v>3158</v>
      </c>
      <c r="B89" s="70" t="s">
        <v>2813</v>
      </c>
      <c r="C89" s="54" t="s">
        <v>2844</v>
      </c>
      <c r="D89" s="118" t="s">
        <v>3256</v>
      </c>
      <c r="E89" s="54" t="s">
        <v>450</v>
      </c>
      <c r="F89" s="79">
        <v>42033</v>
      </c>
      <c r="G89" s="54" t="s">
        <v>309</v>
      </c>
      <c r="H89" s="72">
        <v>3.6999999996778987</v>
      </c>
      <c r="I89" s="70" t="s">
        <v>313</v>
      </c>
      <c r="J89" s="70" t="s">
        <v>135</v>
      </c>
      <c r="K89" s="71">
        <v>5.0999999999999997E-2</v>
      </c>
      <c r="L89" s="71">
        <v>2.5499999996407331E-2</v>
      </c>
      <c r="M89" s="72">
        <v>3289.8568580000006</v>
      </c>
      <c r="N89" s="80">
        <v>122.68</v>
      </c>
      <c r="O89" s="72">
        <v>4.0359965789999999</v>
      </c>
      <c r="P89" s="73">
        <f t="shared" si="1"/>
        <v>2.8851172037707297E-4</v>
      </c>
      <c r="Q89" s="73">
        <f>O89/'סכום נכסי הקרן'!$C$41</f>
        <v>2.7117608100835188E-5</v>
      </c>
      <c r="T89" s="72"/>
    </row>
    <row r="90" spans="1:22">
      <c r="A90" s="69" t="s">
        <v>3158</v>
      </c>
      <c r="B90" s="70" t="s">
        <v>2813</v>
      </c>
      <c r="C90" s="54" t="s">
        <v>2845</v>
      </c>
      <c r="D90" s="118" t="s">
        <v>3256</v>
      </c>
      <c r="E90" s="54" t="s">
        <v>450</v>
      </c>
      <c r="F90" s="79">
        <v>42054</v>
      </c>
      <c r="G90" s="54" t="s">
        <v>309</v>
      </c>
      <c r="H90" s="72">
        <v>3.6999999998994131</v>
      </c>
      <c r="I90" s="70" t="s">
        <v>313</v>
      </c>
      <c r="J90" s="70" t="s">
        <v>135</v>
      </c>
      <c r="K90" s="71">
        <v>5.0999999999999997E-2</v>
      </c>
      <c r="L90" s="71">
        <v>2.5599999999195308E-2</v>
      </c>
      <c r="M90" s="72">
        <v>6426.4414310000002</v>
      </c>
      <c r="N90" s="80">
        <v>123.76</v>
      </c>
      <c r="O90" s="72">
        <v>7.9533644940000006</v>
      </c>
      <c r="P90" s="73">
        <f t="shared" si="1"/>
        <v>5.6854331465226661E-4</v>
      </c>
      <c r="Q90" s="73">
        <f>O90/'סכום נכסי הקרן'!$C$41</f>
        <v>5.3438157642053192E-5</v>
      </c>
      <c r="T90" s="72"/>
    </row>
    <row r="91" spans="1:22">
      <c r="A91" s="69" t="s">
        <v>3158</v>
      </c>
      <c r="B91" s="70" t="s">
        <v>2813</v>
      </c>
      <c r="C91" s="54" t="s">
        <v>2846</v>
      </c>
      <c r="D91" s="118" t="s">
        <v>3256</v>
      </c>
      <c r="E91" s="54" t="s">
        <v>450</v>
      </c>
      <c r="F91" s="79">
        <v>42565</v>
      </c>
      <c r="G91" s="54" t="s">
        <v>309</v>
      </c>
      <c r="H91" s="72">
        <v>3.7000000002154514</v>
      </c>
      <c r="I91" s="70" t="s">
        <v>313</v>
      </c>
      <c r="J91" s="70" t="s">
        <v>135</v>
      </c>
      <c r="K91" s="71">
        <v>5.0999999999999997E-2</v>
      </c>
      <c r="L91" s="71">
        <v>2.5600000000902842E-2</v>
      </c>
      <c r="M91" s="72">
        <v>7844.043291</v>
      </c>
      <c r="N91" s="80">
        <v>124.26</v>
      </c>
      <c r="O91" s="72">
        <v>9.7470087769999996</v>
      </c>
      <c r="P91" s="73">
        <f t="shared" si="1"/>
        <v>6.967613117946352E-4</v>
      </c>
      <c r="Q91" s="73">
        <f>O91/'סכום נכסי הקרן'!$C$41</f>
        <v>6.5489541181815476E-5</v>
      </c>
      <c r="T91" s="72"/>
    </row>
    <row r="92" spans="1:22">
      <c r="A92" s="69" t="s">
        <v>3158</v>
      </c>
      <c r="B92" s="70" t="s">
        <v>2813</v>
      </c>
      <c r="C92" s="54" t="s">
        <v>2847</v>
      </c>
      <c r="D92" s="118" t="s">
        <v>3256</v>
      </c>
      <c r="E92" s="54" t="s">
        <v>450</v>
      </c>
      <c r="F92" s="79">
        <v>40570</v>
      </c>
      <c r="G92" s="54" t="s">
        <v>309</v>
      </c>
      <c r="H92" s="72">
        <v>3.7200000000153732</v>
      </c>
      <c r="I92" s="70" t="s">
        <v>313</v>
      </c>
      <c r="J92" s="70" t="s">
        <v>135</v>
      </c>
      <c r="K92" s="71">
        <v>5.0999999999999997E-2</v>
      </c>
      <c r="L92" s="71">
        <v>2.2600000000172947E-2</v>
      </c>
      <c r="M92" s="72">
        <v>39772.778997000001</v>
      </c>
      <c r="N92" s="80">
        <v>130.84</v>
      </c>
      <c r="O92" s="72">
        <v>52.038706085000001</v>
      </c>
      <c r="P92" s="73">
        <f t="shared" si="1"/>
        <v>3.7199676275494202E-3</v>
      </c>
      <c r="Q92" s="73">
        <f>O92/'סכום נכסי הקרן'!$C$41</f>
        <v>3.4964480520873544E-4</v>
      </c>
      <c r="T92" s="72"/>
    </row>
    <row r="93" spans="1:22">
      <c r="A93" s="69" t="s">
        <v>3158</v>
      </c>
      <c r="B93" s="70" t="s">
        <v>2813</v>
      </c>
      <c r="C93" s="54" t="s">
        <v>2848</v>
      </c>
      <c r="D93" s="118" t="s">
        <v>3256</v>
      </c>
      <c r="E93" s="54" t="s">
        <v>450</v>
      </c>
      <c r="F93" s="79">
        <v>41207</v>
      </c>
      <c r="G93" s="54" t="s">
        <v>309</v>
      </c>
      <c r="H93" s="72">
        <v>3.7200000015794443</v>
      </c>
      <c r="I93" s="70" t="s">
        <v>313</v>
      </c>
      <c r="J93" s="70" t="s">
        <v>135</v>
      </c>
      <c r="K93" s="71">
        <v>5.0999999999999997E-2</v>
      </c>
      <c r="L93" s="71">
        <v>2.2500000007051092E-2</v>
      </c>
      <c r="M93" s="72">
        <v>565.34315700000002</v>
      </c>
      <c r="N93" s="80">
        <v>125.43</v>
      </c>
      <c r="O93" s="72">
        <v>0.70910995399999999</v>
      </c>
      <c r="P93" s="73">
        <f t="shared" si="1"/>
        <v>5.0690462382834214E-5</v>
      </c>
      <c r="Q93" s="73">
        <f>O93/'סכום נכסי הקרן'!$C$41</f>
        <v>4.7644653449477735E-6</v>
      </c>
      <c r="T93" s="72"/>
    </row>
    <row r="94" spans="1:22">
      <c r="A94" s="69" t="s">
        <v>3158</v>
      </c>
      <c r="B94" s="70" t="s">
        <v>2813</v>
      </c>
      <c r="C94" s="54" t="s">
        <v>2849</v>
      </c>
      <c r="D94" s="118" t="s">
        <v>3256</v>
      </c>
      <c r="E94" s="54" t="s">
        <v>450</v>
      </c>
      <c r="F94" s="79">
        <v>41239</v>
      </c>
      <c r="G94" s="54" t="s">
        <v>309</v>
      </c>
      <c r="H94" s="72">
        <v>3.6999999998708968</v>
      </c>
      <c r="I94" s="70" t="s">
        <v>313</v>
      </c>
      <c r="J94" s="70" t="s">
        <v>135</v>
      </c>
      <c r="K94" s="71">
        <v>5.0999999999999997E-2</v>
      </c>
      <c r="L94" s="71">
        <v>2.5499999998870357E-2</v>
      </c>
      <c r="M94" s="72">
        <v>4985.6320889999997</v>
      </c>
      <c r="N94" s="80">
        <v>124.29</v>
      </c>
      <c r="O94" s="72">
        <v>6.1966423940000004</v>
      </c>
      <c r="P94" s="73">
        <f t="shared" si="1"/>
        <v>4.4296468608439921E-4</v>
      </c>
      <c r="Q94" s="73">
        <f>O94/'סכום נכסי הקרן'!$C$41</f>
        <v>4.1634851936159973E-5</v>
      </c>
      <c r="T94" s="72"/>
    </row>
    <row r="95" spans="1:22">
      <c r="A95" s="69" t="s">
        <v>3158</v>
      </c>
      <c r="B95" s="70" t="s">
        <v>2813</v>
      </c>
      <c r="C95" s="54" t="s">
        <v>2850</v>
      </c>
      <c r="D95" s="118" t="s">
        <v>3256</v>
      </c>
      <c r="E95" s="54" t="s">
        <v>450</v>
      </c>
      <c r="F95" s="79">
        <v>41269</v>
      </c>
      <c r="G95" s="54" t="s">
        <v>309</v>
      </c>
      <c r="H95" s="72">
        <v>3.7199999993930684</v>
      </c>
      <c r="I95" s="70" t="s">
        <v>313</v>
      </c>
      <c r="J95" s="70" t="s">
        <v>135</v>
      </c>
      <c r="K95" s="71">
        <v>5.0999999999999997E-2</v>
      </c>
      <c r="L95" s="71">
        <v>2.2599999995214573E-2</v>
      </c>
      <c r="M95" s="72">
        <v>1357.364245</v>
      </c>
      <c r="N95" s="80">
        <v>126.24</v>
      </c>
      <c r="O95" s="72">
        <v>1.713536707</v>
      </c>
      <c r="P95" s="73">
        <f t="shared" si="1"/>
        <v>1.2249153674662579E-4</v>
      </c>
      <c r="Q95" s="73">
        <f>O95/'סכום נכסי הקרן'!$C$41</f>
        <v>1.151314575651469E-5</v>
      </c>
      <c r="T95" s="72"/>
    </row>
    <row r="96" spans="1:22">
      <c r="A96" s="69" t="s">
        <v>3158</v>
      </c>
      <c r="B96" s="70" t="s">
        <v>2813</v>
      </c>
      <c r="C96" s="54" t="s">
        <v>2851</v>
      </c>
      <c r="D96" s="118" t="s">
        <v>3256</v>
      </c>
      <c r="E96" s="54" t="s">
        <v>450</v>
      </c>
      <c r="F96" s="79">
        <v>41298</v>
      </c>
      <c r="G96" s="54" t="s">
        <v>309</v>
      </c>
      <c r="H96" s="72">
        <v>3.700000000204493</v>
      </c>
      <c r="I96" s="70" t="s">
        <v>313</v>
      </c>
      <c r="J96" s="70" t="s">
        <v>135</v>
      </c>
      <c r="K96" s="71">
        <v>5.0999999999999997E-2</v>
      </c>
      <c r="L96" s="71">
        <v>2.5600000000467412E-2</v>
      </c>
      <c r="M96" s="72">
        <v>2746.6111390000001</v>
      </c>
      <c r="N96" s="80">
        <v>124.63</v>
      </c>
      <c r="O96" s="72">
        <v>3.423101639</v>
      </c>
      <c r="P96" s="73">
        <f t="shared" si="1"/>
        <v>2.4469915262865941E-4</v>
      </c>
      <c r="Q96" s="73">
        <f>O96/'סכום נכסי הקרן'!$C$41</f>
        <v>2.2999605405693436E-5</v>
      </c>
      <c r="T96" s="72"/>
    </row>
    <row r="97" spans="1:20">
      <c r="A97" s="69" t="s">
        <v>3158</v>
      </c>
      <c r="B97" s="70" t="s">
        <v>2813</v>
      </c>
      <c r="C97" s="54" t="s">
        <v>2852</v>
      </c>
      <c r="D97" s="118" t="s">
        <v>3256</v>
      </c>
      <c r="E97" s="54" t="s">
        <v>450</v>
      </c>
      <c r="F97" s="79">
        <v>41330</v>
      </c>
      <c r="G97" s="54" t="s">
        <v>309</v>
      </c>
      <c r="H97" s="72">
        <v>3.7000000002069151</v>
      </c>
      <c r="I97" s="70" t="s">
        <v>313</v>
      </c>
      <c r="J97" s="70" t="s">
        <v>135</v>
      </c>
      <c r="K97" s="71">
        <v>5.0999999999999997E-2</v>
      </c>
      <c r="L97" s="71">
        <v>2.5500000002163202E-2</v>
      </c>
      <c r="M97" s="72">
        <v>4257.715518</v>
      </c>
      <c r="N97" s="80">
        <v>124.86</v>
      </c>
      <c r="O97" s="72">
        <v>5.3161836670000007</v>
      </c>
      <c r="P97" s="73">
        <f t="shared" si="1"/>
        <v>3.8002542013717265E-4</v>
      </c>
      <c r="Q97" s="73">
        <f>O97/'סכום נכסי הקרן'!$C$41</f>
        <v>3.5719104922900122E-5</v>
      </c>
      <c r="T97" s="72"/>
    </row>
    <row r="98" spans="1:20">
      <c r="A98" s="69" t="s">
        <v>3158</v>
      </c>
      <c r="B98" s="70" t="s">
        <v>2813</v>
      </c>
      <c r="C98" s="54" t="s">
        <v>2853</v>
      </c>
      <c r="D98" s="118" t="s">
        <v>3256</v>
      </c>
      <c r="E98" s="54" t="s">
        <v>450</v>
      </c>
      <c r="F98" s="79">
        <v>41389</v>
      </c>
      <c r="G98" s="54" t="s">
        <v>309</v>
      </c>
      <c r="H98" s="72">
        <v>3.7200000001363054</v>
      </c>
      <c r="I98" s="70" t="s">
        <v>313</v>
      </c>
      <c r="J98" s="70" t="s">
        <v>135</v>
      </c>
      <c r="K98" s="71">
        <v>5.0999999999999997E-2</v>
      </c>
      <c r="L98" s="71">
        <v>2.2600000002385351E-2</v>
      </c>
      <c r="M98" s="72">
        <v>1863.6659990000001</v>
      </c>
      <c r="N98" s="80">
        <v>125.97</v>
      </c>
      <c r="O98" s="72">
        <v>2.3476601939999999</v>
      </c>
      <c r="P98" s="73">
        <f t="shared" si="1"/>
        <v>1.6782161931354621E-4</v>
      </c>
      <c r="Q98" s="73">
        <f>O98/'סכום נכסי הקרן'!$C$41</f>
        <v>1.5773781728674431E-5</v>
      </c>
      <c r="T98" s="72"/>
    </row>
    <row r="99" spans="1:20">
      <c r="A99" s="69" t="s">
        <v>3158</v>
      </c>
      <c r="B99" s="70" t="s">
        <v>2813</v>
      </c>
      <c r="C99" s="54" t="s">
        <v>2854</v>
      </c>
      <c r="D99" s="118" t="s">
        <v>3256</v>
      </c>
      <c r="E99" s="54" t="s">
        <v>450</v>
      </c>
      <c r="F99" s="79">
        <v>41422</v>
      </c>
      <c r="G99" s="54" t="s">
        <v>309</v>
      </c>
      <c r="H99" s="72">
        <v>3.7200000003737648</v>
      </c>
      <c r="I99" s="70" t="s">
        <v>313</v>
      </c>
      <c r="J99" s="70" t="s">
        <v>135</v>
      </c>
      <c r="K99" s="71">
        <v>5.0999999999999997E-2</v>
      </c>
      <c r="L99" s="71">
        <v>2.2600000006540874E-2</v>
      </c>
      <c r="M99" s="72">
        <v>682.57624799999985</v>
      </c>
      <c r="N99" s="80">
        <v>125.43</v>
      </c>
      <c r="O99" s="72">
        <v>0.85615539399999985</v>
      </c>
      <c r="P99" s="73">
        <f t="shared" si="1"/>
        <v>6.1201951190516772E-5</v>
      </c>
      <c r="Q99" s="73">
        <f>O99/'סכום נכסי הקרן'!$C$41</f>
        <v>5.7524544417876074E-6</v>
      </c>
      <c r="T99" s="72"/>
    </row>
    <row r="100" spans="1:20">
      <c r="A100" s="69" t="s">
        <v>3158</v>
      </c>
      <c r="B100" s="70" t="s">
        <v>2813</v>
      </c>
      <c r="C100" s="54" t="s">
        <v>2855</v>
      </c>
      <c r="D100" s="118" t="s">
        <v>3256</v>
      </c>
      <c r="E100" s="54" t="s">
        <v>450</v>
      </c>
      <c r="F100" s="79">
        <v>41450</v>
      </c>
      <c r="G100" s="54" t="s">
        <v>309</v>
      </c>
      <c r="H100" s="72">
        <v>3.7199999994889543</v>
      </c>
      <c r="I100" s="70" t="s">
        <v>313</v>
      </c>
      <c r="J100" s="70" t="s">
        <v>135</v>
      </c>
      <c r="K100" s="71">
        <v>5.0999999999999997E-2</v>
      </c>
      <c r="L100" s="71">
        <v>2.2699999998083583E-2</v>
      </c>
      <c r="M100" s="72">
        <v>1124.4918950000001</v>
      </c>
      <c r="N100" s="80">
        <v>125.29</v>
      </c>
      <c r="O100" s="72">
        <v>1.4088760010000001</v>
      </c>
      <c r="P100" s="73">
        <f t="shared" si="1"/>
        <v>1.0071297903507981E-4</v>
      </c>
      <c r="Q100" s="73">
        <f>O100/'סכום נכסי הקרן'!$C$41</f>
        <v>9.4661495642932476E-6</v>
      </c>
      <c r="T100" s="72"/>
    </row>
    <row r="101" spans="1:20">
      <c r="A101" s="69" t="s">
        <v>3158</v>
      </c>
      <c r="B101" s="70" t="s">
        <v>2813</v>
      </c>
      <c r="C101" s="54" t="s">
        <v>2856</v>
      </c>
      <c r="D101" s="118" t="s">
        <v>3256</v>
      </c>
      <c r="E101" s="54" t="s">
        <v>450</v>
      </c>
      <c r="F101" s="79">
        <v>41480</v>
      </c>
      <c r="G101" s="54" t="s">
        <v>309</v>
      </c>
      <c r="H101" s="72">
        <v>3.7100000017466206</v>
      </c>
      <c r="I101" s="70" t="s">
        <v>313</v>
      </c>
      <c r="J101" s="70" t="s">
        <v>135</v>
      </c>
      <c r="K101" s="71">
        <v>5.0999999999999997E-2</v>
      </c>
      <c r="L101" s="71">
        <v>2.3200000007182364E-2</v>
      </c>
      <c r="M101" s="72">
        <v>987.52534700000001</v>
      </c>
      <c r="N101" s="80">
        <v>124.07</v>
      </c>
      <c r="O101" s="72">
        <v>1.2252227660000001</v>
      </c>
      <c r="P101" s="73">
        <f t="shared" si="1"/>
        <v>8.7584595562615792E-5</v>
      </c>
      <c r="Q101" s="73">
        <f>O101/'סכום נכסי הקרן'!$C$41</f>
        <v>8.2321949868553889E-6</v>
      </c>
      <c r="T101" s="72"/>
    </row>
    <row r="102" spans="1:20">
      <c r="A102" s="69" t="s">
        <v>3158</v>
      </c>
      <c r="B102" s="70" t="s">
        <v>2813</v>
      </c>
      <c r="C102" s="54" t="s">
        <v>2857</v>
      </c>
      <c r="D102" s="118" t="s">
        <v>3256</v>
      </c>
      <c r="E102" s="54" t="s">
        <v>450</v>
      </c>
      <c r="F102" s="79">
        <v>41512</v>
      </c>
      <c r="G102" s="54" t="s">
        <v>309</v>
      </c>
      <c r="H102" s="72">
        <v>3.6700000005208127</v>
      </c>
      <c r="I102" s="70" t="s">
        <v>313</v>
      </c>
      <c r="J102" s="70" t="s">
        <v>135</v>
      </c>
      <c r="K102" s="71">
        <v>5.0999999999999997E-2</v>
      </c>
      <c r="L102" s="71">
        <v>3.2300000004014603E-2</v>
      </c>
      <c r="M102" s="72">
        <v>3078.7891760000002</v>
      </c>
      <c r="N102" s="80">
        <v>119.74</v>
      </c>
      <c r="O102" s="72">
        <v>3.6865423239999999</v>
      </c>
      <c r="P102" s="73">
        <f t="shared" si="1"/>
        <v>2.6353111240834197E-4</v>
      </c>
      <c r="Q102" s="73">
        <f>O102/'סכום נכסי הקרן'!$C$41</f>
        <v>2.4769646859845415E-5</v>
      </c>
      <c r="T102" s="72"/>
    </row>
    <row r="103" spans="1:20">
      <c r="A103" s="69" t="s">
        <v>3158</v>
      </c>
      <c r="B103" s="70" t="s">
        <v>2813</v>
      </c>
      <c r="C103" s="54" t="s">
        <v>2858</v>
      </c>
      <c r="D103" s="118" t="s">
        <v>3256</v>
      </c>
      <c r="E103" s="54" t="s">
        <v>450</v>
      </c>
      <c r="F103" s="79">
        <v>40871</v>
      </c>
      <c r="G103" s="54" t="s">
        <v>309</v>
      </c>
      <c r="H103" s="72">
        <v>3.7000000002033393</v>
      </c>
      <c r="I103" s="70" t="s">
        <v>313</v>
      </c>
      <c r="J103" s="70" t="s">
        <v>135</v>
      </c>
      <c r="K103" s="71">
        <v>5.1879999999999996E-2</v>
      </c>
      <c r="L103" s="71">
        <v>2.5500000000508352E-2</v>
      </c>
      <c r="M103" s="72">
        <v>1549.435152</v>
      </c>
      <c r="N103" s="80">
        <v>126.96</v>
      </c>
      <c r="O103" s="72">
        <v>1.9671629579999999</v>
      </c>
      <c r="P103" s="73">
        <f t="shared" si="1"/>
        <v>1.4062191534742419E-4</v>
      </c>
      <c r="Q103" s="73">
        <f>O103/'סכום נכסי הקרן'!$C$41</f>
        <v>1.3217244643636679E-5</v>
      </c>
      <c r="T103" s="72"/>
    </row>
    <row r="104" spans="1:20">
      <c r="A104" s="69" t="s">
        <v>3158</v>
      </c>
      <c r="B104" s="70" t="s">
        <v>2813</v>
      </c>
      <c r="C104" s="54" t="s">
        <v>2859</v>
      </c>
      <c r="D104" s="118" t="s">
        <v>3256</v>
      </c>
      <c r="E104" s="54" t="s">
        <v>450</v>
      </c>
      <c r="F104" s="79">
        <v>41547</v>
      </c>
      <c r="G104" s="54" t="s">
        <v>309</v>
      </c>
      <c r="H104" s="72">
        <v>3.6699999994502366</v>
      </c>
      <c r="I104" s="70" t="s">
        <v>313</v>
      </c>
      <c r="J104" s="70" t="s">
        <v>135</v>
      </c>
      <c r="K104" s="71">
        <v>5.0999999999999997E-2</v>
      </c>
      <c r="L104" s="71">
        <v>3.2299999995839629E-2</v>
      </c>
      <c r="M104" s="72">
        <v>2252.7771080000002</v>
      </c>
      <c r="N104" s="80">
        <v>119.5</v>
      </c>
      <c r="O104" s="72">
        <v>2.6920686440000003</v>
      </c>
      <c r="P104" s="73">
        <f t="shared" si="1"/>
        <v>1.9244152978099293E-4</v>
      </c>
      <c r="Q104" s="73">
        <f>O104/'סכום נכסי הקרן'!$C$41</f>
        <v>1.8087840522061753E-5</v>
      </c>
      <c r="T104" s="72"/>
    </row>
    <row r="105" spans="1:20">
      <c r="A105" s="69" t="s">
        <v>3158</v>
      </c>
      <c r="B105" s="70" t="s">
        <v>2813</v>
      </c>
      <c r="C105" s="54" t="s">
        <v>2860</v>
      </c>
      <c r="D105" s="118" t="s">
        <v>3256</v>
      </c>
      <c r="E105" s="54" t="s">
        <v>450</v>
      </c>
      <c r="F105" s="79">
        <v>41571</v>
      </c>
      <c r="G105" s="54" t="s">
        <v>309</v>
      </c>
      <c r="H105" s="72">
        <v>3.7099999998670441</v>
      </c>
      <c r="I105" s="70" t="s">
        <v>313</v>
      </c>
      <c r="J105" s="70" t="s">
        <v>135</v>
      </c>
      <c r="K105" s="71">
        <v>5.0999999999999997E-2</v>
      </c>
      <c r="L105" s="71">
        <v>2.3700000003988676E-2</v>
      </c>
      <c r="M105" s="72">
        <v>1098.4433759999999</v>
      </c>
      <c r="N105" s="80">
        <v>123.25</v>
      </c>
      <c r="O105" s="72">
        <v>1.3538314579999999</v>
      </c>
      <c r="P105" s="73">
        <f t="shared" si="1"/>
        <v>9.6778140269127558E-5</v>
      </c>
      <c r="Q105" s="73">
        <f>O105/'סכום נכסי הקרן'!$C$41</f>
        <v>9.0963087292117145E-6</v>
      </c>
      <c r="T105" s="72"/>
    </row>
    <row r="106" spans="1:20">
      <c r="A106" s="69" t="s">
        <v>3158</v>
      </c>
      <c r="B106" s="70" t="s">
        <v>2813</v>
      </c>
      <c r="C106" s="54" t="s">
        <v>2861</v>
      </c>
      <c r="D106" s="118" t="s">
        <v>3256</v>
      </c>
      <c r="E106" s="54" t="s">
        <v>450</v>
      </c>
      <c r="F106" s="79">
        <v>41597</v>
      </c>
      <c r="G106" s="54" t="s">
        <v>309</v>
      </c>
      <c r="H106" s="72">
        <v>3.7099999951204339</v>
      </c>
      <c r="I106" s="70" t="s">
        <v>313</v>
      </c>
      <c r="J106" s="70" t="s">
        <v>135</v>
      </c>
      <c r="K106" s="71">
        <v>5.0999999999999997E-2</v>
      </c>
      <c r="L106" s="71">
        <v>2.3799999982778E-2</v>
      </c>
      <c r="M106" s="72">
        <v>283.68345399999998</v>
      </c>
      <c r="N106" s="80">
        <v>122.81</v>
      </c>
      <c r="O106" s="72">
        <v>0.34839167000000004</v>
      </c>
      <c r="P106" s="73">
        <f t="shared" si="1"/>
        <v>2.4904649473624218E-5</v>
      </c>
      <c r="Q106" s="73">
        <f>O106/'סכום נכסי הקרן'!$C$41</f>
        <v>2.3408217989610692E-6</v>
      </c>
      <c r="T106" s="72"/>
    </row>
    <row r="107" spans="1:20">
      <c r="A107" s="69" t="s">
        <v>3158</v>
      </c>
      <c r="B107" s="70" t="s">
        <v>2813</v>
      </c>
      <c r="C107" s="54" t="s">
        <v>2862</v>
      </c>
      <c r="D107" s="118" t="s">
        <v>3256</v>
      </c>
      <c r="E107" s="54" t="s">
        <v>450</v>
      </c>
      <c r="F107" s="79">
        <v>41630</v>
      </c>
      <c r="G107" s="54" t="s">
        <v>309</v>
      </c>
      <c r="H107" s="72">
        <v>3.6999999996965509</v>
      </c>
      <c r="I107" s="70" t="s">
        <v>313</v>
      </c>
      <c r="J107" s="70" t="s">
        <v>135</v>
      </c>
      <c r="K107" s="71">
        <v>5.0999999999999997E-2</v>
      </c>
      <c r="L107" s="71">
        <v>2.5599999997066664E-2</v>
      </c>
      <c r="M107" s="72">
        <v>3227.4019079999998</v>
      </c>
      <c r="N107" s="80">
        <v>122.53</v>
      </c>
      <c r="O107" s="72">
        <v>3.9545357860000001</v>
      </c>
      <c r="P107" s="73">
        <f t="shared" si="1"/>
        <v>2.826885257653635E-4</v>
      </c>
      <c r="Q107" s="73">
        <f>O107/'סכום נכסי הקרן'!$C$41</f>
        <v>2.6570278137363172E-5</v>
      </c>
      <c r="T107" s="72"/>
    </row>
    <row r="108" spans="1:20">
      <c r="A108" s="69" t="s">
        <v>3158</v>
      </c>
      <c r="B108" s="70" t="s">
        <v>2813</v>
      </c>
      <c r="C108" s="54" t="s">
        <v>2863</v>
      </c>
      <c r="D108" s="118" t="s">
        <v>3256</v>
      </c>
      <c r="E108" s="54" t="s">
        <v>450</v>
      </c>
      <c r="F108" s="79">
        <v>41666</v>
      </c>
      <c r="G108" s="54" t="s">
        <v>309</v>
      </c>
      <c r="H108" s="72">
        <v>3.7000000023552162</v>
      </c>
      <c r="I108" s="70" t="s">
        <v>313</v>
      </c>
      <c r="J108" s="70" t="s">
        <v>135</v>
      </c>
      <c r="K108" s="71">
        <v>5.0999999999999997E-2</v>
      </c>
      <c r="L108" s="71">
        <v>2.5500000015701439E-2</v>
      </c>
      <c r="M108" s="72">
        <v>624.24339999999995</v>
      </c>
      <c r="N108" s="80">
        <v>122.43</v>
      </c>
      <c r="O108" s="72">
        <v>0.76426119600000009</v>
      </c>
      <c r="P108" s="73">
        <f t="shared" si="1"/>
        <v>5.4632928487276445E-5</v>
      </c>
      <c r="Q108" s="73">
        <f>O108/'סכום נכסי הקרן'!$C$41</f>
        <v>5.1350230839240739E-6</v>
      </c>
      <c r="T108" s="72"/>
    </row>
    <row r="109" spans="1:20">
      <c r="A109" s="69" t="s">
        <v>3158</v>
      </c>
      <c r="B109" s="70" t="s">
        <v>2813</v>
      </c>
      <c r="C109" s="54" t="s">
        <v>2864</v>
      </c>
      <c r="D109" s="118" t="s">
        <v>3256</v>
      </c>
      <c r="E109" s="54" t="s">
        <v>450</v>
      </c>
      <c r="F109" s="79">
        <v>41696</v>
      </c>
      <c r="G109" s="54" t="s">
        <v>309</v>
      </c>
      <c r="H109" s="72">
        <v>3.699999999189175</v>
      </c>
      <c r="I109" s="70" t="s">
        <v>313</v>
      </c>
      <c r="J109" s="70" t="s">
        <v>135</v>
      </c>
      <c r="K109" s="71">
        <v>5.0999999999999997E-2</v>
      </c>
      <c r="L109" s="71">
        <v>2.549999998783762E-2</v>
      </c>
      <c r="M109" s="72">
        <v>600.83404199999995</v>
      </c>
      <c r="N109" s="80">
        <v>123.16</v>
      </c>
      <c r="O109" s="72">
        <v>0.73998719800000001</v>
      </c>
      <c r="P109" s="73">
        <f t="shared" si="1"/>
        <v>5.2897710732174962E-5</v>
      </c>
      <c r="Q109" s="73">
        <f>O109/'סכום נכסי הקרן'!$C$41</f>
        <v>4.9719276124785673E-6</v>
      </c>
      <c r="T109" s="72"/>
    </row>
    <row r="110" spans="1:20">
      <c r="A110" s="69" t="s">
        <v>3158</v>
      </c>
      <c r="B110" s="70" t="s">
        <v>2813</v>
      </c>
      <c r="C110" s="54" t="s">
        <v>2865</v>
      </c>
      <c r="D110" s="118" t="s">
        <v>3256</v>
      </c>
      <c r="E110" s="54" t="s">
        <v>450</v>
      </c>
      <c r="F110" s="79">
        <v>41725</v>
      </c>
      <c r="G110" s="54" t="s">
        <v>309</v>
      </c>
      <c r="H110" s="72">
        <v>3.699999999187245</v>
      </c>
      <c r="I110" s="70" t="s">
        <v>313</v>
      </c>
      <c r="J110" s="70" t="s">
        <v>135</v>
      </c>
      <c r="K110" s="71">
        <v>5.0999999999999997E-2</v>
      </c>
      <c r="L110" s="71">
        <v>2.5499999994581635E-2</v>
      </c>
      <c r="M110" s="72">
        <v>1196.5793410000001</v>
      </c>
      <c r="N110" s="80">
        <v>123.39</v>
      </c>
      <c r="O110" s="72">
        <v>1.4764593359999998</v>
      </c>
      <c r="P110" s="73">
        <f t="shared" si="1"/>
        <v>1.0554414870234971E-4</v>
      </c>
      <c r="Q110" s="73">
        <f>O110/'סכום נכסי הקרן'!$C$41</f>
        <v>9.9202377570863999E-6</v>
      </c>
      <c r="T110" s="72"/>
    </row>
    <row r="111" spans="1:20">
      <c r="A111" s="69" t="s">
        <v>3158</v>
      </c>
      <c r="B111" s="70" t="s">
        <v>2813</v>
      </c>
      <c r="C111" s="54" t="s">
        <v>2866</v>
      </c>
      <c r="D111" s="118" t="s">
        <v>3256</v>
      </c>
      <c r="E111" s="54" t="s">
        <v>450</v>
      </c>
      <c r="F111" s="79">
        <v>41787</v>
      </c>
      <c r="G111" s="54" t="s">
        <v>309</v>
      </c>
      <c r="H111" s="72">
        <v>3.7000000015120191</v>
      </c>
      <c r="I111" s="70" t="s">
        <v>313</v>
      </c>
      <c r="J111" s="70" t="s">
        <v>135</v>
      </c>
      <c r="K111" s="71">
        <v>5.0999999999999997E-2</v>
      </c>
      <c r="L111" s="71">
        <v>2.5500000011880148E-2</v>
      </c>
      <c r="M111" s="72">
        <v>753.32688800000005</v>
      </c>
      <c r="N111" s="80">
        <v>122.91</v>
      </c>
      <c r="O111" s="72">
        <v>0.92591411800000001</v>
      </c>
      <c r="P111" s="73">
        <f t="shared" si="1"/>
        <v>6.6188627734612389E-5</v>
      </c>
      <c r="Q111" s="73">
        <f>O111/'סכום נכסי הקרן'!$C$41</f>
        <v>6.2211589369522285E-6</v>
      </c>
      <c r="T111" s="72"/>
    </row>
    <row r="112" spans="1:20">
      <c r="A112" s="69" t="s">
        <v>3158</v>
      </c>
      <c r="B112" s="70" t="s">
        <v>2813</v>
      </c>
      <c r="C112" s="54" t="s">
        <v>2867</v>
      </c>
      <c r="D112" s="118" t="s">
        <v>3256</v>
      </c>
      <c r="E112" s="54" t="s">
        <v>450</v>
      </c>
      <c r="F112" s="79">
        <v>41815</v>
      </c>
      <c r="G112" s="54" t="s">
        <v>309</v>
      </c>
      <c r="H112" s="72">
        <v>3.7000000026916191</v>
      </c>
      <c r="I112" s="70" t="s">
        <v>313</v>
      </c>
      <c r="J112" s="70" t="s">
        <v>135</v>
      </c>
      <c r="K112" s="71">
        <v>5.0999999999999997E-2</v>
      </c>
      <c r="L112" s="71">
        <v>2.5500000030761371E-2</v>
      </c>
      <c r="M112" s="72">
        <v>423.56095199999999</v>
      </c>
      <c r="N112" s="80">
        <v>122.8</v>
      </c>
      <c r="O112" s="72">
        <v>0.52013286800000003</v>
      </c>
      <c r="P112" s="73">
        <f t="shared" si="1"/>
        <v>3.7181505393773776E-5</v>
      </c>
      <c r="Q112" s="73">
        <f>O112/'סכום נכסי הקרן'!$C$41</f>
        <v>3.494740146257057E-6</v>
      </c>
      <c r="T112" s="72"/>
    </row>
    <row r="113" spans="1:20">
      <c r="A113" s="69" t="s">
        <v>3158</v>
      </c>
      <c r="B113" s="70" t="s">
        <v>2813</v>
      </c>
      <c r="C113" s="54" t="s">
        <v>2868</v>
      </c>
      <c r="D113" s="118" t="s">
        <v>3256</v>
      </c>
      <c r="E113" s="54" t="s">
        <v>450</v>
      </c>
      <c r="F113" s="79">
        <v>41836</v>
      </c>
      <c r="G113" s="54" t="s">
        <v>309</v>
      </c>
      <c r="H113" s="72">
        <v>3.6999999997405566</v>
      </c>
      <c r="I113" s="70" t="s">
        <v>313</v>
      </c>
      <c r="J113" s="70" t="s">
        <v>135</v>
      </c>
      <c r="K113" s="71">
        <v>5.0999999999999997E-2</v>
      </c>
      <c r="L113" s="71">
        <v>2.5499999999351392E-2</v>
      </c>
      <c r="M113" s="72">
        <v>1259.197058</v>
      </c>
      <c r="N113" s="80">
        <v>122.44</v>
      </c>
      <c r="O113" s="72">
        <v>1.5417608819999999</v>
      </c>
      <c r="P113" s="73">
        <f t="shared" si="1"/>
        <v>1.1021220552820824E-4</v>
      </c>
      <c r="Q113" s="73">
        <f>O113/'סכום נכסי הקרן'!$C$41</f>
        <v>1.0358994752575582E-5</v>
      </c>
      <c r="T113" s="72"/>
    </row>
    <row r="114" spans="1:20">
      <c r="A114" s="69" t="s">
        <v>3158</v>
      </c>
      <c r="B114" s="70" t="s">
        <v>2813</v>
      </c>
      <c r="C114" s="54" t="s">
        <v>2869</v>
      </c>
      <c r="D114" s="118" t="s">
        <v>3256</v>
      </c>
      <c r="E114" s="54" t="s">
        <v>450</v>
      </c>
      <c r="F114" s="79">
        <v>40903</v>
      </c>
      <c r="G114" s="54" t="s">
        <v>309</v>
      </c>
      <c r="H114" s="72">
        <v>3.6699999991205878</v>
      </c>
      <c r="I114" s="70" t="s">
        <v>313</v>
      </c>
      <c r="J114" s="70" t="s">
        <v>135</v>
      </c>
      <c r="K114" s="71">
        <v>5.2619999999999993E-2</v>
      </c>
      <c r="L114" s="71">
        <v>3.2099999991812372E-2</v>
      </c>
      <c r="M114" s="72">
        <v>1589.7425330000001</v>
      </c>
      <c r="N114" s="80">
        <v>124.46</v>
      </c>
      <c r="O114" s="72">
        <v>1.9785935219999999</v>
      </c>
      <c r="P114" s="73">
        <f t="shared" si="1"/>
        <v>1.4143902498068791E-4</v>
      </c>
      <c r="Q114" s="73">
        <f>O114/'סכום נכסי הקרן'!$C$41</f>
        <v>1.3294045886862786E-5</v>
      </c>
      <c r="T114" s="72"/>
    </row>
    <row r="115" spans="1:20">
      <c r="A115" s="69" t="s">
        <v>3158</v>
      </c>
      <c r="B115" s="70" t="s">
        <v>2813</v>
      </c>
      <c r="C115" s="54" t="s">
        <v>2870</v>
      </c>
      <c r="D115" s="118" t="s">
        <v>3256</v>
      </c>
      <c r="E115" s="54" t="s">
        <v>450</v>
      </c>
      <c r="F115" s="79">
        <v>41911</v>
      </c>
      <c r="G115" s="54" t="s">
        <v>309</v>
      </c>
      <c r="H115" s="72">
        <v>3.699999999008492</v>
      </c>
      <c r="I115" s="70" t="s">
        <v>313</v>
      </c>
      <c r="J115" s="70" t="s">
        <v>135</v>
      </c>
      <c r="K115" s="71">
        <v>5.0999999999999997E-2</v>
      </c>
      <c r="L115" s="71">
        <v>2.5500000001652513E-2</v>
      </c>
      <c r="M115" s="72">
        <v>494.23312199999998</v>
      </c>
      <c r="N115" s="80">
        <v>122.44</v>
      </c>
      <c r="O115" s="72">
        <v>0.60513903800000002</v>
      </c>
      <c r="P115" s="73">
        <f t="shared" si="1"/>
        <v>4.3258139966997958E-5</v>
      </c>
      <c r="Q115" s="73">
        <f>O115/'סכום נכסי הקרן'!$C$41</f>
        <v>4.0658912756230098E-6</v>
      </c>
      <c r="T115" s="72"/>
    </row>
    <row r="116" spans="1:20">
      <c r="A116" s="69" t="s">
        <v>3158</v>
      </c>
      <c r="B116" s="70" t="s">
        <v>2813</v>
      </c>
      <c r="C116" s="54" t="s">
        <v>2871</v>
      </c>
      <c r="D116" s="118" t="s">
        <v>3256</v>
      </c>
      <c r="E116" s="54" t="s">
        <v>450</v>
      </c>
      <c r="F116" s="79">
        <v>40933</v>
      </c>
      <c r="G116" s="54" t="s">
        <v>309</v>
      </c>
      <c r="H116" s="72">
        <v>3.6999999998924107</v>
      </c>
      <c r="I116" s="70" t="s">
        <v>313</v>
      </c>
      <c r="J116" s="70" t="s">
        <v>135</v>
      </c>
      <c r="K116" s="71">
        <v>5.1330999999999995E-2</v>
      </c>
      <c r="L116" s="71">
        <v>2.5499999999731029E-2</v>
      </c>
      <c r="M116" s="72">
        <v>5862.2624600000008</v>
      </c>
      <c r="N116" s="80">
        <v>126.84</v>
      </c>
      <c r="O116" s="72">
        <v>7.4356937639999998</v>
      </c>
      <c r="P116" s="73">
        <f t="shared" si="1"/>
        <v>5.3153781428136163E-4</v>
      </c>
      <c r="Q116" s="73">
        <f>O116/'סכום נכסי הקרן'!$C$41</f>
        <v>4.9959960446729628E-5</v>
      </c>
      <c r="T116" s="72"/>
    </row>
    <row r="117" spans="1:20">
      <c r="A117" s="69" t="s">
        <v>3158</v>
      </c>
      <c r="B117" s="70" t="s">
        <v>2813</v>
      </c>
      <c r="C117" s="54" t="s">
        <v>2872</v>
      </c>
      <c r="D117" s="118" t="s">
        <v>3256</v>
      </c>
      <c r="E117" s="54" t="s">
        <v>450</v>
      </c>
      <c r="F117" s="79">
        <v>40993</v>
      </c>
      <c r="G117" s="54" t="s">
        <v>309</v>
      </c>
      <c r="H117" s="72">
        <v>3.7000000000692932</v>
      </c>
      <c r="I117" s="70" t="s">
        <v>313</v>
      </c>
      <c r="J117" s="70" t="s">
        <v>135</v>
      </c>
      <c r="K117" s="71">
        <v>5.1451999999999998E-2</v>
      </c>
      <c r="L117" s="71">
        <v>2.55000000010394E-2</v>
      </c>
      <c r="M117" s="72">
        <v>3411.6843979999999</v>
      </c>
      <c r="N117" s="80">
        <v>126.9</v>
      </c>
      <c r="O117" s="72">
        <v>4.3294276410000005</v>
      </c>
      <c r="P117" s="73">
        <f t="shared" si="1"/>
        <v>3.0948753114712758E-4</v>
      </c>
      <c r="Q117" s="73">
        <f>O117/'סכום נכסי הקרן'!$C$41</f>
        <v>2.9089153018719988E-5</v>
      </c>
      <c r="T117" s="72"/>
    </row>
    <row r="118" spans="1:20">
      <c r="A118" s="69" t="s">
        <v>3158</v>
      </c>
      <c r="B118" s="70" t="s">
        <v>2813</v>
      </c>
      <c r="C118" s="54" t="s">
        <v>2873</v>
      </c>
      <c r="D118" s="118" t="s">
        <v>3256</v>
      </c>
      <c r="E118" s="54" t="s">
        <v>450</v>
      </c>
      <c r="F118" s="79">
        <v>41053</v>
      </c>
      <c r="G118" s="54" t="s">
        <v>309</v>
      </c>
      <c r="H118" s="72">
        <v>3.7700000004226024</v>
      </c>
      <c r="I118" s="70" t="s">
        <v>313</v>
      </c>
      <c r="J118" s="70" t="s">
        <v>135</v>
      </c>
      <c r="K118" s="71">
        <v>5.0999999999999997E-2</v>
      </c>
      <c r="L118" s="71">
        <v>2.6000000001996541E-2</v>
      </c>
      <c r="M118" s="72">
        <v>2402.0427260000001</v>
      </c>
      <c r="N118" s="80">
        <v>125.11</v>
      </c>
      <c r="O118" s="72">
        <v>3.0051956489999996</v>
      </c>
      <c r="P118" s="73">
        <f t="shared" si="1"/>
        <v>2.1482529774034386E-4</v>
      </c>
      <c r="Q118" s="73">
        <f>O118/'סכום נכסי הקרן'!$C$41</f>
        <v>2.0191721246728306E-5</v>
      </c>
      <c r="T118" s="72"/>
    </row>
    <row r="119" spans="1:20">
      <c r="A119" s="69" t="s">
        <v>3158</v>
      </c>
      <c r="B119" s="70" t="s">
        <v>2813</v>
      </c>
      <c r="C119" s="54" t="s">
        <v>2874</v>
      </c>
      <c r="D119" s="118" t="s">
        <v>3256</v>
      </c>
      <c r="E119" s="54" t="s">
        <v>450</v>
      </c>
      <c r="F119" s="79">
        <v>41085</v>
      </c>
      <c r="G119" s="54" t="s">
        <v>309</v>
      </c>
      <c r="H119" s="72">
        <v>3.7000000002711388</v>
      </c>
      <c r="I119" s="70" t="s">
        <v>313</v>
      </c>
      <c r="J119" s="70" t="s">
        <v>135</v>
      </c>
      <c r="K119" s="71">
        <v>5.0999999999999997E-2</v>
      </c>
      <c r="L119" s="71">
        <v>2.560000000253063E-2</v>
      </c>
      <c r="M119" s="72">
        <v>4421.8893840000001</v>
      </c>
      <c r="N119" s="80">
        <v>125.11</v>
      </c>
      <c r="O119" s="72">
        <v>5.5322257849999996</v>
      </c>
      <c r="P119" s="73">
        <f t="shared" si="1"/>
        <v>3.9546911091292898E-4</v>
      </c>
      <c r="Q119" s="73">
        <f>O119/'סכום נכסי הקרן'!$C$41</f>
        <v>3.7170678375583753E-5</v>
      </c>
      <c r="T119" s="72"/>
    </row>
    <row r="120" spans="1:20">
      <c r="A120" s="69" t="s">
        <v>3158</v>
      </c>
      <c r="B120" s="70" t="s">
        <v>2813</v>
      </c>
      <c r="C120" s="54" t="s">
        <v>2875</v>
      </c>
      <c r="D120" s="118" t="s">
        <v>3256</v>
      </c>
      <c r="E120" s="54" t="s">
        <v>450</v>
      </c>
      <c r="F120" s="79">
        <v>41115</v>
      </c>
      <c r="G120" s="54" t="s">
        <v>309</v>
      </c>
      <c r="H120" s="72">
        <v>3.6999999993493686</v>
      </c>
      <c r="I120" s="70" t="s">
        <v>313</v>
      </c>
      <c r="J120" s="70" t="s">
        <v>135</v>
      </c>
      <c r="K120" s="71">
        <v>5.0999999999999997E-2</v>
      </c>
      <c r="L120" s="71">
        <v>2.5699999998129431E-2</v>
      </c>
      <c r="M120" s="72">
        <v>1960.8883080000001</v>
      </c>
      <c r="N120" s="80">
        <v>125.41</v>
      </c>
      <c r="O120" s="72">
        <v>2.459150078</v>
      </c>
      <c r="P120" s="73">
        <f t="shared" si="1"/>
        <v>1.7579143237157662E-4</v>
      </c>
      <c r="Q120" s="73">
        <f>O120/'סכום נכסי הקרן'!$C$41</f>
        <v>1.6522875272819276E-5</v>
      </c>
      <c r="T120" s="72"/>
    </row>
    <row r="121" spans="1:20">
      <c r="A121" s="69" t="s">
        <v>3158</v>
      </c>
      <c r="B121" s="70" t="s">
        <v>2813</v>
      </c>
      <c r="C121" s="54" t="s">
        <v>2876</v>
      </c>
      <c r="D121" s="118" t="s">
        <v>3256</v>
      </c>
      <c r="E121" s="54" t="s">
        <v>450</v>
      </c>
      <c r="F121" s="79">
        <v>41179</v>
      </c>
      <c r="G121" s="54" t="s">
        <v>309</v>
      </c>
      <c r="H121" s="72">
        <v>3.7000000002934126</v>
      </c>
      <c r="I121" s="70" t="s">
        <v>313</v>
      </c>
      <c r="J121" s="70" t="s">
        <v>135</v>
      </c>
      <c r="K121" s="71">
        <v>5.0999999999999997E-2</v>
      </c>
      <c r="L121" s="71">
        <v>2.5600000003651351E-2</v>
      </c>
      <c r="M121" s="72">
        <v>2472.6803249999998</v>
      </c>
      <c r="N121" s="80">
        <v>124.05</v>
      </c>
      <c r="O121" s="72">
        <v>3.0673600729999997</v>
      </c>
      <c r="P121" s="73">
        <f t="shared" si="1"/>
        <v>2.1926909856213089E-4</v>
      </c>
      <c r="Q121" s="73">
        <f>O121/'סכום נכסי הקרן'!$C$41</f>
        <v>2.0609400116085482E-5</v>
      </c>
      <c r="T121" s="72"/>
    </row>
    <row r="122" spans="1:20">
      <c r="A122" s="69" t="s">
        <v>3159</v>
      </c>
      <c r="B122" s="70" t="s">
        <v>2804</v>
      </c>
      <c r="C122" s="54">
        <v>9079</v>
      </c>
      <c r="D122" s="118" t="s">
        <v>3256</v>
      </c>
      <c r="E122" s="54" t="s">
        <v>2842</v>
      </c>
      <c r="F122" s="79">
        <v>44705</v>
      </c>
      <c r="G122" s="54" t="s">
        <v>2803</v>
      </c>
      <c r="H122" s="72">
        <v>7.4000000000182835</v>
      </c>
      <c r="I122" s="70" t="s">
        <v>330</v>
      </c>
      <c r="J122" s="70" t="s">
        <v>135</v>
      </c>
      <c r="K122" s="71">
        <v>2.3671999999999999E-2</v>
      </c>
      <c r="L122" s="71">
        <v>2.600000000007836E-2</v>
      </c>
      <c r="M122" s="72">
        <v>73289.757691000006</v>
      </c>
      <c r="N122" s="80">
        <v>104.47</v>
      </c>
      <c r="O122" s="72">
        <v>76.565803338999999</v>
      </c>
      <c r="P122" s="73">
        <f t="shared" si="1"/>
        <v>5.4732780890663704E-3</v>
      </c>
      <c r="Q122" s="73">
        <f>O122/'סכום נכסי הקרן'!$C$41</f>
        <v>5.1444083468154503E-4</v>
      </c>
      <c r="T122" s="72"/>
    </row>
    <row r="123" spans="1:20">
      <c r="A123" s="69" t="s">
        <v>3159</v>
      </c>
      <c r="B123" s="70" t="s">
        <v>2804</v>
      </c>
      <c r="C123" s="54">
        <v>9017</v>
      </c>
      <c r="D123" s="118" t="s">
        <v>3256</v>
      </c>
      <c r="E123" s="54" t="s">
        <v>2842</v>
      </c>
      <c r="F123" s="79">
        <v>44651</v>
      </c>
      <c r="G123" s="54" t="s">
        <v>2803</v>
      </c>
      <c r="H123" s="72">
        <v>7.4999999999850457</v>
      </c>
      <c r="I123" s="70" t="s">
        <v>330</v>
      </c>
      <c r="J123" s="70" t="s">
        <v>135</v>
      </c>
      <c r="K123" s="71">
        <v>1.797E-2</v>
      </c>
      <c r="L123" s="71">
        <v>3.7699999999921643E-2</v>
      </c>
      <c r="M123" s="72">
        <v>179568.09383600001</v>
      </c>
      <c r="N123" s="80">
        <v>93.1</v>
      </c>
      <c r="O123" s="72">
        <v>167.17790380299999</v>
      </c>
      <c r="P123" s="73">
        <f t="shared" si="1"/>
        <v>1.1950650524879034E-2</v>
      </c>
      <c r="Q123" s="73">
        <f>O123/'סכום נכסי הקרן'!$C$41</f>
        <v>1.1232578595426204E-3</v>
      </c>
      <c r="T123" s="72"/>
    </row>
    <row r="124" spans="1:20">
      <c r="A124" s="69" t="s">
        <v>3159</v>
      </c>
      <c r="B124" s="70" t="s">
        <v>2804</v>
      </c>
      <c r="C124" s="54">
        <v>9080</v>
      </c>
      <c r="D124" s="118" t="s">
        <v>3256</v>
      </c>
      <c r="E124" s="54" t="s">
        <v>2842</v>
      </c>
      <c r="F124" s="79">
        <v>44705</v>
      </c>
      <c r="G124" s="54" t="s">
        <v>2803</v>
      </c>
      <c r="H124" s="72">
        <v>7.0300000000314471</v>
      </c>
      <c r="I124" s="70" t="s">
        <v>330</v>
      </c>
      <c r="J124" s="70" t="s">
        <v>135</v>
      </c>
      <c r="K124" s="71">
        <v>2.3184999999999997E-2</v>
      </c>
      <c r="L124" s="71">
        <v>2.7400000000003723E-2</v>
      </c>
      <c r="M124" s="72">
        <v>52084.091547999997</v>
      </c>
      <c r="N124" s="80">
        <v>103.18</v>
      </c>
      <c r="O124" s="72">
        <v>53.740365576999999</v>
      </c>
      <c r="P124" s="73">
        <f t="shared" si="1"/>
        <v>3.8416101259815018E-3</v>
      </c>
      <c r="Q124" s="73">
        <f>O124/'סכום נכסי הקרן'!$C$41</f>
        <v>3.6107814870194412E-4</v>
      </c>
      <c r="T124" s="72"/>
    </row>
    <row r="125" spans="1:20">
      <c r="A125" s="69" t="s">
        <v>3159</v>
      </c>
      <c r="B125" s="70" t="s">
        <v>2804</v>
      </c>
      <c r="C125" s="54">
        <v>9019</v>
      </c>
      <c r="D125" s="118" t="s">
        <v>3256</v>
      </c>
      <c r="E125" s="54" t="s">
        <v>2842</v>
      </c>
      <c r="F125" s="79">
        <v>44651</v>
      </c>
      <c r="G125" s="54" t="s">
        <v>2803</v>
      </c>
      <c r="H125" s="72">
        <v>7.0900000000146512</v>
      </c>
      <c r="I125" s="70" t="s">
        <v>330</v>
      </c>
      <c r="J125" s="70" t="s">
        <v>135</v>
      </c>
      <c r="K125" s="71">
        <v>1.8769999999999998E-2</v>
      </c>
      <c r="L125" s="71">
        <v>3.9000000000115671E-2</v>
      </c>
      <c r="M125" s="72">
        <v>110921.46150200001</v>
      </c>
      <c r="N125" s="80">
        <v>93.53</v>
      </c>
      <c r="O125" s="72">
        <v>103.744843472</v>
      </c>
      <c r="P125" s="73">
        <f t="shared" si="1"/>
        <v>7.4161617049172592E-3</v>
      </c>
      <c r="Q125" s="73">
        <f>O125/'סכום נכסי הקרן'!$C$41</f>
        <v>6.9705510217584008E-4</v>
      </c>
      <c r="T125" s="72"/>
    </row>
    <row r="126" spans="1:20">
      <c r="A126" s="69" t="s">
        <v>3160</v>
      </c>
      <c r="B126" s="70" t="s">
        <v>2804</v>
      </c>
      <c r="C126" s="54">
        <v>4100</v>
      </c>
      <c r="D126" s="118" t="s">
        <v>3256</v>
      </c>
      <c r="E126" s="54" t="s">
        <v>454</v>
      </c>
      <c r="F126" s="79">
        <v>42052</v>
      </c>
      <c r="G126" s="54" t="s">
        <v>133</v>
      </c>
      <c r="H126" s="72">
        <v>3.9699999999143389</v>
      </c>
      <c r="I126" s="70" t="s">
        <v>650</v>
      </c>
      <c r="J126" s="70" t="s">
        <v>135</v>
      </c>
      <c r="K126" s="71">
        <v>2.9779E-2</v>
      </c>
      <c r="L126" s="71">
        <v>1.9999999999551515E-2</v>
      </c>
      <c r="M126" s="72">
        <v>18950.450715999999</v>
      </c>
      <c r="N126" s="80">
        <v>117.66</v>
      </c>
      <c r="O126" s="72">
        <v>22.297100603000001</v>
      </c>
      <c r="P126" s="73">
        <f t="shared" si="1"/>
        <v>1.5938999769881126E-3</v>
      </c>
      <c r="Q126" s="73">
        <f>O126/'סכום נכסי הקרן'!$C$41</f>
        <v>1.4981282171623218E-4</v>
      </c>
      <c r="T126" s="72"/>
    </row>
    <row r="127" spans="1:20">
      <c r="A127" s="69" t="s">
        <v>3161</v>
      </c>
      <c r="B127" s="70" t="s">
        <v>2813</v>
      </c>
      <c r="C127" s="54" t="s">
        <v>2877</v>
      </c>
      <c r="D127" s="118" t="s">
        <v>3256</v>
      </c>
      <c r="E127" s="54" t="s">
        <v>454</v>
      </c>
      <c r="F127" s="79">
        <v>41767</v>
      </c>
      <c r="G127" s="54" t="s">
        <v>133</v>
      </c>
      <c r="H127" s="72">
        <v>4.2500000005044161</v>
      </c>
      <c r="I127" s="70" t="s">
        <v>650</v>
      </c>
      <c r="J127" s="70" t="s">
        <v>135</v>
      </c>
      <c r="K127" s="71">
        <v>5.3499999999999999E-2</v>
      </c>
      <c r="L127" s="71">
        <v>2.5100000003026493E-2</v>
      </c>
      <c r="M127" s="72">
        <v>1167.7280860000001</v>
      </c>
      <c r="N127" s="80">
        <v>127.33</v>
      </c>
      <c r="O127" s="72">
        <v>1.4868682049999999</v>
      </c>
      <c r="P127" s="73">
        <f t="shared" si="1"/>
        <v>1.062882228470096E-4</v>
      </c>
      <c r="Q127" s="73">
        <f>O127/'סכום נכסי הקרן'!$C$41</f>
        <v>9.990174295631453E-6</v>
      </c>
      <c r="T127" s="72"/>
    </row>
    <row r="128" spans="1:20">
      <c r="A128" s="69" t="s">
        <v>3161</v>
      </c>
      <c r="B128" s="70" t="s">
        <v>2813</v>
      </c>
      <c r="C128" s="54" t="s">
        <v>2878</v>
      </c>
      <c r="D128" s="118" t="s">
        <v>3256</v>
      </c>
      <c r="E128" s="54" t="s">
        <v>454</v>
      </c>
      <c r="F128" s="79">
        <v>41269</v>
      </c>
      <c r="G128" s="54" t="s">
        <v>133</v>
      </c>
      <c r="H128" s="72">
        <v>4.2900000000065104</v>
      </c>
      <c r="I128" s="70" t="s">
        <v>650</v>
      </c>
      <c r="J128" s="70" t="s">
        <v>135</v>
      </c>
      <c r="K128" s="71">
        <v>5.3499999999999999E-2</v>
      </c>
      <c r="L128" s="71">
        <v>1.9299999999804682E-2</v>
      </c>
      <c r="M128" s="72">
        <v>5799.5899849999996</v>
      </c>
      <c r="N128" s="80">
        <v>132.41999999999999</v>
      </c>
      <c r="O128" s="72">
        <v>7.6798168550000003</v>
      </c>
      <c r="P128" s="73">
        <f t="shared" si="1"/>
        <v>5.4898886300985936E-4</v>
      </c>
      <c r="Q128" s="73">
        <f>O128/'סכום נכסי הקרן'!$C$41</f>
        <v>5.1600208197321824E-5</v>
      </c>
      <c r="T128" s="72"/>
    </row>
    <row r="129" spans="1:20">
      <c r="A129" s="69" t="s">
        <v>3161</v>
      </c>
      <c r="B129" s="70" t="s">
        <v>2813</v>
      </c>
      <c r="C129" s="54" t="s">
        <v>2879</v>
      </c>
      <c r="D129" s="118" t="s">
        <v>3256</v>
      </c>
      <c r="E129" s="54" t="s">
        <v>454</v>
      </c>
      <c r="F129" s="79">
        <v>41767</v>
      </c>
      <c r="G129" s="54" t="s">
        <v>133</v>
      </c>
      <c r="H129" s="72">
        <v>4.2499999995703126</v>
      </c>
      <c r="I129" s="70" t="s">
        <v>650</v>
      </c>
      <c r="J129" s="70" t="s">
        <v>135</v>
      </c>
      <c r="K129" s="71">
        <v>5.3499999999999999E-2</v>
      </c>
      <c r="L129" s="71">
        <v>2.5100000003265632E-2</v>
      </c>
      <c r="M129" s="72">
        <v>913.87421400000005</v>
      </c>
      <c r="N129" s="80">
        <v>127.33</v>
      </c>
      <c r="O129" s="72">
        <v>1.1636360620000001</v>
      </c>
      <c r="P129" s="73">
        <f t="shared" si="1"/>
        <v>8.3182092841021306E-5</v>
      </c>
      <c r="Q129" s="73">
        <f>O129/'סכום נכסי הקרן'!$C$41</f>
        <v>7.8183977819757124E-6</v>
      </c>
      <c r="T129" s="72"/>
    </row>
    <row r="130" spans="1:20">
      <c r="A130" s="69" t="s">
        <v>3161</v>
      </c>
      <c r="B130" s="70" t="s">
        <v>2813</v>
      </c>
      <c r="C130" s="54" t="s">
        <v>2880</v>
      </c>
      <c r="D130" s="118" t="s">
        <v>3256</v>
      </c>
      <c r="E130" s="54" t="s">
        <v>454</v>
      </c>
      <c r="F130" s="79">
        <v>41767</v>
      </c>
      <c r="G130" s="54" t="s">
        <v>133</v>
      </c>
      <c r="H130" s="72">
        <v>4.2500000016813857</v>
      </c>
      <c r="I130" s="70" t="s">
        <v>650</v>
      </c>
      <c r="J130" s="70" t="s">
        <v>135</v>
      </c>
      <c r="K130" s="71">
        <v>5.3499999999999999E-2</v>
      </c>
      <c r="L130" s="71">
        <v>2.510000001089539E-2</v>
      </c>
      <c r="M130" s="72">
        <v>1167.728036</v>
      </c>
      <c r="N130" s="80">
        <v>127.33</v>
      </c>
      <c r="O130" s="72">
        <v>1.486868138</v>
      </c>
      <c r="P130" s="73">
        <f t="shared" si="1"/>
        <v>1.0628821805753941E-4</v>
      </c>
      <c r="Q130" s="73">
        <f>O130/'סכום נכסי הקרן'!$C$41</f>
        <v>9.9901738454626506E-6</v>
      </c>
      <c r="T130" s="72"/>
    </row>
    <row r="131" spans="1:20">
      <c r="A131" s="69" t="s">
        <v>3161</v>
      </c>
      <c r="B131" s="70" t="s">
        <v>2813</v>
      </c>
      <c r="C131" s="54" t="s">
        <v>2881</v>
      </c>
      <c r="D131" s="118" t="s">
        <v>3256</v>
      </c>
      <c r="E131" s="54" t="s">
        <v>454</v>
      </c>
      <c r="F131" s="79">
        <v>41269</v>
      </c>
      <c r="G131" s="54" t="s">
        <v>133</v>
      </c>
      <c r="H131" s="72">
        <v>4.2899999998835758</v>
      </c>
      <c r="I131" s="70" t="s">
        <v>650</v>
      </c>
      <c r="J131" s="70" t="s">
        <v>135</v>
      </c>
      <c r="K131" s="71">
        <v>5.3499999999999999E-2</v>
      </c>
      <c r="L131" s="71">
        <v>1.9299999999816173E-2</v>
      </c>
      <c r="M131" s="72">
        <v>6162.0640149999999</v>
      </c>
      <c r="N131" s="80">
        <v>132.41999999999999</v>
      </c>
      <c r="O131" s="72">
        <v>8.1598049550000002</v>
      </c>
      <c r="P131" s="73">
        <f t="shared" si="1"/>
        <v>5.8330063453416385E-4</v>
      </c>
      <c r="Q131" s="73">
        <f>O131/'סכום נכסי הקרן'!$C$41</f>
        <v>5.4825218163036293E-5</v>
      </c>
      <c r="T131" s="72"/>
    </row>
    <row r="132" spans="1:20">
      <c r="A132" s="69" t="s">
        <v>3161</v>
      </c>
      <c r="B132" s="70" t="s">
        <v>2813</v>
      </c>
      <c r="C132" s="54" t="s">
        <v>2882</v>
      </c>
      <c r="D132" s="118" t="s">
        <v>3256</v>
      </c>
      <c r="E132" s="54" t="s">
        <v>454</v>
      </c>
      <c r="F132" s="79">
        <v>41281</v>
      </c>
      <c r="G132" s="54" t="s">
        <v>133</v>
      </c>
      <c r="H132" s="72">
        <v>4.2799999999727554</v>
      </c>
      <c r="I132" s="70" t="s">
        <v>650</v>
      </c>
      <c r="J132" s="70" t="s">
        <v>135</v>
      </c>
      <c r="K132" s="71">
        <v>5.3499999999999999E-2</v>
      </c>
      <c r="L132" s="71">
        <v>1.939999999957186E-2</v>
      </c>
      <c r="M132" s="72">
        <v>7763.3117169999996</v>
      </c>
      <c r="N132" s="80">
        <v>132.38</v>
      </c>
      <c r="O132" s="72">
        <v>10.277071776000001</v>
      </c>
      <c r="P132" s="73">
        <f t="shared" si="1"/>
        <v>7.3465266892448007E-4</v>
      </c>
      <c r="Q132" s="73">
        <f>O132/'סכום נכסי הקרן'!$C$41</f>
        <v>6.9051001255995443E-5</v>
      </c>
      <c r="T132" s="72"/>
    </row>
    <row r="133" spans="1:20">
      <c r="A133" s="69" t="s">
        <v>3161</v>
      </c>
      <c r="B133" s="70" t="s">
        <v>2813</v>
      </c>
      <c r="C133" s="54" t="s">
        <v>2883</v>
      </c>
      <c r="D133" s="118" t="s">
        <v>3256</v>
      </c>
      <c r="E133" s="54" t="s">
        <v>454</v>
      </c>
      <c r="F133" s="79">
        <v>41767</v>
      </c>
      <c r="G133" s="54" t="s">
        <v>133</v>
      </c>
      <c r="H133" s="72">
        <v>4.2500000007161463</v>
      </c>
      <c r="I133" s="70" t="s">
        <v>650</v>
      </c>
      <c r="J133" s="70" t="s">
        <v>135</v>
      </c>
      <c r="K133" s="71">
        <v>5.3499999999999999E-2</v>
      </c>
      <c r="L133" s="71">
        <v>2.5100000002005206E-2</v>
      </c>
      <c r="M133" s="72">
        <v>1370.8111839999997</v>
      </c>
      <c r="N133" s="80">
        <v>127.33</v>
      </c>
      <c r="O133" s="72">
        <v>1.7454539150000001</v>
      </c>
      <c r="P133" s="73">
        <f t="shared" si="1"/>
        <v>1.2477312653726789E-4</v>
      </c>
      <c r="Q133" s="73">
        <f>O133/'סכום נכסי הקרן'!$C$41</f>
        <v>1.1727595476992722E-5</v>
      </c>
      <c r="T133" s="72"/>
    </row>
    <row r="134" spans="1:20">
      <c r="A134" s="69" t="s">
        <v>3161</v>
      </c>
      <c r="B134" s="70" t="s">
        <v>2813</v>
      </c>
      <c r="C134" s="54" t="s">
        <v>2884</v>
      </c>
      <c r="D134" s="118" t="s">
        <v>3256</v>
      </c>
      <c r="E134" s="54" t="s">
        <v>454</v>
      </c>
      <c r="F134" s="79">
        <v>41281</v>
      </c>
      <c r="G134" s="54" t="s">
        <v>133</v>
      </c>
      <c r="H134" s="72">
        <v>4.2800000002755656</v>
      </c>
      <c r="I134" s="70" t="s">
        <v>650</v>
      </c>
      <c r="J134" s="70" t="s">
        <v>135</v>
      </c>
      <c r="K134" s="71">
        <v>5.3499999999999999E-2</v>
      </c>
      <c r="L134" s="71">
        <v>1.9400000000567342E-2</v>
      </c>
      <c r="M134" s="72">
        <v>5592.2160809999996</v>
      </c>
      <c r="N134" s="80">
        <v>132.38</v>
      </c>
      <c r="O134" s="72">
        <v>7.4029754569999984</v>
      </c>
      <c r="P134" s="73">
        <f t="shared" si="1"/>
        <v>5.291989582254593E-4</v>
      </c>
      <c r="Q134" s="73">
        <f>O134/'סכום נכסי הקרן'!$C$41</f>
        <v>4.9740128192271009E-5</v>
      </c>
      <c r="T134" s="72"/>
    </row>
    <row r="135" spans="1:20">
      <c r="A135" s="69" t="s">
        <v>3161</v>
      </c>
      <c r="B135" s="70" t="s">
        <v>2813</v>
      </c>
      <c r="C135" s="54" t="s">
        <v>2885</v>
      </c>
      <c r="D135" s="118" t="s">
        <v>3256</v>
      </c>
      <c r="E135" s="54" t="s">
        <v>454</v>
      </c>
      <c r="F135" s="79">
        <v>41767</v>
      </c>
      <c r="G135" s="54" t="s">
        <v>133</v>
      </c>
      <c r="H135" s="72">
        <v>4.2499999999999991</v>
      </c>
      <c r="I135" s="70" t="s">
        <v>650</v>
      </c>
      <c r="J135" s="70" t="s">
        <v>135</v>
      </c>
      <c r="K135" s="71">
        <v>5.3499999999999999E-2</v>
      </c>
      <c r="L135" s="71">
        <v>2.5100000001687883E-2</v>
      </c>
      <c r="M135" s="72">
        <v>1116.70129</v>
      </c>
      <c r="N135" s="80">
        <v>127.33</v>
      </c>
      <c r="O135" s="72">
        <v>1.4218957760000004</v>
      </c>
      <c r="P135" s="73">
        <f t="shared" si="1"/>
        <v>1.0164369282797979E-4</v>
      </c>
      <c r="Q135" s="73">
        <f>O135/'סכום נכסי הקרן'!$C$41</f>
        <v>9.5536286166413402E-6</v>
      </c>
      <c r="T135" s="72"/>
    </row>
    <row r="136" spans="1:20">
      <c r="A136" s="69" t="s">
        <v>3161</v>
      </c>
      <c r="B136" s="70" t="s">
        <v>2813</v>
      </c>
      <c r="C136" s="54" t="s">
        <v>2886</v>
      </c>
      <c r="D136" s="118" t="s">
        <v>3256</v>
      </c>
      <c r="E136" s="54" t="s">
        <v>454</v>
      </c>
      <c r="F136" s="79">
        <v>41281</v>
      </c>
      <c r="G136" s="54" t="s">
        <v>133</v>
      </c>
      <c r="H136" s="72">
        <v>4.2800000000539882</v>
      </c>
      <c r="I136" s="70" t="s">
        <v>650</v>
      </c>
      <c r="J136" s="70" t="s">
        <v>135</v>
      </c>
      <c r="K136" s="71">
        <v>5.3499999999999999E-2</v>
      </c>
      <c r="L136" s="71">
        <v>1.9400000000607369E-2</v>
      </c>
      <c r="M136" s="72">
        <v>6716.1420519999992</v>
      </c>
      <c r="N136" s="80">
        <v>132.38</v>
      </c>
      <c r="O136" s="72">
        <v>8.8908286089999997</v>
      </c>
      <c r="P136" s="73">
        <f t="shared" si="1"/>
        <v>6.3555758964390556E-4</v>
      </c>
      <c r="Q136" s="73">
        <f>O136/'סכום נכסי הקרן'!$C$41</f>
        <v>5.9736920285074321E-5</v>
      </c>
      <c r="T136" s="72"/>
    </row>
    <row r="137" spans="1:20">
      <c r="A137" s="69" t="s">
        <v>3163</v>
      </c>
      <c r="B137" s="70" t="s">
        <v>2813</v>
      </c>
      <c r="C137" s="54">
        <v>7127</v>
      </c>
      <c r="D137" s="118" t="s">
        <v>3256</v>
      </c>
      <c r="E137" s="54" t="s">
        <v>2842</v>
      </c>
      <c r="F137" s="79">
        <v>43631</v>
      </c>
      <c r="G137" s="54" t="s">
        <v>2803</v>
      </c>
      <c r="H137" s="72">
        <v>4.7200000000572961</v>
      </c>
      <c r="I137" s="70" t="s">
        <v>330</v>
      </c>
      <c r="J137" s="70" t="s">
        <v>135</v>
      </c>
      <c r="K137" s="71">
        <v>3.1E-2</v>
      </c>
      <c r="L137" s="71">
        <v>2.6700000000437131E-2</v>
      </c>
      <c r="M137" s="72">
        <v>35602.912479999999</v>
      </c>
      <c r="N137" s="80">
        <v>113.73</v>
      </c>
      <c r="O137" s="72">
        <v>40.491191269000005</v>
      </c>
      <c r="P137" s="73">
        <f t="shared" ref="P137:P199" si="2">IFERROR(O137/$O$8,0)</f>
        <v>2.8944978085265883E-3</v>
      </c>
      <c r="Q137" s="73">
        <f>O137/'סכום נכסי הקרן'!$C$41</f>
        <v>2.7205777677858175E-4</v>
      </c>
      <c r="T137" s="72"/>
    </row>
    <row r="138" spans="1:20">
      <c r="A138" s="69" t="s">
        <v>3163</v>
      </c>
      <c r="B138" s="70" t="s">
        <v>2813</v>
      </c>
      <c r="C138" s="54">
        <v>7128</v>
      </c>
      <c r="D138" s="118" t="s">
        <v>3256</v>
      </c>
      <c r="E138" s="54" t="s">
        <v>2842</v>
      </c>
      <c r="F138" s="79">
        <v>43634</v>
      </c>
      <c r="G138" s="54" t="s">
        <v>2803</v>
      </c>
      <c r="H138" s="72">
        <v>4.7400000000808706</v>
      </c>
      <c r="I138" s="70" t="s">
        <v>330</v>
      </c>
      <c r="J138" s="70" t="s">
        <v>135</v>
      </c>
      <c r="K138" s="71">
        <v>2.4900000000000002E-2</v>
      </c>
      <c r="L138" s="71">
        <v>2.6800000000309208E-2</v>
      </c>
      <c r="M138" s="72">
        <v>14956.484818999999</v>
      </c>
      <c r="N138" s="80">
        <v>112.44</v>
      </c>
      <c r="O138" s="72">
        <v>16.817070636</v>
      </c>
      <c r="P138" s="73">
        <f t="shared" si="2"/>
        <v>1.2021620647897772E-3</v>
      </c>
      <c r="Q138" s="73">
        <f>O138/'סכום נכסי הקרן'!$C$41</f>
        <v>1.1299284377096872E-4</v>
      </c>
      <c r="T138" s="72"/>
    </row>
    <row r="139" spans="1:20">
      <c r="A139" s="69" t="s">
        <v>3163</v>
      </c>
      <c r="B139" s="70" t="s">
        <v>2813</v>
      </c>
      <c r="C139" s="54">
        <v>7130</v>
      </c>
      <c r="D139" s="118" t="s">
        <v>3256</v>
      </c>
      <c r="E139" s="54" t="s">
        <v>2842</v>
      </c>
      <c r="F139" s="79">
        <v>43634</v>
      </c>
      <c r="G139" s="54" t="s">
        <v>2803</v>
      </c>
      <c r="H139" s="72">
        <v>4.9900000000784361</v>
      </c>
      <c r="I139" s="70" t="s">
        <v>330</v>
      </c>
      <c r="J139" s="70" t="s">
        <v>135</v>
      </c>
      <c r="K139" s="71">
        <v>3.6000000000000004E-2</v>
      </c>
      <c r="L139" s="71">
        <v>2.7100000000336147E-2</v>
      </c>
      <c r="M139" s="72">
        <v>9951.6990139999998</v>
      </c>
      <c r="N139" s="80">
        <v>116.58</v>
      </c>
      <c r="O139" s="72">
        <v>11.601690791000003</v>
      </c>
      <c r="P139" s="73">
        <f t="shared" si="2"/>
        <v>8.293425685270521E-4</v>
      </c>
      <c r="Q139" s="73">
        <f>O139/'סכום נכסי הקרן'!$C$41</f>
        <v>7.7951033411271552E-5</v>
      </c>
      <c r="T139" s="72"/>
    </row>
    <row r="140" spans="1:20">
      <c r="A140" s="69" t="s">
        <v>3164</v>
      </c>
      <c r="B140" s="70" t="s">
        <v>2813</v>
      </c>
      <c r="C140" s="54" t="s">
        <v>2888</v>
      </c>
      <c r="D140" s="118" t="s">
        <v>3256</v>
      </c>
      <c r="E140" s="54" t="s">
        <v>2842</v>
      </c>
      <c r="F140" s="79">
        <v>45273</v>
      </c>
      <c r="G140" s="54" t="s">
        <v>2803</v>
      </c>
      <c r="H140" s="72">
        <v>3.5299999999414466</v>
      </c>
      <c r="I140" s="70" t="s">
        <v>131</v>
      </c>
      <c r="J140" s="70" t="s">
        <v>135</v>
      </c>
      <c r="K140" s="71">
        <v>6.9500000000000006E-2</v>
      </c>
      <c r="L140" s="71">
        <v>7.0799999998581054E-2</v>
      </c>
      <c r="M140" s="72">
        <v>23348.511256999998</v>
      </c>
      <c r="N140" s="80">
        <v>100.21</v>
      </c>
      <c r="O140" s="72">
        <v>23.397544129000003</v>
      </c>
      <c r="P140" s="73">
        <f t="shared" si="2"/>
        <v>1.6725647748018753E-3</v>
      </c>
      <c r="Q140" s="73">
        <f>O140/'סכום נכסי הקרן'!$C$41</f>
        <v>1.572066328087488E-4</v>
      </c>
      <c r="T140" s="72"/>
    </row>
    <row r="141" spans="1:20">
      <c r="A141" s="69" t="s">
        <v>3164</v>
      </c>
      <c r="B141" s="70" t="s">
        <v>2813</v>
      </c>
      <c r="C141" s="54" t="s">
        <v>2889</v>
      </c>
      <c r="D141" s="118" t="s">
        <v>3256</v>
      </c>
      <c r="E141" s="54" t="s">
        <v>2842</v>
      </c>
      <c r="F141" s="79">
        <v>45273</v>
      </c>
      <c r="G141" s="54" t="s">
        <v>2803</v>
      </c>
      <c r="H141" s="72">
        <v>4.7299999999367452</v>
      </c>
      <c r="I141" s="70" t="s">
        <v>131</v>
      </c>
      <c r="J141" s="70" t="s">
        <v>135</v>
      </c>
      <c r="K141" s="71">
        <v>6.9500000000000006E-2</v>
      </c>
      <c r="L141" s="71">
        <v>7.0499999998767091E-2</v>
      </c>
      <c r="M141" s="72">
        <v>18578.786452</v>
      </c>
      <c r="N141" s="80">
        <v>100.41</v>
      </c>
      <c r="O141" s="72">
        <v>18.654960266</v>
      </c>
      <c r="P141" s="73">
        <f t="shared" si="2"/>
        <v>1.3335429241724337E-3</v>
      </c>
      <c r="Q141" s="73">
        <f>O141/'סכום נכסי הקרן'!$C$41</f>
        <v>1.253415090246141E-4</v>
      </c>
      <c r="T141" s="72"/>
    </row>
    <row r="142" spans="1:20">
      <c r="A142" s="69" t="s">
        <v>3157</v>
      </c>
      <c r="B142" s="70" t="s">
        <v>2804</v>
      </c>
      <c r="C142" s="54">
        <v>2378</v>
      </c>
      <c r="D142" s="118" t="s">
        <v>3256</v>
      </c>
      <c r="E142" s="54" t="s">
        <v>454</v>
      </c>
      <c r="F142" s="79">
        <v>40489</v>
      </c>
      <c r="G142" s="54" t="s">
        <v>133</v>
      </c>
      <c r="H142" s="72">
        <v>1.6099999999925823</v>
      </c>
      <c r="I142" s="70" t="s">
        <v>330</v>
      </c>
      <c r="J142" s="70" t="s">
        <v>135</v>
      </c>
      <c r="K142" s="71">
        <v>5.7000000000000002E-2</v>
      </c>
      <c r="L142" s="71">
        <v>2.0199999999480772E-2</v>
      </c>
      <c r="M142" s="72">
        <v>8591.056149</v>
      </c>
      <c r="N142" s="80">
        <v>125.54</v>
      </c>
      <c r="O142" s="72">
        <v>10.785211928000001</v>
      </c>
      <c r="P142" s="73">
        <f t="shared" si="2"/>
        <v>7.7097687945751065E-4</v>
      </c>
      <c r="Q142" s="73">
        <f>O142/'סכום נכסי הקרן'!$C$41</f>
        <v>7.2465163094965327E-5</v>
      </c>
      <c r="T142" s="72"/>
    </row>
    <row r="143" spans="1:20">
      <c r="A143" s="69" t="s">
        <v>3165</v>
      </c>
      <c r="B143" s="70" t="s">
        <v>2813</v>
      </c>
      <c r="C143" s="54" t="s">
        <v>2890</v>
      </c>
      <c r="D143" s="118" t="s">
        <v>3256</v>
      </c>
      <c r="E143" s="54" t="s">
        <v>523</v>
      </c>
      <c r="F143" s="79">
        <v>43801</v>
      </c>
      <c r="G143" s="54" t="s">
        <v>309</v>
      </c>
      <c r="H143" s="72">
        <v>4.5699999999986707</v>
      </c>
      <c r="I143" s="70" t="s">
        <v>313</v>
      </c>
      <c r="J143" s="70" t="s">
        <v>136</v>
      </c>
      <c r="K143" s="71">
        <v>2.3629999999999998E-2</v>
      </c>
      <c r="L143" s="71">
        <v>5.419999999999843E-2</v>
      </c>
      <c r="M143" s="72">
        <v>73058.564782999994</v>
      </c>
      <c r="N143" s="80">
        <v>87.31</v>
      </c>
      <c r="O143" s="72">
        <v>255.88967076200004</v>
      </c>
      <c r="P143" s="73">
        <f t="shared" si="2"/>
        <v>1.829217832403604E-2</v>
      </c>
      <c r="Q143" s="73">
        <f>O143/'סכום נכסי הקרן'!$C$41</f>
        <v>1.7193066626669362E-3</v>
      </c>
      <c r="T143" s="72"/>
    </row>
    <row r="144" spans="1:20">
      <c r="A144" s="69" t="s">
        <v>3166</v>
      </c>
      <c r="B144" s="70" t="s">
        <v>2813</v>
      </c>
      <c r="C144" s="54">
        <v>9365</v>
      </c>
      <c r="D144" s="118" t="s">
        <v>3256</v>
      </c>
      <c r="E144" s="54" t="s">
        <v>294</v>
      </c>
      <c r="F144" s="79">
        <v>44906</v>
      </c>
      <c r="G144" s="54" t="s">
        <v>2803</v>
      </c>
      <c r="H144" s="72">
        <v>1.759999999892301</v>
      </c>
      <c r="I144" s="70" t="s">
        <v>330</v>
      </c>
      <c r="J144" s="70" t="s">
        <v>135</v>
      </c>
      <c r="K144" s="71">
        <v>7.6799999999999993E-2</v>
      </c>
      <c r="L144" s="71">
        <v>7.6799999953689385E-2</v>
      </c>
      <c r="M144" s="72">
        <v>369.04308700000001</v>
      </c>
      <c r="N144" s="80">
        <v>100.64</v>
      </c>
      <c r="O144" s="72">
        <v>0.37140495399999995</v>
      </c>
      <c r="P144" s="73">
        <f t="shared" si="2"/>
        <v>2.6549745555447765E-5</v>
      </c>
      <c r="Q144" s="73">
        <f>O144/'סכום נכסי הקרן'!$C$41</f>
        <v>2.4954466120425121E-6</v>
      </c>
      <c r="T144" s="72"/>
    </row>
    <row r="145" spans="1:20">
      <c r="A145" s="69" t="s">
        <v>3166</v>
      </c>
      <c r="B145" s="70" t="s">
        <v>2813</v>
      </c>
      <c r="C145" s="54">
        <v>9509</v>
      </c>
      <c r="D145" s="118" t="s">
        <v>3256</v>
      </c>
      <c r="E145" s="54" t="s">
        <v>294</v>
      </c>
      <c r="F145" s="79">
        <v>44991</v>
      </c>
      <c r="G145" s="54" t="s">
        <v>2803</v>
      </c>
      <c r="H145" s="72">
        <v>1.7700000000357119</v>
      </c>
      <c r="I145" s="70" t="s">
        <v>330</v>
      </c>
      <c r="J145" s="70" t="s">
        <v>135</v>
      </c>
      <c r="K145" s="71">
        <v>7.6799999999999993E-2</v>
      </c>
      <c r="L145" s="71">
        <v>7.3100000001612445E-2</v>
      </c>
      <c r="M145" s="72">
        <v>18251.302100000001</v>
      </c>
      <c r="N145" s="80">
        <v>101.26</v>
      </c>
      <c r="O145" s="72">
        <v>18.481270641999998</v>
      </c>
      <c r="P145" s="73">
        <f t="shared" si="2"/>
        <v>1.3211267857414384E-3</v>
      </c>
      <c r="Q145" s="73">
        <f>O145/'סכום נכסי הקרן'!$C$41</f>
        <v>1.2417449932512113E-4</v>
      </c>
      <c r="T145" s="72"/>
    </row>
    <row r="146" spans="1:20">
      <c r="A146" s="69" t="s">
        <v>3166</v>
      </c>
      <c r="B146" s="70" t="s">
        <v>2813</v>
      </c>
      <c r="C146" s="54">
        <v>9316</v>
      </c>
      <c r="D146" s="118" t="s">
        <v>3256</v>
      </c>
      <c r="E146" s="54" t="s">
        <v>294</v>
      </c>
      <c r="F146" s="79">
        <v>44885</v>
      </c>
      <c r="G146" s="54" t="s">
        <v>2803</v>
      </c>
      <c r="H146" s="72">
        <v>1.759999999994956</v>
      </c>
      <c r="I146" s="70" t="s">
        <v>330</v>
      </c>
      <c r="J146" s="70" t="s">
        <v>135</v>
      </c>
      <c r="K146" s="71">
        <v>7.6799999999999993E-2</v>
      </c>
      <c r="L146" s="71">
        <v>8.0899999999738695E-2</v>
      </c>
      <c r="M146" s="72">
        <v>142781.983026</v>
      </c>
      <c r="N146" s="80">
        <v>99.97</v>
      </c>
      <c r="O146" s="72">
        <v>142.73916569699998</v>
      </c>
      <c r="P146" s="73">
        <f t="shared" si="2"/>
        <v>1.0203656384325578E-2</v>
      </c>
      <c r="Q146" s="73">
        <f>O146/'סכום נכסי הקרן'!$C$41</f>
        <v>9.5905550964824613E-4</v>
      </c>
      <c r="T146" s="72"/>
    </row>
    <row r="147" spans="1:20">
      <c r="A147" s="69" t="s">
        <v>3167</v>
      </c>
      <c r="B147" s="70" t="s">
        <v>2813</v>
      </c>
      <c r="C147" s="54" t="s">
        <v>2891</v>
      </c>
      <c r="D147" s="118" t="s">
        <v>3256</v>
      </c>
      <c r="E147" s="54" t="s">
        <v>540</v>
      </c>
      <c r="F147" s="79">
        <v>45015</v>
      </c>
      <c r="G147" s="54" t="s">
        <v>133</v>
      </c>
      <c r="H147" s="72">
        <v>4.9700000000037701</v>
      </c>
      <c r="I147" s="70" t="s">
        <v>313</v>
      </c>
      <c r="J147" s="70" t="s">
        <v>135</v>
      </c>
      <c r="K147" s="71">
        <v>4.4999999999999998E-2</v>
      </c>
      <c r="L147" s="71">
        <v>3.7100000000005393E-2</v>
      </c>
      <c r="M147" s="72">
        <v>34873.043153999999</v>
      </c>
      <c r="N147" s="80">
        <v>106.49</v>
      </c>
      <c r="O147" s="72">
        <v>37.136301637999999</v>
      </c>
      <c r="P147" s="73">
        <f t="shared" si="2"/>
        <v>2.6546747660217214E-3</v>
      </c>
      <c r="Q147" s="73">
        <f>O147/'סכום נכסי הקרן'!$C$41</f>
        <v>2.49516483580173E-4</v>
      </c>
      <c r="T147" s="72"/>
    </row>
    <row r="148" spans="1:20">
      <c r="A148" s="69" t="s">
        <v>3168</v>
      </c>
      <c r="B148" s="70" t="s">
        <v>2813</v>
      </c>
      <c r="C148" s="54" t="s">
        <v>2892</v>
      </c>
      <c r="D148" s="118" t="s">
        <v>3256</v>
      </c>
      <c r="E148" s="54" t="s">
        <v>540</v>
      </c>
      <c r="F148" s="79">
        <v>44074</v>
      </c>
      <c r="G148" s="54" t="s">
        <v>133</v>
      </c>
      <c r="H148" s="72">
        <v>8.6000000000337842</v>
      </c>
      <c r="I148" s="70" t="s">
        <v>650</v>
      </c>
      <c r="J148" s="70" t="s">
        <v>135</v>
      </c>
      <c r="K148" s="71">
        <v>2.35E-2</v>
      </c>
      <c r="L148" s="71">
        <v>4.0900000000267854E-2</v>
      </c>
      <c r="M148" s="72">
        <v>43086.500005000002</v>
      </c>
      <c r="N148" s="80">
        <v>96.18</v>
      </c>
      <c r="O148" s="72">
        <v>41.440595121000001</v>
      </c>
      <c r="P148" s="73">
        <f t="shared" si="2"/>
        <v>2.9623655911947804E-3</v>
      </c>
      <c r="Q148" s="73">
        <f>O148/'סכום נכסי הקרן'!$C$41</f>
        <v>2.7843676176630896E-4</v>
      </c>
      <c r="T148" s="72"/>
    </row>
    <row r="149" spans="1:20">
      <c r="A149" s="69" t="s">
        <v>3168</v>
      </c>
      <c r="B149" s="70" t="s">
        <v>2813</v>
      </c>
      <c r="C149" s="54" t="s">
        <v>2893</v>
      </c>
      <c r="D149" s="118" t="s">
        <v>3256</v>
      </c>
      <c r="E149" s="54" t="s">
        <v>540</v>
      </c>
      <c r="F149" s="79">
        <v>44189</v>
      </c>
      <c r="G149" s="54" t="s">
        <v>133</v>
      </c>
      <c r="H149" s="72">
        <v>8.5000000002917844</v>
      </c>
      <c r="I149" s="70" t="s">
        <v>650</v>
      </c>
      <c r="J149" s="70" t="s">
        <v>135</v>
      </c>
      <c r="K149" s="71">
        <v>2.4700000000000003E-2</v>
      </c>
      <c r="L149" s="71">
        <v>4.3300000001225497E-2</v>
      </c>
      <c r="M149" s="72">
        <v>5390.3573630000001</v>
      </c>
      <c r="N149" s="80">
        <v>95.37</v>
      </c>
      <c r="O149" s="72">
        <v>5.1407841889999997</v>
      </c>
      <c r="P149" s="73">
        <f t="shared" si="2"/>
        <v>3.674870534263765E-4</v>
      </c>
      <c r="Q149" s="73">
        <f>O149/'סכום נכסי הקרן'!$C$41</f>
        <v>3.4540606821528191E-5</v>
      </c>
      <c r="T149" s="72"/>
    </row>
    <row r="150" spans="1:20">
      <c r="A150" s="69" t="s">
        <v>3168</v>
      </c>
      <c r="B150" s="70" t="s">
        <v>2813</v>
      </c>
      <c r="C150" s="54" t="s">
        <v>2894</v>
      </c>
      <c r="D150" s="118" t="s">
        <v>3256</v>
      </c>
      <c r="E150" s="54" t="s">
        <v>540</v>
      </c>
      <c r="F150" s="79">
        <v>44322</v>
      </c>
      <c r="G150" s="54" t="s">
        <v>133</v>
      </c>
      <c r="H150" s="72">
        <v>8.4099999998922463</v>
      </c>
      <c r="I150" s="70" t="s">
        <v>650</v>
      </c>
      <c r="J150" s="70" t="s">
        <v>135</v>
      </c>
      <c r="K150" s="71">
        <v>2.5600000000000001E-2</v>
      </c>
      <c r="L150" s="71">
        <v>4.5899999999353479E-2</v>
      </c>
      <c r="M150" s="72">
        <v>24813.976946999999</v>
      </c>
      <c r="N150" s="80">
        <v>93.5</v>
      </c>
      <c r="O150" s="72">
        <v>23.201067950000002</v>
      </c>
      <c r="P150" s="73">
        <f t="shared" si="2"/>
        <v>1.6585197479276332E-3</v>
      </c>
      <c r="Q150" s="73">
        <f>O150/'סכום נכסי הקרן'!$C$41</f>
        <v>1.5588652167411755E-4</v>
      </c>
      <c r="T150" s="72"/>
    </row>
    <row r="151" spans="1:20">
      <c r="A151" s="69" t="s">
        <v>3168</v>
      </c>
      <c r="B151" s="70" t="s">
        <v>2813</v>
      </c>
      <c r="C151" s="54" t="s">
        <v>2895</v>
      </c>
      <c r="D151" s="118" t="s">
        <v>3256</v>
      </c>
      <c r="E151" s="54" t="s">
        <v>540</v>
      </c>
      <c r="F151" s="79">
        <v>44418</v>
      </c>
      <c r="G151" s="54" t="s">
        <v>133</v>
      </c>
      <c r="H151" s="72">
        <v>8.5299999998766562</v>
      </c>
      <c r="I151" s="70" t="s">
        <v>650</v>
      </c>
      <c r="J151" s="70" t="s">
        <v>135</v>
      </c>
      <c r="K151" s="71">
        <v>2.2700000000000001E-2</v>
      </c>
      <c r="L151" s="71">
        <v>4.4299999999341269E-2</v>
      </c>
      <c r="M151" s="72">
        <v>24728.955750000001</v>
      </c>
      <c r="N151" s="80">
        <v>91.47</v>
      </c>
      <c r="O151" s="72">
        <v>22.619575543</v>
      </c>
      <c r="P151" s="73">
        <f t="shared" si="2"/>
        <v>1.61695197861814E-3</v>
      </c>
      <c r="Q151" s="73">
        <f>O151/'סכום נכסי הקרן'!$C$41</f>
        <v>1.5197951063038062E-4</v>
      </c>
      <c r="T151" s="72"/>
    </row>
    <row r="152" spans="1:20">
      <c r="A152" s="69" t="s">
        <v>3168</v>
      </c>
      <c r="B152" s="70" t="s">
        <v>2813</v>
      </c>
      <c r="C152" s="54" t="s">
        <v>2896</v>
      </c>
      <c r="D152" s="118" t="s">
        <v>3256</v>
      </c>
      <c r="E152" s="54" t="s">
        <v>540</v>
      </c>
      <c r="F152" s="79">
        <v>44530</v>
      </c>
      <c r="G152" s="54" t="s">
        <v>133</v>
      </c>
      <c r="H152" s="72">
        <v>8.5699999998889673</v>
      </c>
      <c r="I152" s="70" t="s">
        <v>650</v>
      </c>
      <c r="J152" s="70" t="s">
        <v>135</v>
      </c>
      <c r="K152" s="71">
        <v>1.7899999999999999E-2</v>
      </c>
      <c r="L152" s="71">
        <v>4.7099999999575634E-2</v>
      </c>
      <c r="M152" s="72">
        <v>20376.944162</v>
      </c>
      <c r="N152" s="80">
        <v>84.42</v>
      </c>
      <c r="O152" s="72">
        <v>17.202216762999999</v>
      </c>
      <c r="P152" s="73">
        <f t="shared" si="2"/>
        <v>1.2296940930069239E-3</v>
      </c>
      <c r="Q152" s="73">
        <f>O152/'סכום נכסי הקרן'!$C$41</f>
        <v>1.1558061646331531E-4</v>
      </c>
      <c r="T152" s="72"/>
    </row>
    <row r="153" spans="1:20">
      <c r="A153" s="69" t="s">
        <v>3168</v>
      </c>
      <c r="B153" s="70" t="s">
        <v>2813</v>
      </c>
      <c r="C153" s="54" t="s">
        <v>2897</v>
      </c>
      <c r="D153" s="118" t="s">
        <v>3256</v>
      </c>
      <c r="E153" s="54" t="s">
        <v>540</v>
      </c>
      <c r="F153" s="79">
        <v>44612</v>
      </c>
      <c r="G153" s="54" t="s">
        <v>133</v>
      </c>
      <c r="H153" s="72">
        <v>8.4100000001093136</v>
      </c>
      <c r="I153" s="70" t="s">
        <v>650</v>
      </c>
      <c r="J153" s="70" t="s">
        <v>135</v>
      </c>
      <c r="K153" s="71">
        <v>2.3599999999999999E-2</v>
      </c>
      <c r="L153" s="71">
        <v>4.7800000000463749E-2</v>
      </c>
      <c r="M153" s="72">
        <v>23896.717653</v>
      </c>
      <c r="N153" s="80">
        <v>88.43</v>
      </c>
      <c r="O153" s="72">
        <v>21.131868009000002</v>
      </c>
      <c r="P153" s="73">
        <f t="shared" si="2"/>
        <v>1.5106037566484821E-3</v>
      </c>
      <c r="Q153" s="73">
        <f>O153/'סכום נכסי הקרן'!$C$41</f>
        <v>1.4198369693579427E-4</v>
      </c>
      <c r="T153" s="72"/>
    </row>
    <row r="154" spans="1:20">
      <c r="A154" s="69" t="s">
        <v>3168</v>
      </c>
      <c r="B154" s="70" t="s">
        <v>2813</v>
      </c>
      <c r="C154" s="54" t="s">
        <v>2898</v>
      </c>
      <c r="D154" s="118" t="s">
        <v>3256</v>
      </c>
      <c r="E154" s="54" t="s">
        <v>540</v>
      </c>
      <c r="F154" s="79">
        <v>44662</v>
      </c>
      <c r="G154" s="54" t="s">
        <v>133</v>
      </c>
      <c r="H154" s="72">
        <v>8.4500000000676092</v>
      </c>
      <c r="I154" s="70" t="s">
        <v>650</v>
      </c>
      <c r="J154" s="70" t="s">
        <v>135</v>
      </c>
      <c r="K154" s="71">
        <v>2.4E-2</v>
      </c>
      <c r="L154" s="71">
        <v>4.5700000000118833E-2</v>
      </c>
      <c r="M154" s="72">
        <v>27216.489205000002</v>
      </c>
      <c r="N154" s="80">
        <v>89.67</v>
      </c>
      <c r="O154" s="72">
        <v>24.405027303000001</v>
      </c>
      <c r="P154" s="73">
        <f t="shared" si="2"/>
        <v>1.7445843362886475E-3</v>
      </c>
      <c r="Q154" s="73">
        <f>O154/'סכום נכסי הקרן'!$C$41</f>
        <v>1.6397584912148579E-4</v>
      </c>
      <c r="T154" s="72"/>
    </row>
    <row r="155" spans="1:20">
      <c r="A155" s="69" t="s">
        <v>3168</v>
      </c>
      <c r="B155" s="70" t="s">
        <v>2813</v>
      </c>
      <c r="C155" s="54" t="s">
        <v>2899</v>
      </c>
      <c r="D155" s="118" t="s">
        <v>3256</v>
      </c>
      <c r="E155" s="54" t="s">
        <v>540</v>
      </c>
      <c r="F155" s="79">
        <v>45197</v>
      </c>
      <c r="G155" s="54" t="s">
        <v>133</v>
      </c>
      <c r="H155" s="72">
        <v>8.2000000061528233</v>
      </c>
      <c r="I155" s="70" t="s">
        <v>650</v>
      </c>
      <c r="J155" s="70" t="s">
        <v>135</v>
      </c>
      <c r="K155" s="71">
        <v>4.1200000000000001E-2</v>
      </c>
      <c r="L155" s="71">
        <v>4.1400000017038592E-2</v>
      </c>
      <c r="M155" s="72">
        <v>420.50969800000001</v>
      </c>
      <c r="N155" s="80">
        <v>100.49</v>
      </c>
      <c r="O155" s="72">
        <v>0.42257020200000001</v>
      </c>
      <c r="P155" s="73">
        <f t="shared" si="2"/>
        <v>3.0207274355350051E-5</v>
      </c>
      <c r="Q155" s="73">
        <f>O155/'סכום נכסי הקרן'!$C$41</f>
        <v>2.8392227071128948E-6</v>
      </c>
      <c r="T155" s="72"/>
    </row>
    <row r="156" spans="1:20">
      <c r="A156" s="69" t="s">
        <v>3168</v>
      </c>
      <c r="B156" s="70" t="s">
        <v>2813</v>
      </c>
      <c r="C156" s="54" t="s">
        <v>2900</v>
      </c>
      <c r="D156" s="118" t="s">
        <v>3256</v>
      </c>
      <c r="E156" s="54" t="s">
        <v>540</v>
      </c>
      <c r="F156" s="79">
        <v>45197</v>
      </c>
      <c r="G156" s="54" t="s">
        <v>133</v>
      </c>
      <c r="H156" s="72">
        <v>8.1999999999221984</v>
      </c>
      <c r="I156" s="70" t="s">
        <v>650</v>
      </c>
      <c r="J156" s="70" t="s">
        <v>135</v>
      </c>
      <c r="K156" s="71">
        <v>4.1200000000000001E-2</v>
      </c>
      <c r="L156" s="71">
        <v>4.1399999999377587E-2</v>
      </c>
      <c r="M156" s="72">
        <v>12790.503344999999</v>
      </c>
      <c r="N156" s="80">
        <v>100.49</v>
      </c>
      <c r="O156" s="72">
        <v>12.853176869999999</v>
      </c>
      <c r="P156" s="73">
        <f t="shared" si="2"/>
        <v>9.1880458729063296E-4</v>
      </c>
      <c r="Q156" s="73">
        <f>O156/'סכום נכסי הקרן'!$C$41</f>
        <v>8.6359689952398116E-5</v>
      </c>
      <c r="T156" s="72"/>
    </row>
    <row r="157" spans="1:20">
      <c r="A157" s="69" t="s">
        <v>3169</v>
      </c>
      <c r="B157" s="70" t="s">
        <v>2804</v>
      </c>
      <c r="C157" s="54">
        <v>7490</v>
      </c>
      <c r="D157" s="118" t="s">
        <v>3256</v>
      </c>
      <c r="E157" s="54" t="s">
        <v>294</v>
      </c>
      <c r="F157" s="79">
        <v>43899</v>
      </c>
      <c r="G157" s="54" t="s">
        <v>2803</v>
      </c>
      <c r="H157" s="72">
        <v>3.280000000005904</v>
      </c>
      <c r="I157" s="70" t="s">
        <v>131</v>
      </c>
      <c r="J157" s="70" t="s">
        <v>135</v>
      </c>
      <c r="K157" s="71">
        <v>2.3889999999999998E-2</v>
      </c>
      <c r="L157" s="71">
        <v>4.7400000000226331E-2</v>
      </c>
      <c r="M157" s="72">
        <v>43818.330219000003</v>
      </c>
      <c r="N157" s="80">
        <v>92.77</v>
      </c>
      <c r="O157" s="72">
        <v>40.650262841999997</v>
      </c>
      <c r="P157" s="73">
        <f t="shared" si="2"/>
        <v>2.9058689809968795E-3</v>
      </c>
      <c r="Q157" s="73">
        <f>O157/'סכום נכסי הקרן'!$C$41</f>
        <v>2.7312656870943767E-4</v>
      </c>
      <c r="T157" s="72"/>
    </row>
    <row r="158" spans="1:20">
      <c r="A158" s="69" t="s">
        <v>3169</v>
      </c>
      <c r="B158" s="70" t="s">
        <v>2804</v>
      </c>
      <c r="C158" s="54">
        <v>7491</v>
      </c>
      <c r="D158" s="118" t="s">
        <v>3256</v>
      </c>
      <c r="E158" s="54" t="s">
        <v>294</v>
      </c>
      <c r="F158" s="79">
        <v>43899</v>
      </c>
      <c r="G158" s="54" t="s">
        <v>2803</v>
      </c>
      <c r="H158" s="72">
        <v>3.3900000000233046</v>
      </c>
      <c r="I158" s="70" t="s">
        <v>131</v>
      </c>
      <c r="J158" s="70" t="s">
        <v>135</v>
      </c>
      <c r="K158" s="71">
        <v>1.2969999999999999E-2</v>
      </c>
      <c r="L158" s="71">
        <v>2.1200000000199757E-2</v>
      </c>
      <c r="M158" s="72">
        <v>33321.000155000002</v>
      </c>
      <c r="N158" s="80">
        <v>108.17</v>
      </c>
      <c r="O158" s="72">
        <v>36.043326244000006</v>
      </c>
      <c r="P158" s="73">
        <f t="shared" si="2"/>
        <v>2.5765438248575249E-3</v>
      </c>
      <c r="Q158" s="73">
        <f>O158/'סכום נכסי הקרן'!$C$41</f>
        <v>2.4217285039857813E-4</v>
      </c>
      <c r="T158" s="72"/>
    </row>
    <row r="159" spans="1:20">
      <c r="A159" s="69" t="s">
        <v>3170</v>
      </c>
      <c r="B159" s="70" t="s">
        <v>2813</v>
      </c>
      <c r="C159" s="54" t="s">
        <v>2901</v>
      </c>
      <c r="D159" s="118" t="s">
        <v>3256</v>
      </c>
      <c r="E159" s="54" t="s">
        <v>540</v>
      </c>
      <c r="F159" s="79">
        <v>43924</v>
      </c>
      <c r="G159" s="54" t="s">
        <v>133</v>
      </c>
      <c r="H159" s="72">
        <v>7.7999999995138758</v>
      </c>
      <c r="I159" s="70" t="s">
        <v>650</v>
      </c>
      <c r="J159" s="70" t="s">
        <v>135</v>
      </c>
      <c r="K159" s="71">
        <v>2.7900000000000001E-2</v>
      </c>
      <c r="L159" s="71">
        <v>3.1899999998055505E-2</v>
      </c>
      <c r="M159" s="72">
        <v>5700.9421259999999</v>
      </c>
      <c r="N159" s="80">
        <v>108.25</v>
      </c>
      <c r="O159" s="72">
        <v>6.1712694800000003</v>
      </c>
      <c r="P159" s="73">
        <f t="shared" si="2"/>
        <v>4.4115091272611421E-4</v>
      </c>
      <c r="Q159" s="73">
        <f>O159/'סכום נכסי הקרן'!$C$41</f>
        <v>4.1464372916973419E-5</v>
      </c>
      <c r="T159" s="72"/>
    </row>
    <row r="160" spans="1:20">
      <c r="A160" s="69" t="s">
        <v>3170</v>
      </c>
      <c r="B160" s="70" t="s">
        <v>2813</v>
      </c>
      <c r="C160" s="54" t="s">
        <v>2902</v>
      </c>
      <c r="D160" s="118" t="s">
        <v>3256</v>
      </c>
      <c r="E160" s="54" t="s">
        <v>540</v>
      </c>
      <c r="F160" s="79">
        <v>44015</v>
      </c>
      <c r="G160" s="54" t="s">
        <v>133</v>
      </c>
      <c r="H160" s="72">
        <v>7.5799999995723297</v>
      </c>
      <c r="I160" s="70" t="s">
        <v>650</v>
      </c>
      <c r="J160" s="70" t="s">
        <v>135</v>
      </c>
      <c r="K160" s="71">
        <v>2.75E-2</v>
      </c>
      <c r="L160" s="71">
        <v>4.1699999997395862E-2</v>
      </c>
      <c r="M160" s="72">
        <v>4699.7476219999999</v>
      </c>
      <c r="N160" s="80">
        <v>100.5</v>
      </c>
      <c r="O160" s="72">
        <v>4.723246219</v>
      </c>
      <c r="P160" s="73">
        <f t="shared" si="2"/>
        <v>3.3763950631143363E-4</v>
      </c>
      <c r="Q160" s="73">
        <f>O160/'סכום נכסי הקרן'!$C$41</f>
        <v>3.1735195365881303E-5</v>
      </c>
      <c r="T160" s="72"/>
    </row>
    <row r="161" spans="1:20">
      <c r="A161" s="69" t="s">
        <v>3170</v>
      </c>
      <c r="B161" s="70" t="s">
        <v>2813</v>
      </c>
      <c r="C161" s="54" t="s">
        <v>2903</v>
      </c>
      <c r="D161" s="118" t="s">
        <v>3256</v>
      </c>
      <c r="E161" s="54" t="s">
        <v>540</v>
      </c>
      <c r="F161" s="79">
        <v>44108</v>
      </c>
      <c r="G161" s="54" t="s">
        <v>133</v>
      </c>
      <c r="H161" s="72">
        <v>7.4899999998572069</v>
      </c>
      <c r="I161" s="70" t="s">
        <v>650</v>
      </c>
      <c r="J161" s="70" t="s">
        <v>135</v>
      </c>
      <c r="K161" s="71">
        <v>2.75E-2</v>
      </c>
      <c r="L161" s="71">
        <v>4.5999999999461159E-2</v>
      </c>
      <c r="M161" s="72">
        <v>7623.0129630000001</v>
      </c>
      <c r="N161" s="80">
        <v>97.38</v>
      </c>
      <c r="O161" s="72">
        <v>7.4232898939999998</v>
      </c>
      <c r="P161" s="73">
        <f t="shared" si="2"/>
        <v>5.3065112822923424E-4</v>
      </c>
      <c r="Q161" s="73">
        <f>O161/'סכום נכסי הקרן'!$C$41</f>
        <v>4.9876619621481201E-5</v>
      </c>
      <c r="T161" s="72"/>
    </row>
    <row r="162" spans="1:20">
      <c r="A162" s="69" t="s">
        <v>3170</v>
      </c>
      <c r="B162" s="70" t="s">
        <v>2813</v>
      </c>
      <c r="C162" s="54" t="s">
        <v>2904</v>
      </c>
      <c r="D162" s="118" t="s">
        <v>3256</v>
      </c>
      <c r="E162" s="54" t="s">
        <v>540</v>
      </c>
      <c r="F162" s="79">
        <v>44200</v>
      </c>
      <c r="G162" s="54" t="s">
        <v>133</v>
      </c>
      <c r="H162" s="72">
        <v>7.3599999998487062</v>
      </c>
      <c r="I162" s="70" t="s">
        <v>650</v>
      </c>
      <c r="J162" s="70" t="s">
        <v>135</v>
      </c>
      <c r="K162" s="71">
        <v>2.75E-2</v>
      </c>
      <c r="L162" s="71">
        <v>5.1599999999027403E-2</v>
      </c>
      <c r="M162" s="72">
        <v>3954.9217039999999</v>
      </c>
      <c r="N162" s="80">
        <v>93.59</v>
      </c>
      <c r="O162" s="72">
        <v>3.7014111710000002</v>
      </c>
      <c r="P162" s="73">
        <f t="shared" si="2"/>
        <v>2.6459400642820177E-4</v>
      </c>
      <c r="Q162" s="73">
        <f>O162/'סכום נכסי הקרן'!$C$41</f>
        <v>2.4869549711090445E-5</v>
      </c>
      <c r="T162" s="72"/>
    </row>
    <row r="163" spans="1:20">
      <c r="A163" s="69" t="s">
        <v>3170</v>
      </c>
      <c r="B163" s="70" t="s">
        <v>2813</v>
      </c>
      <c r="C163" s="54" t="s">
        <v>2905</v>
      </c>
      <c r="D163" s="118" t="s">
        <v>3256</v>
      </c>
      <c r="E163" s="54" t="s">
        <v>540</v>
      </c>
      <c r="F163" s="79">
        <v>44290</v>
      </c>
      <c r="G163" s="54" t="s">
        <v>133</v>
      </c>
      <c r="H163" s="72">
        <v>7.2699999995416782</v>
      </c>
      <c r="I163" s="70" t="s">
        <v>650</v>
      </c>
      <c r="J163" s="70" t="s">
        <v>135</v>
      </c>
      <c r="K163" s="71">
        <v>2.75E-2</v>
      </c>
      <c r="L163" s="71">
        <v>5.5399999996616801E-2</v>
      </c>
      <c r="M163" s="72">
        <v>7596.407056</v>
      </c>
      <c r="N163" s="80">
        <v>91.05</v>
      </c>
      <c r="O163" s="72">
        <v>6.9165285709999997</v>
      </c>
      <c r="P163" s="73">
        <f t="shared" si="2"/>
        <v>4.9442548277650264E-4</v>
      </c>
      <c r="Q163" s="73">
        <f>O163/'סכום נכסי הקרן'!$C$41</f>
        <v>4.6471722048158761E-5</v>
      </c>
      <c r="T163" s="72"/>
    </row>
    <row r="164" spans="1:20">
      <c r="A164" s="69" t="s">
        <v>3170</v>
      </c>
      <c r="B164" s="70" t="s">
        <v>2813</v>
      </c>
      <c r="C164" s="54" t="s">
        <v>2906</v>
      </c>
      <c r="D164" s="118" t="s">
        <v>3256</v>
      </c>
      <c r="E164" s="54" t="s">
        <v>540</v>
      </c>
      <c r="F164" s="79">
        <v>44496</v>
      </c>
      <c r="G164" s="54" t="s">
        <v>133</v>
      </c>
      <c r="H164" s="72">
        <v>6.7099999999670841</v>
      </c>
      <c r="I164" s="70" t="s">
        <v>650</v>
      </c>
      <c r="J164" s="70" t="s">
        <v>135</v>
      </c>
      <c r="K164" s="71">
        <v>2.75E-2</v>
      </c>
      <c r="L164" s="71">
        <v>8.1600000001316689E-2</v>
      </c>
      <c r="M164" s="72">
        <v>8509.6009209999993</v>
      </c>
      <c r="N164" s="80">
        <v>74.97</v>
      </c>
      <c r="O164" s="72">
        <v>6.3796478509999996</v>
      </c>
      <c r="P164" s="73">
        <f t="shared" si="2"/>
        <v>4.5604676338649252E-4</v>
      </c>
      <c r="Q164" s="73">
        <f>O164/'סכום נכסי הקרן'!$C$41</f>
        <v>4.2864454133808475E-5</v>
      </c>
      <c r="T164" s="72"/>
    </row>
    <row r="165" spans="1:20">
      <c r="A165" s="69" t="s">
        <v>3170</v>
      </c>
      <c r="B165" s="70" t="s">
        <v>2813</v>
      </c>
      <c r="C165" s="54" t="s">
        <v>2907</v>
      </c>
      <c r="D165" s="118" t="s">
        <v>3256</v>
      </c>
      <c r="E165" s="54" t="s">
        <v>540</v>
      </c>
      <c r="F165" s="79">
        <v>44615</v>
      </c>
      <c r="G165" s="54" t="s">
        <v>133</v>
      </c>
      <c r="H165" s="72">
        <v>6.9500000003681075</v>
      </c>
      <c r="I165" s="70" t="s">
        <v>650</v>
      </c>
      <c r="J165" s="70" t="s">
        <v>135</v>
      </c>
      <c r="K165" s="71">
        <v>2.75E-2</v>
      </c>
      <c r="L165" s="71">
        <v>7.0200000003355217E-2</v>
      </c>
      <c r="M165" s="72">
        <v>10329.878941000001</v>
      </c>
      <c r="N165" s="80">
        <v>80.209999999999994</v>
      </c>
      <c r="O165" s="72">
        <v>8.2855959610000003</v>
      </c>
      <c r="P165" s="73">
        <f t="shared" si="2"/>
        <v>5.9229275800073403E-4</v>
      </c>
      <c r="Q165" s="73">
        <f>O165/'סכום נכסי הקרן'!$C$41</f>
        <v>5.5670400049727334E-5</v>
      </c>
      <c r="T165" s="72"/>
    </row>
    <row r="166" spans="1:20">
      <c r="A166" s="69" t="s">
        <v>3170</v>
      </c>
      <c r="B166" s="70" t="s">
        <v>2813</v>
      </c>
      <c r="C166" s="54" t="s">
        <v>2908</v>
      </c>
      <c r="D166" s="118" t="s">
        <v>3256</v>
      </c>
      <c r="E166" s="54" t="s">
        <v>540</v>
      </c>
      <c r="F166" s="79">
        <v>44753</v>
      </c>
      <c r="G166" s="54" t="s">
        <v>133</v>
      </c>
      <c r="H166" s="72">
        <v>7.5700000000155416</v>
      </c>
      <c r="I166" s="70" t="s">
        <v>650</v>
      </c>
      <c r="J166" s="70" t="s">
        <v>135</v>
      </c>
      <c r="K166" s="71">
        <v>2.9100000000000001E-2</v>
      </c>
      <c r="L166" s="71">
        <v>4.0699999999817556E-2</v>
      </c>
      <c r="M166" s="72">
        <v>15248.869236</v>
      </c>
      <c r="N166" s="80">
        <v>97.05</v>
      </c>
      <c r="O166" s="72">
        <v>14.799027061</v>
      </c>
      <c r="P166" s="73">
        <f t="shared" si="2"/>
        <v>1.0579029673840484E-3</v>
      </c>
      <c r="Q166" s="73">
        <f>O166/'סכום נכסי הקרן'!$C$41</f>
        <v>9.9433735450114418E-5</v>
      </c>
      <c r="T166" s="72"/>
    </row>
    <row r="167" spans="1:20">
      <c r="A167" s="69" t="s">
        <v>3170</v>
      </c>
      <c r="B167" s="70" t="s">
        <v>2813</v>
      </c>
      <c r="C167" s="54" t="s">
        <v>2909</v>
      </c>
      <c r="D167" s="118" t="s">
        <v>3256</v>
      </c>
      <c r="E167" s="54" t="s">
        <v>540</v>
      </c>
      <c r="F167" s="79">
        <v>44959</v>
      </c>
      <c r="G167" s="54" t="s">
        <v>133</v>
      </c>
      <c r="H167" s="72">
        <v>7.4500000000553692</v>
      </c>
      <c r="I167" s="70" t="s">
        <v>650</v>
      </c>
      <c r="J167" s="70" t="s">
        <v>135</v>
      </c>
      <c r="K167" s="71">
        <v>3.4599999999999999E-2</v>
      </c>
      <c r="L167" s="71">
        <v>4.2200000000055374E-2</v>
      </c>
      <c r="M167" s="72">
        <v>7378.48495</v>
      </c>
      <c r="N167" s="80">
        <v>97.91</v>
      </c>
      <c r="O167" s="72">
        <v>7.224274168</v>
      </c>
      <c r="P167" s="73">
        <f t="shared" si="2"/>
        <v>5.1642456277843326E-4</v>
      </c>
      <c r="Q167" s="73">
        <f>O167/'סכום נכסי הקרן'!$C$41</f>
        <v>4.8539445429696238E-5</v>
      </c>
      <c r="T167" s="72"/>
    </row>
    <row r="168" spans="1:20">
      <c r="A168" s="69" t="s">
        <v>3170</v>
      </c>
      <c r="B168" s="70" t="s">
        <v>2813</v>
      </c>
      <c r="C168" s="54" t="s">
        <v>2910</v>
      </c>
      <c r="D168" s="118" t="s">
        <v>3256</v>
      </c>
      <c r="E168" s="54" t="s">
        <v>540</v>
      </c>
      <c r="F168" s="79">
        <v>45153</v>
      </c>
      <c r="G168" s="54" t="s">
        <v>133</v>
      </c>
      <c r="H168" s="72">
        <v>7.330000000066665</v>
      </c>
      <c r="I168" s="70" t="s">
        <v>650</v>
      </c>
      <c r="J168" s="70" t="s">
        <v>135</v>
      </c>
      <c r="K168" s="71">
        <v>3.9705999999999998E-2</v>
      </c>
      <c r="L168" s="71">
        <v>4.3800000000363631E-2</v>
      </c>
      <c r="M168" s="72">
        <v>8383.4609820000005</v>
      </c>
      <c r="N168" s="80">
        <v>98.41</v>
      </c>
      <c r="O168" s="72">
        <v>8.2501636650000005</v>
      </c>
      <c r="P168" s="73">
        <f t="shared" si="2"/>
        <v>5.8975989344652209E-4</v>
      </c>
      <c r="Q168" s="73">
        <f>O168/'סכום נכסי הקרן'!$C$41</f>
        <v>5.5432332673248324E-5</v>
      </c>
      <c r="T168" s="72"/>
    </row>
    <row r="169" spans="1:20">
      <c r="A169" s="69" t="s">
        <v>3170</v>
      </c>
      <c r="B169" s="70" t="s">
        <v>2813</v>
      </c>
      <c r="C169" s="54" t="s">
        <v>2911</v>
      </c>
      <c r="D169" s="118" t="s">
        <v>3256</v>
      </c>
      <c r="E169" s="54" t="s">
        <v>540</v>
      </c>
      <c r="F169" s="79">
        <v>43011</v>
      </c>
      <c r="G169" s="54" t="s">
        <v>133</v>
      </c>
      <c r="H169" s="72">
        <v>7.5700000000379397</v>
      </c>
      <c r="I169" s="70" t="s">
        <v>650</v>
      </c>
      <c r="J169" s="70" t="s">
        <v>135</v>
      </c>
      <c r="K169" s="71">
        <v>3.5499999999999997E-2</v>
      </c>
      <c r="L169" s="71">
        <v>3.6200000000379394E-2</v>
      </c>
      <c r="M169" s="72">
        <v>4692.517476</v>
      </c>
      <c r="N169" s="80">
        <v>112.34</v>
      </c>
      <c r="O169" s="72">
        <v>5.2715741399999994</v>
      </c>
      <c r="P169" s="73">
        <f t="shared" si="2"/>
        <v>3.7683652462448943E-4</v>
      </c>
      <c r="Q169" s="73">
        <f>O169/'סכום נכסי הקרן'!$C$41</f>
        <v>3.5419376306418142E-5</v>
      </c>
      <c r="T169" s="72"/>
    </row>
    <row r="170" spans="1:20">
      <c r="A170" s="69" t="s">
        <v>3170</v>
      </c>
      <c r="B170" s="70" t="s">
        <v>2813</v>
      </c>
      <c r="C170" s="54" t="s">
        <v>2912</v>
      </c>
      <c r="D170" s="118" t="s">
        <v>3256</v>
      </c>
      <c r="E170" s="54" t="s">
        <v>540</v>
      </c>
      <c r="F170" s="79">
        <v>43104</v>
      </c>
      <c r="G170" s="54" t="s">
        <v>133</v>
      </c>
      <c r="H170" s="72">
        <v>7.4099999998263</v>
      </c>
      <c r="I170" s="70" t="s">
        <v>650</v>
      </c>
      <c r="J170" s="70" t="s">
        <v>135</v>
      </c>
      <c r="K170" s="71">
        <v>3.4700000000000002E-2</v>
      </c>
      <c r="L170" s="71">
        <v>4.379999999938694E-2</v>
      </c>
      <c r="M170" s="72">
        <v>8338.094169</v>
      </c>
      <c r="N170" s="80">
        <v>105.64</v>
      </c>
      <c r="O170" s="72">
        <v>8.8083626329999998</v>
      </c>
      <c r="P170" s="73">
        <f t="shared" si="2"/>
        <v>6.2966253989779565E-4</v>
      </c>
      <c r="Q170" s="73">
        <f>O170/'סכום נכסי הקרן'!$C$41</f>
        <v>5.9182836560014529E-5</v>
      </c>
      <c r="T170" s="72"/>
    </row>
    <row r="171" spans="1:20">
      <c r="A171" s="69" t="s">
        <v>3170</v>
      </c>
      <c r="B171" s="70" t="s">
        <v>2813</v>
      </c>
      <c r="C171" s="54" t="s">
        <v>2913</v>
      </c>
      <c r="D171" s="118" t="s">
        <v>3256</v>
      </c>
      <c r="E171" s="54" t="s">
        <v>540</v>
      </c>
      <c r="F171" s="79">
        <v>43194</v>
      </c>
      <c r="G171" s="54" t="s">
        <v>133</v>
      </c>
      <c r="H171" s="72">
        <v>7.5799999995582983</v>
      </c>
      <c r="I171" s="70" t="s">
        <v>650</v>
      </c>
      <c r="J171" s="70" t="s">
        <v>135</v>
      </c>
      <c r="K171" s="71">
        <v>3.44E-2</v>
      </c>
      <c r="L171" s="71">
        <v>3.6899999997456863E-2</v>
      </c>
      <c r="M171" s="72">
        <v>5379.7172570000002</v>
      </c>
      <c r="N171" s="80">
        <v>111.1</v>
      </c>
      <c r="O171" s="72">
        <v>5.9768661080000003</v>
      </c>
      <c r="P171" s="73">
        <f t="shared" si="2"/>
        <v>4.2725405969242783E-4</v>
      </c>
      <c r="Q171" s="73">
        <f>O171/'סכום נכסי הקרן'!$C$41</f>
        <v>4.0158188842683879E-5</v>
      </c>
      <c r="T171" s="72"/>
    </row>
    <row r="172" spans="1:20">
      <c r="A172" s="69" t="s">
        <v>3170</v>
      </c>
      <c r="B172" s="70" t="s">
        <v>2813</v>
      </c>
      <c r="C172" s="54" t="s">
        <v>2914</v>
      </c>
      <c r="D172" s="118" t="s">
        <v>3256</v>
      </c>
      <c r="E172" s="54" t="s">
        <v>540</v>
      </c>
      <c r="F172" s="79">
        <v>43285</v>
      </c>
      <c r="G172" s="54" t="s">
        <v>133</v>
      </c>
      <c r="H172" s="72">
        <v>7.5299999997102383</v>
      </c>
      <c r="I172" s="70" t="s">
        <v>650</v>
      </c>
      <c r="J172" s="70" t="s">
        <v>135</v>
      </c>
      <c r="K172" s="71">
        <v>3.6600000000000001E-2</v>
      </c>
      <c r="L172" s="71">
        <v>3.6999999999000825E-2</v>
      </c>
      <c r="M172" s="72">
        <v>7176.9073779999999</v>
      </c>
      <c r="N172" s="80">
        <v>111.56</v>
      </c>
      <c r="O172" s="72">
        <v>8.0065581439999995</v>
      </c>
      <c r="P172" s="73">
        <f t="shared" si="2"/>
        <v>5.7234584301774853E-4</v>
      </c>
      <c r="Q172" s="73">
        <f>O172/'סכום נכסי הקרן'!$C$41</f>
        <v>5.3795562443052889E-5</v>
      </c>
      <c r="T172" s="72"/>
    </row>
    <row r="173" spans="1:20">
      <c r="A173" s="69" t="s">
        <v>3170</v>
      </c>
      <c r="B173" s="70" t="s">
        <v>2813</v>
      </c>
      <c r="C173" s="54" t="s">
        <v>2915</v>
      </c>
      <c r="D173" s="118" t="s">
        <v>3256</v>
      </c>
      <c r="E173" s="54" t="s">
        <v>540</v>
      </c>
      <c r="F173" s="79">
        <v>43377</v>
      </c>
      <c r="G173" s="54" t="s">
        <v>133</v>
      </c>
      <c r="H173" s="72">
        <v>7.4999999997774243</v>
      </c>
      <c r="I173" s="70" t="s">
        <v>650</v>
      </c>
      <c r="J173" s="70" t="s">
        <v>135</v>
      </c>
      <c r="K173" s="71">
        <v>3.6200000000000003E-2</v>
      </c>
      <c r="L173" s="71">
        <v>3.8699999999141498E-2</v>
      </c>
      <c r="M173" s="72">
        <v>14348.957187</v>
      </c>
      <c r="N173" s="80">
        <v>109.59</v>
      </c>
      <c r="O173" s="72">
        <v>15.725023105000002</v>
      </c>
      <c r="P173" s="73">
        <f t="shared" si="2"/>
        <v>1.1240974515684227E-3</v>
      </c>
      <c r="Q173" s="73">
        <f>O173/'סכום נכסי הקרן'!$C$41</f>
        <v>1.056554448427268E-4</v>
      </c>
      <c r="T173" s="72"/>
    </row>
    <row r="174" spans="1:20">
      <c r="A174" s="69" t="s">
        <v>3170</v>
      </c>
      <c r="B174" s="70" t="s">
        <v>2813</v>
      </c>
      <c r="C174" s="54" t="s">
        <v>2916</v>
      </c>
      <c r="D174" s="118" t="s">
        <v>3256</v>
      </c>
      <c r="E174" s="54" t="s">
        <v>540</v>
      </c>
      <c r="F174" s="79">
        <v>43469</v>
      </c>
      <c r="G174" s="54" t="s">
        <v>133</v>
      </c>
      <c r="H174" s="72">
        <v>7.5800000001866437</v>
      </c>
      <c r="I174" s="70" t="s">
        <v>650</v>
      </c>
      <c r="J174" s="70" t="s">
        <v>135</v>
      </c>
      <c r="K174" s="71">
        <v>3.8199999999999998E-2</v>
      </c>
      <c r="L174" s="71">
        <v>3.3800000000839041E-2</v>
      </c>
      <c r="M174" s="72">
        <v>10136.194592</v>
      </c>
      <c r="N174" s="80">
        <v>115.23</v>
      </c>
      <c r="O174" s="72">
        <v>11.679937179000001</v>
      </c>
      <c r="P174" s="73">
        <f t="shared" si="2"/>
        <v>8.3493598258806319E-4</v>
      </c>
      <c r="Q174" s="73">
        <f>O174/'סכום נכסי הקרן'!$C$41</f>
        <v>7.8476765988977446E-5</v>
      </c>
      <c r="T174" s="72"/>
    </row>
    <row r="175" spans="1:20">
      <c r="A175" s="69" t="s">
        <v>3170</v>
      </c>
      <c r="B175" s="70" t="s">
        <v>2813</v>
      </c>
      <c r="C175" s="54" t="s">
        <v>2917</v>
      </c>
      <c r="D175" s="118" t="s">
        <v>3256</v>
      </c>
      <c r="E175" s="54" t="s">
        <v>540</v>
      </c>
      <c r="F175" s="79">
        <v>43559</v>
      </c>
      <c r="G175" s="54" t="s">
        <v>133</v>
      </c>
      <c r="H175" s="72">
        <v>7.5899999999363539</v>
      </c>
      <c r="I175" s="70" t="s">
        <v>650</v>
      </c>
      <c r="J175" s="70" t="s">
        <v>135</v>
      </c>
      <c r="K175" s="71">
        <v>3.3700000000000001E-2</v>
      </c>
      <c r="L175" s="71">
        <v>3.6299999999712076E-2</v>
      </c>
      <c r="M175" s="72">
        <v>24068.534446000001</v>
      </c>
      <c r="N175" s="80">
        <v>109.67</v>
      </c>
      <c r="O175" s="72">
        <v>26.395960752000001</v>
      </c>
      <c r="P175" s="73">
        <f t="shared" si="2"/>
        <v>1.8869054763797947E-3</v>
      </c>
      <c r="Q175" s="73">
        <f>O175/'סכום נכסי הקרן'!$C$41</f>
        <v>1.7735280620458695E-4</v>
      </c>
      <c r="T175" s="72"/>
    </row>
    <row r="176" spans="1:20">
      <c r="A176" s="69" t="s">
        <v>3170</v>
      </c>
      <c r="B176" s="70" t="s">
        <v>2813</v>
      </c>
      <c r="C176" s="54" t="s">
        <v>2918</v>
      </c>
      <c r="D176" s="118" t="s">
        <v>3256</v>
      </c>
      <c r="E176" s="54" t="s">
        <v>540</v>
      </c>
      <c r="F176" s="79">
        <v>43742</v>
      </c>
      <c r="G176" s="54" t="s">
        <v>133</v>
      </c>
      <c r="H176" s="72">
        <v>7.4699999999792563</v>
      </c>
      <c r="I176" s="70" t="s">
        <v>650</v>
      </c>
      <c r="J176" s="70" t="s">
        <v>135</v>
      </c>
      <c r="K176" s="71">
        <v>2.75E-2</v>
      </c>
      <c r="L176" s="71">
        <v>4.6399999999733287E-2</v>
      </c>
      <c r="M176" s="72">
        <v>28020.892810000001</v>
      </c>
      <c r="N176" s="80">
        <v>96.34</v>
      </c>
      <c r="O176" s="72">
        <v>26.995329047999999</v>
      </c>
      <c r="P176" s="73">
        <f t="shared" si="2"/>
        <v>1.9297510969926051E-3</v>
      </c>
      <c r="Q176" s="73">
        <f>O176/'סכום נכסי הקרן'!$C$41</f>
        <v>1.8137992422633228E-4</v>
      </c>
      <c r="T176" s="72"/>
    </row>
    <row r="177" spans="1:20">
      <c r="A177" s="69" t="s">
        <v>3170</v>
      </c>
      <c r="B177" s="70" t="s">
        <v>2813</v>
      </c>
      <c r="C177" s="54" t="s">
        <v>2919</v>
      </c>
      <c r="D177" s="118" t="s">
        <v>3256</v>
      </c>
      <c r="E177" s="54" t="s">
        <v>540</v>
      </c>
      <c r="F177" s="79">
        <v>42935</v>
      </c>
      <c r="G177" s="54" t="s">
        <v>133</v>
      </c>
      <c r="H177" s="72">
        <v>7.540000000072463</v>
      </c>
      <c r="I177" s="70" t="s">
        <v>650</v>
      </c>
      <c r="J177" s="70" t="s">
        <v>135</v>
      </c>
      <c r="K177" s="71">
        <v>3.73E-2</v>
      </c>
      <c r="L177" s="71">
        <v>3.600000000031852E-2</v>
      </c>
      <c r="M177" s="72">
        <v>21979.891013</v>
      </c>
      <c r="N177" s="80">
        <v>114.27</v>
      </c>
      <c r="O177" s="72">
        <v>25.116422716999999</v>
      </c>
      <c r="P177" s="73">
        <f t="shared" si="2"/>
        <v>1.7954381739329682E-3</v>
      </c>
      <c r="Q177" s="73">
        <f>O177/'סכום נכסי הקרן'!$C$41</f>
        <v>1.6875567032895649E-4</v>
      </c>
      <c r="T177" s="72"/>
    </row>
    <row r="178" spans="1:20">
      <c r="A178" s="69" t="s">
        <v>3170</v>
      </c>
      <c r="B178" s="70" t="s">
        <v>2813</v>
      </c>
      <c r="C178" s="54" t="s">
        <v>2920</v>
      </c>
      <c r="D178" s="118" t="s">
        <v>3256</v>
      </c>
      <c r="E178" s="54" t="s">
        <v>540</v>
      </c>
      <c r="F178" s="79">
        <v>45284</v>
      </c>
      <c r="G178" s="54" t="s">
        <v>133</v>
      </c>
      <c r="H178" s="72">
        <v>7.1999999996993891</v>
      </c>
      <c r="I178" s="70" t="s">
        <v>650</v>
      </c>
      <c r="J178" s="70" t="s">
        <v>135</v>
      </c>
      <c r="K178" s="71">
        <v>4.4500000000000005E-2</v>
      </c>
      <c r="L178" s="71">
        <v>4.689999999814623E-2</v>
      </c>
      <c r="M178" s="72">
        <v>6051.9587240000001</v>
      </c>
      <c r="N178" s="80">
        <v>98.94</v>
      </c>
      <c r="O178" s="72">
        <v>5.9878082189999997</v>
      </c>
      <c r="P178" s="73">
        <f t="shared" si="2"/>
        <v>4.2803625244392635E-4</v>
      </c>
      <c r="Q178" s="73">
        <f>O178/'סכום נכסי הקרן'!$C$41</f>
        <v>4.0231708200811615E-5</v>
      </c>
      <c r="T178" s="72"/>
    </row>
    <row r="179" spans="1:20">
      <c r="A179" s="69" t="s">
        <v>3151</v>
      </c>
      <c r="B179" s="70" t="s">
        <v>2813</v>
      </c>
      <c r="C179" s="54" t="s">
        <v>2921</v>
      </c>
      <c r="D179" s="118" t="s">
        <v>3256</v>
      </c>
      <c r="E179" s="54" t="s">
        <v>294</v>
      </c>
      <c r="F179" s="79">
        <v>40742</v>
      </c>
      <c r="G179" s="54" t="s">
        <v>2803</v>
      </c>
      <c r="H179" s="72">
        <v>4.9400000000010325</v>
      </c>
      <c r="I179" s="70" t="s">
        <v>330</v>
      </c>
      <c r="J179" s="70" t="s">
        <v>135</v>
      </c>
      <c r="K179" s="71">
        <v>0.06</v>
      </c>
      <c r="L179" s="71">
        <v>1.9100000000015493E-2</v>
      </c>
      <c r="M179" s="72">
        <v>81872.495370000004</v>
      </c>
      <c r="N179" s="80">
        <v>141.91999999999999</v>
      </c>
      <c r="O179" s="72">
        <v>116.19344350199999</v>
      </c>
      <c r="P179" s="73">
        <f t="shared" si="2"/>
        <v>8.3060452666697485E-3</v>
      </c>
      <c r="Q179" s="73">
        <f>O179/'סכום נכסי הקרן'!$C$41</f>
        <v>7.8069646569285927E-4</v>
      </c>
      <c r="T179" s="72"/>
    </row>
    <row r="180" spans="1:20">
      <c r="A180" s="69" t="s">
        <v>3151</v>
      </c>
      <c r="B180" s="70" t="s">
        <v>2813</v>
      </c>
      <c r="C180" s="54" t="s">
        <v>2922</v>
      </c>
      <c r="D180" s="118" t="s">
        <v>3256</v>
      </c>
      <c r="E180" s="54" t="s">
        <v>294</v>
      </c>
      <c r="F180" s="79">
        <v>42201</v>
      </c>
      <c r="G180" s="54" t="s">
        <v>2803</v>
      </c>
      <c r="H180" s="72">
        <v>4.570000000063617</v>
      </c>
      <c r="I180" s="70" t="s">
        <v>330</v>
      </c>
      <c r="J180" s="70" t="s">
        <v>135</v>
      </c>
      <c r="K180" s="71">
        <v>4.2030000000000005E-2</v>
      </c>
      <c r="L180" s="71">
        <v>3.0100000001464667E-2</v>
      </c>
      <c r="M180" s="72">
        <v>5682.3936249999997</v>
      </c>
      <c r="N180" s="80">
        <v>118.95</v>
      </c>
      <c r="O180" s="72">
        <v>6.7592067010000001</v>
      </c>
      <c r="P180" s="73">
        <f t="shared" si="2"/>
        <v>4.831793871770152E-4</v>
      </c>
      <c r="Q180" s="73">
        <f>O180/'סכום נכסי הקרן'!$C$41</f>
        <v>4.5414686262115659E-5</v>
      </c>
      <c r="T180" s="72"/>
    </row>
    <row r="181" spans="1:20">
      <c r="A181" s="69" t="s">
        <v>3171</v>
      </c>
      <c r="B181" s="70" t="s">
        <v>2813</v>
      </c>
      <c r="C181" s="54" t="s">
        <v>2923</v>
      </c>
      <c r="D181" s="118" t="s">
        <v>3256</v>
      </c>
      <c r="E181" s="54" t="s">
        <v>294</v>
      </c>
      <c r="F181" s="79">
        <v>42521</v>
      </c>
      <c r="G181" s="54" t="s">
        <v>2803</v>
      </c>
      <c r="H181" s="72">
        <v>1.2099999999851279</v>
      </c>
      <c r="I181" s="70" t="s">
        <v>131</v>
      </c>
      <c r="J181" s="70" t="s">
        <v>135</v>
      </c>
      <c r="K181" s="71">
        <v>2.3E-2</v>
      </c>
      <c r="L181" s="71">
        <v>3.2499999998406554E-2</v>
      </c>
      <c r="M181" s="72">
        <v>4199.4747639999996</v>
      </c>
      <c r="N181" s="80">
        <v>112.08</v>
      </c>
      <c r="O181" s="72">
        <v>4.7067714669999994</v>
      </c>
      <c r="P181" s="73">
        <f t="shared" si="2"/>
        <v>3.3646181476753163E-4</v>
      </c>
      <c r="Q181" s="73">
        <f>O181/'סכום נכסי הקרן'!$C$41</f>
        <v>3.1624502539574408E-5</v>
      </c>
      <c r="T181" s="72"/>
    </row>
    <row r="182" spans="1:20">
      <c r="A182" s="69" t="s">
        <v>3172</v>
      </c>
      <c r="B182" s="70" t="s">
        <v>2813</v>
      </c>
      <c r="C182" s="54" t="s">
        <v>2924</v>
      </c>
      <c r="D182" s="118" t="s">
        <v>3256</v>
      </c>
      <c r="E182" s="54" t="s">
        <v>540</v>
      </c>
      <c r="F182" s="79">
        <v>44592</v>
      </c>
      <c r="G182" s="54" t="s">
        <v>133</v>
      </c>
      <c r="H182" s="72">
        <v>11.079999999577458</v>
      </c>
      <c r="I182" s="70" t="s">
        <v>650</v>
      </c>
      <c r="J182" s="70" t="s">
        <v>135</v>
      </c>
      <c r="K182" s="71">
        <v>2.7473999999999998E-2</v>
      </c>
      <c r="L182" s="71">
        <v>4.2499999998757233E-2</v>
      </c>
      <c r="M182" s="72">
        <v>9391.4169779999993</v>
      </c>
      <c r="N182" s="80">
        <v>85.68</v>
      </c>
      <c r="O182" s="72">
        <v>8.0465660799999998</v>
      </c>
      <c r="P182" s="73">
        <f t="shared" si="2"/>
        <v>5.7520579550238518E-4</v>
      </c>
      <c r="Q182" s="73">
        <f>O182/'סכום נכסי הקרן'!$C$41</f>
        <v>5.4064373257961983E-5</v>
      </c>
      <c r="T182" s="72"/>
    </row>
    <row r="183" spans="1:20">
      <c r="A183" s="69" t="s">
        <v>3172</v>
      </c>
      <c r="B183" s="70" t="s">
        <v>2813</v>
      </c>
      <c r="C183" s="54" t="s">
        <v>2925</v>
      </c>
      <c r="D183" s="118" t="s">
        <v>3256</v>
      </c>
      <c r="E183" s="54" t="s">
        <v>540</v>
      </c>
      <c r="F183" s="79">
        <v>44837</v>
      </c>
      <c r="G183" s="54" t="s">
        <v>133</v>
      </c>
      <c r="H183" s="72">
        <v>10.900000000281485</v>
      </c>
      <c r="I183" s="70" t="s">
        <v>650</v>
      </c>
      <c r="J183" s="70" t="s">
        <v>135</v>
      </c>
      <c r="K183" s="71">
        <v>3.9636999999999999E-2</v>
      </c>
      <c r="L183" s="71">
        <v>3.9000000000367158E-2</v>
      </c>
      <c r="M183" s="72">
        <v>8297.8795979999995</v>
      </c>
      <c r="N183" s="80">
        <v>98.47</v>
      </c>
      <c r="O183" s="72">
        <v>8.1709220229999993</v>
      </c>
      <c r="P183" s="73">
        <f t="shared" si="2"/>
        <v>5.8409533402199721E-4</v>
      </c>
      <c r="Q183" s="73">
        <f>O183/'סכום נכסי הקרן'!$C$41</f>
        <v>5.489991304628344E-5</v>
      </c>
      <c r="T183" s="72"/>
    </row>
    <row r="184" spans="1:20">
      <c r="A184" s="69" t="s">
        <v>3172</v>
      </c>
      <c r="B184" s="70" t="s">
        <v>2813</v>
      </c>
      <c r="C184" s="54" t="s">
        <v>2926</v>
      </c>
      <c r="D184" s="118" t="s">
        <v>3256</v>
      </c>
      <c r="E184" s="54" t="s">
        <v>540</v>
      </c>
      <c r="F184" s="79">
        <v>45076</v>
      </c>
      <c r="G184" s="54" t="s">
        <v>133</v>
      </c>
      <c r="H184" s="72">
        <v>10.729999999534282</v>
      </c>
      <c r="I184" s="70" t="s">
        <v>650</v>
      </c>
      <c r="J184" s="70" t="s">
        <v>135</v>
      </c>
      <c r="K184" s="71">
        <v>4.4936999999999998E-2</v>
      </c>
      <c r="L184" s="71">
        <v>4.1699999998434233E-2</v>
      </c>
      <c r="M184" s="72">
        <v>10123.101543999999</v>
      </c>
      <c r="N184" s="80">
        <v>98.42</v>
      </c>
      <c r="O184" s="72">
        <v>9.9631565680000005</v>
      </c>
      <c r="P184" s="73">
        <f t="shared" si="2"/>
        <v>7.1221255656565168E-4</v>
      </c>
      <c r="Q184" s="73">
        <f>O184/'סכום נכסי הקרן'!$C$41</f>
        <v>6.6941824644764186E-5</v>
      </c>
      <c r="T184" s="72"/>
    </row>
    <row r="185" spans="1:20">
      <c r="A185" s="69" t="s">
        <v>3172</v>
      </c>
      <c r="B185" s="70" t="s">
        <v>2813</v>
      </c>
      <c r="C185" s="54" t="s">
        <v>2927</v>
      </c>
      <c r="D185" s="118" t="s">
        <v>3256</v>
      </c>
      <c r="E185" s="54" t="s">
        <v>540</v>
      </c>
      <c r="F185" s="79">
        <v>45291</v>
      </c>
      <c r="G185" s="54" t="s">
        <v>133</v>
      </c>
      <c r="H185" s="72">
        <v>10.649999999618604</v>
      </c>
      <c r="I185" s="70" t="s">
        <v>650</v>
      </c>
      <c r="J185" s="70" t="s">
        <v>135</v>
      </c>
      <c r="K185" s="71">
        <v>4.7819E-2</v>
      </c>
      <c r="L185" s="71">
        <v>4.2399999997912358E-2</v>
      </c>
      <c r="M185" s="72">
        <v>4994.1569339999996</v>
      </c>
      <c r="N185" s="80">
        <v>99.75</v>
      </c>
      <c r="O185" s="72">
        <v>4.981711046</v>
      </c>
      <c r="P185" s="73">
        <f t="shared" si="2"/>
        <v>3.5611576872521619E-4</v>
      </c>
      <c r="Q185" s="73">
        <f>O185/'סכום נכסי הקרן'!$C$41</f>
        <v>3.3471804341940632E-5</v>
      </c>
      <c r="T185" s="72"/>
    </row>
    <row r="186" spans="1:20">
      <c r="A186" s="69" t="s">
        <v>3173</v>
      </c>
      <c r="B186" s="70" t="s">
        <v>2804</v>
      </c>
      <c r="C186" s="54" t="s">
        <v>2928</v>
      </c>
      <c r="D186" s="118" t="s">
        <v>3256</v>
      </c>
      <c r="E186" s="54" t="s">
        <v>540</v>
      </c>
      <c r="F186" s="79">
        <v>42432</v>
      </c>
      <c r="G186" s="54" t="s">
        <v>133</v>
      </c>
      <c r="H186" s="72">
        <v>4.3699999999447288</v>
      </c>
      <c r="I186" s="70" t="s">
        <v>650</v>
      </c>
      <c r="J186" s="70" t="s">
        <v>135</v>
      </c>
      <c r="K186" s="71">
        <v>2.5399999999999999E-2</v>
      </c>
      <c r="L186" s="71">
        <v>2.119999999960254E-2</v>
      </c>
      <c r="M186" s="72">
        <v>27781.550844000001</v>
      </c>
      <c r="N186" s="80">
        <v>115.92</v>
      </c>
      <c r="O186" s="72">
        <v>32.204373793999999</v>
      </c>
      <c r="P186" s="73">
        <f t="shared" si="2"/>
        <v>2.3021177310500549E-3</v>
      </c>
      <c r="Q186" s="73">
        <f>O186/'סכום נכסי הקרן'!$C$41</f>
        <v>2.163791694528339E-4</v>
      </c>
      <c r="T186" s="72"/>
    </row>
    <row r="187" spans="1:20">
      <c r="A187" s="69" t="s">
        <v>3174</v>
      </c>
      <c r="B187" s="70" t="s">
        <v>2813</v>
      </c>
      <c r="C187" s="54" t="s">
        <v>2929</v>
      </c>
      <c r="D187" s="118" t="s">
        <v>3256</v>
      </c>
      <c r="E187" s="54" t="s">
        <v>540</v>
      </c>
      <c r="F187" s="79">
        <v>42242</v>
      </c>
      <c r="G187" s="54" t="s">
        <v>133</v>
      </c>
      <c r="H187" s="72">
        <v>2.9199999999893924</v>
      </c>
      <c r="I187" s="70" t="s">
        <v>536</v>
      </c>
      <c r="J187" s="70" t="s">
        <v>135</v>
      </c>
      <c r="K187" s="71">
        <v>2.3599999999999999E-2</v>
      </c>
      <c r="L187" s="71">
        <v>2.7800000000065279E-2</v>
      </c>
      <c r="M187" s="72">
        <v>44512.887346999996</v>
      </c>
      <c r="N187" s="80">
        <v>110.13</v>
      </c>
      <c r="O187" s="72">
        <v>49.022049156000001</v>
      </c>
      <c r="P187" s="73">
        <f t="shared" si="2"/>
        <v>3.5043230244539308E-3</v>
      </c>
      <c r="Q187" s="73">
        <f>O187/'סכום נכסי הקרן'!$C$41</f>
        <v>3.2937607633990178E-4</v>
      </c>
      <c r="T187" s="72"/>
    </row>
    <row r="188" spans="1:20">
      <c r="A188" s="69" t="s">
        <v>3175</v>
      </c>
      <c r="B188" s="70" t="s">
        <v>2804</v>
      </c>
      <c r="C188" s="54">
        <v>7134</v>
      </c>
      <c r="D188" s="118" t="s">
        <v>3256</v>
      </c>
      <c r="E188" s="54" t="s">
        <v>540</v>
      </c>
      <c r="F188" s="79">
        <v>43705</v>
      </c>
      <c r="G188" s="54" t="s">
        <v>133</v>
      </c>
      <c r="H188" s="72">
        <v>5.1799999996740764</v>
      </c>
      <c r="I188" s="70" t="s">
        <v>650</v>
      </c>
      <c r="J188" s="70" t="s">
        <v>135</v>
      </c>
      <c r="K188" s="71">
        <v>0.04</v>
      </c>
      <c r="L188" s="71">
        <v>3.4699999997931635E-2</v>
      </c>
      <c r="M188" s="72">
        <v>2800.7865919999999</v>
      </c>
      <c r="N188" s="80">
        <v>113.93</v>
      </c>
      <c r="O188" s="72">
        <v>3.190936078</v>
      </c>
      <c r="P188" s="73">
        <f t="shared" si="2"/>
        <v>2.2810288350272903E-4</v>
      </c>
      <c r="Q188" s="73">
        <f>O188/'סכום נכסי הקרן'!$C$41</f>
        <v>2.1439699549859323E-5</v>
      </c>
      <c r="T188" s="72"/>
    </row>
    <row r="189" spans="1:20">
      <c r="A189" s="69" t="s">
        <v>3175</v>
      </c>
      <c r="B189" s="70" t="s">
        <v>2804</v>
      </c>
      <c r="C189" s="54" t="s">
        <v>2930</v>
      </c>
      <c r="D189" s="118" t="s">
        <v>3256</v>
      </c>
      <c r="E189" s="54" t="s">
        <v>540</v>
      </c>
      <c r="F189" s="79">
        <v>43256</v>
      </c>
      <c r="G189" s="54" t="s">
        <v>133</v>
      </c>
      <c r="H189" s="72">
        <v>5.1900000000084621</v>
      </c>
      <c r="I189" s="70" t="s">
        <v>650</v>
      </c>
      <c r="J189" s="70" t="s">
        <v>135</v>
      </c>
      <c r="K189" s="71">
        <v>0.04</v>
      </c>
      <c r="L189" s="71">
        <v>3.4100000000103423E-2</v>
      </c>
      <c r="M189" s="72">
        <v>46016.684780000003</v>
      </c>
      <c r="N189" s="80">
        <v>115.56</v>
      </c>
      <c r="O189" s="72">
        <v>53.176876945000004</v>
      </c>
      <c r="P189" s="73">
        <f t="shared" si="2"/>
        <v>3.8013293498586633E-3</v>
      </c>
      <c r="Q189" s="73">
        <f>O189/'סכום נכסי הקרן'!$C$41</f>
        <v>3.5729210389423576E-4</v>
      </c>
      <c r="T189" s="72"/>
    </row>
    <row r="190" spans="1:20">
      <c r="A190" s="69" t="s">
        <v>3176</v>
      </c>
      <c r="B190" s="70" t="s">
        <v>2813</v>
      </c>
      <c r="C190" s="54" t="s">
        <v>2931</v>
      </c>
      <c r="D190" s="118" t="s">
        <v>3256</v>
      </c>
      <c r="E190" s="54" t="s">
        <v>540</v>
      </c>
      <c r="F190" s="79">
        <v>44294</v>
      </c>
      <c r="G190" s="54" t="s">
        <v>133</v>
      </c>
      <c r="H190" s="72">
        <v>7.4900000000186564</v>
      </c>
      <c r="I190" s="70" t="s">
        <v>650</v>
      </c>
      <c r="J190" s="70" t="s">
        <v>135</v>
      </c>
      <c r="K190" s="71">
        <v>0.03</v>
      </c>
      <c r="L190" s="71">
        <v>4.2800000000263391E-2</v>
      </c>
      <c r="M190" s="72">
        <v>26746.852857000005</v>
      </c>
      <c r="N190" s="80">
        <v>102.2</v>
      </c>
      <c r="O190" s="72">
        <v>27.335284700999999</v>
      </c>
      <c r="P190" s="73">
        <f t="shared" si="2"/>
        <v>1.9540527009159767E-3</v>
      </c>
      <c r="Q190" s="73">
        <f>O190/'סכום נכסי הקרן'!$C$41</f>
        <v>1.8366406495570861E-4</v>
      </c>
      <c r="T190" s="72"/>
    </row>
    <row r="191" spans="1:20">
      <c r="A191" s="69" t="s">
        <v>3176</v>
      </c>
      <c r="B191" s="70" t="s">
        <v>2813</v>
      </c>
      <c r="C191" s="54" t="s">
        <v>2932</v>
      </c>
      <c r="D191" s="118" t="s">
        <v>3256</v>
      </c>
      <c r="E191" s="54" t="s">
        <v>540</v>
      </c>
      <c r="F191" s="79">
        <v>42326</v>
      </c>
      <c r="G191" s="54" t="s">
        <v>133</v>
      </c>
      <c r="H191" s="72">
        <v>6.1899999996954378</v>
      </c>
      <c r="I191" s="70" t="s">
        <v>650</v>
      </c>
      <c r="J191" s="70" t="s">
        <v>135</v>
      </c>
      <c r="K191" s="71">
        <v>8.0500000000000002E-2</v>
      </c>
      <c r="L191" s="71">
        <v>7.3699999996448995E-2</v>
      </c>
      <c r="M191" s="72">
        <v>7009.3867579999996</v>
      </c>
      <c r="N191" s="80">
        <v>107.27</v>
      </c>
      <c r="O191" s="72">
        <v>7.5189970910000001</v>
      </c>
      <c r="P191" s="73">
        <f t="shared" si="2"/>
        <v>5.3749272175352282E-4</v>
      </c>
      <c r="Q191" s="73">
        <f>O191/'סכום נכסי הקרן'!$C$41</f>
        <v>5.051967028068629E-5</v>
      </c>
      <c r="T191" s="72"/>
    </row>
    <row r="192" spans="1:20">
      <c r="A192" s="69" t="s">
        <v>3176</v>
      </c>
      <c r="B192" s="70" t="s">
        <v>2813</v>
      </c>
      <c r="C192" s="54" t="s">
        <v>2933</v>
      </c>
      <c r="D192" s="118" t="s">
        <v>3256</v>
      </c>
      <c r="E192" s="54" t="s">
        <v>540</v>
      </c>
      <c r="F192" s="79">
        <v>42606</v>
      </c>
      <c r="G192" s="54" t="s">
        <v>133</v>
      </c>
      <c r="H192" s="72">
        <v>6.1900000000673474</v>
      </c>
      <c r="I192" s="70" t="s">
        <v>650</v>
      </c>
      <c r="J192" s="70" t="s">
        <v>135</v>
      </c>
      <c r="K192" s="71">
        <v>8.0500000000000002E-2</v>
      </c>
      <c r="L192" s="71">
        <v>7.3700000000945398E-2</v>
      </c>
      <c r="M192" s="72">
        <v>29483.427653000002</v>
      </c>
      <c r="N192" s="80">
        <v>107.27</v>
      </c>
      <c r="O192" s="72">
        <v>31.626988572999998</v>
      </c>
      <c r="P192" s="73">
        <f t="shared" si="2"/>
        <v>2.2608435624103282E-3</v>
      </c>
      <c r="Q192" s="73">
        <f>O192/'סכום נכסי הקרן'!$C$41</f>
        <v>2.1249975433445647E-4</v>
      </c>
      <c r="T192" s="72"/>
    </row>
    <row r="193" spans="1:20">
      <c r="A193" s="69" t="s">
        <v>3176</v>
      </c>
      <c r="B193" s="70" t="s">
        <v>2813</v>
      </c>
      <c r="C193" s="54" t="s">
        <v>2934</v>
      </c>
      <c r="D193" s="118" t="s">
        <v>3256</v>
      </c>
      <c r="E193" s="54" t="s">
        <v>540</v>
      </c>
      <c r="F193" s="79">
        <v>42648</v>
      </c>
      <c r="G193" s="54" t="s">
        <v>133</v>
      </c>
      <c r="H193" s="72">
        <v>6.1899999999576023</v>
      </c>
      <c r="I193" s="70" t="s">
        <v>650</v>
      </c>
      <c r="J193" s="70" t="s">
        <v>135</v>
      </c>
      <c r="K193" s="71">
        <v>8.0500000000000002E-2</v>
      </c>
      <c r="L193" s="71">
        <v>7.3699999999555343E-2</v>
      </c>
      <c r="M193" s="72">
        <v>27045.316806999999</v>
      </c>
      <c r="N193" s="80">
        <v>107.27</v>
      </c>
      <c r="O193" s="72">
        <v>29.011617217000001</v>
      </c>
      <c r="P193" s="73">
        <f t="shared" si="2"/>
        <v>2.0738847098506871E-3</v>
      </c>
      <c r="Q193" s="73">
        <f>O193/'סכום נכסי הקרן'!$C$41</f>
        <v>1.9492723808427412E-4</v>
      </c>
      <c r="T193" s="72"/>
    </row>
    <row r="194" spans="1:20">
      <c r="A194" s="69" t="s">
        <v>3176</v>
      </c>
      <c r="B194" s="70" t="s">
        <v>2813</v>
      </c>
      <c r="C194" s="54" t="s">
        <v>2935</v>
      </c>
      <c r="D194" s="118" t="s">
        <v>3256</v>
      </c>
      <c r="E194" s="54" t="s">
        <v>540</v>
      </c>
      <c r="F194" s="79">
        <v>42718</v>
      </c>
      <c r="G194" s="54" t="s">
        <v>133</v>
      </c>
      <c r="H194" s="72">
        <v>6.1899999999432653</v>
      </c>
      <c r="I194" s="70" t="s">
        <v>650</v>
      </c>
      <c r="J194" s="70" t="s">
        <v>135</v>
      </c>
      <c r="K194" s="71">
        <v>8.0500000000000002E-2</v>
      </c>
      <c r="L194" s="71">
        <v>7.3699999999284643E-2</v>
      </c>
      <c r="M194" s="72">
        <v>18895.882704</v>
      </c>
      <c r="N194" s="80">
        <v>107.27</v>
      </c>
      <c r="O194" s="72">
        <v>20.269687285</v>
      </c>
      <c r="P194" s="73">
        <f t="shared" si="2"/>
        <v>1.4489710869749059E-3</v>
      </c>
      <c r="Q194" s="73">
        <f>O194/'סכום נכסי הקרן'!$C$41</f>
        <v>1.3619075867931057E-4</v>
      </c>
      <c r="T194" s="72"/>
    </row>
    <row r="195" spans="1:20">
      <c r="A195" s="69" t="s">
        <v>3176</v>
      </c>
      <c r="B195" s="70" t="s">
        <v>2813</v>
      </c>
      <c r="C195" s="54" t="s">
        <v>2936</v>
      </c>
      <c r="D195" s="118" t="s">
        <v>3256</v>
      </c>
      <c r="E195" s="54" t="s">
        <v>540</v>
      </c>
      <c r="F195" s="79">
        <v>42900</v>
      </c>
      <c r="G195" s="54" t="s">
        <v>133</v>
      </c>
      <c r="H195" s="72">
        <v>6.1899999999333621</v>
      </c>
      <c r="I195" s="70" t="s">
        <v>650</v>
      </c>
      <c r="J195" s="70" t="s">
        <v>135</v>
      </c>
      <c r="K195" s="71">
        <v>8.0500000000000002E-2</v>
      </c>
      <c r="L195" s="71">
        <v>7.369999999925031E-2</v>
      </c>
      <c r="M195" s="72">
        <v>22382.890910000002</v>
      </c>
      <c r="N195" s="80">
        <v>107.27</v>
      </c>
      <c r="O195" s="72">
        <v>24.010214939999997</v>
      </c>
      <c r="P195" s="73">
        <f t="shared" si="2"/>
        <v>1.7163613207717486E-3</v>
      </c>
      <c r="Q195" s="73">
        <f>O195/'סכום נכסי הקרן'!$C$41</f>
        <v>1.6132312959518444E-4</v>
      </c>
      <c r="T195" s="72"/>
    </row>
    <row r="196" spans="1:20">
      <c r="A196" s="69" t="s">
        <v>3176</v>
      </c>
      <c r="B196" s="70" t="s">
        <v>2813</v>
      </c>
      <c r="C196" s="54" t="s">
        <v>2937</v>
      </c>
      <c r="D196" s="118" t="s">
        <v>3256</v>
      </c>
      <c r="E196" s="54" t="s">
        <v>540</v>
      </c>
      <c r="F196" s="79">
        <v>43075</v>
      </c>
      <c r="G196" s="54" t="s">
        <v>133</v>
      </c>
      <c r="H196" s="72">
        <v>6.1899999999744946</v>
      </c>
      <c r="I196" s="70" t="s">
        <v>650</v>
      </c>
      <c r="J196" s="70" t="s">
        <v>135</v>
      </c>
      <c r="K196" s="71">
        <v>8.0500000000000002E-2</v>
      </c>
      <c r="L196" s="71">
        <v>7.3699999999503329E-2</v>
      </c>
      <c r="M196" s="72">
        <v>13888.710605000002</v>
      </c>
      <c r="N196" s="80">
        <v>107.27</v>
      </c>
      <c r="O196" s="72">
        <v>14.898473901999999</v>
      </c>
      <c r="P196" s="73">
        <f t="shared" si="2"/>
        <v>1.0650118879743835E-3</v>
      </c>
      <c r="Q196" s="73">
        <f>O196/'סכום נכסי הקרן'!$C$41</f>
        <v>1.001019125430128E-4</v>
      </c>
      <c r="T196" s="72"/>
    </row>
    <row r="197" spans="1:20">
      <c r="A197" s="69" t="s">
        <v>3176</v>
      </c>
      <c r="B197" s="70" t="s">
        <v>2813</v>
      </c>
      <c r="C197" s="54" t="s">
        <v>2938</v>
      </c>
      <c r="D197" s="118" t="s">
        <v>3256</v>
      </c>
      <c r="E197" s="54" t="s">
        <v>540</v>
      </c>
      <c r="F197" s="79">
        <v>43292</v>
      </c>
      <c r="G197" s="54" t="s">
        <v>133</v>
      </c>
      <c r="H197" s="72">
        <v>6.1899999999926152</v>
      </c>
      <c r="I197" s="70" t="s">
        <v>650</v>
      </c>
      <c r="J197" s="70" t="s">
        <v>135</v>
      </c>
      <c r="K197" s="71">
        <v>8.0500000000000002E-2</v>
      </c>
      <c r="L197" s="71">
        <v>7.3700000000024621E-2</v>
      </c>
      <c r="M197" s="72">
        <v>37871.356555999999</v>
      </c>
      <c r="N197" s="80">
        <v>107.27</v>
      </c>
      <c r="O197" s="72">
        <v>40.624752569999998</v>
      </c>
      <c r="P197" s="73">
        <f t="shared" si="2"/>
        <v>2.9040453886528469E-3</v>
      </c>
      <c r="Q197" s="73">
        <f>O197/'סכום נכסי הקרן'!$C$41</f>
        <v>2.7295516679045657E-4</v>
      </c>
      <c r="T197" s="72"/>
    </row>
    <row r="198" spans="1:20">
      <c r="A198" s="69" t="s">
        <v>3177</v>
      </c>
      <c r="B198" s="70" t="s">
        <v>2813</v>
      </c>
      <c r="C198" s="54" t="s">
        <v>2939</v>
      </c>
      <c r="D198" s="118" t="s">
        <v>3256</v>
      </c>
      <c r="E198" s="54" t="s">
        <v>523</v>
      </c>
      <c r="F198" s="79">
        <v>44376</v>
      </c>
      <c r="G198" s="54" t="s">
        <v>309</v>
      </c>
      <c r="H198" s="72">
        <v>4.2400000000039775</v>
      </c>
      <c r="I198" s="70" t="s">
        <v>131</v>
      </c>
      <c r="J198" s="70" t="s">
        <v>135</v>
      </c>
      <c r="K198" s="71">
        <v>7.400000000000001E-2</v>
      </c>
      <c r="L198" s="71">
        <v>7.2800000000063328E-2</v>
      </c>
      <c r="M198" s="72">
        <v>495611.841319</v>
      </c>
      <c r="N198" s="80">
        <v>99.42</v>
      </c>
      <c r="O198" s="72">
        <v>492.73731232099999</v>
      </c>
      <c r="P198" s="73">
        <f t="shared" si="2"/>
        <v>3.5223144244321922E-2</v>
      </c>
      <c r="Q198" s="73">
        <f>O198/'סכום נכסי הקרן'!$C$41</f>
        <v>3.3106711243770129E-3</v>
      </c>
      <c r="T198" s="72"/>
    </row>
    <row r="199" spans="1:20">
      <c r="A199" s="69" t="s">
        <v>3177</v>
      </c>
      <c r="B199" s="70" t="s">
        <v>2813</v>
      </c>
      <c r="C199" s="54" t="s">
        <v>2940</v>
      </c>
      <c r="D199" s="118" t="s">
        <v>3256</v>
      </c>
      <c r="E199" s="54" t="s">
        <v>523</v>
      </c>
      <c r="F199" s="79">
        <v>44431</v>
      </c>
      <c r="G199" s="54" t="s">
        <v>309</v>
      </c>
      <c r="H199" s="72">
        <v>4.240000000005641</v>
      </c>
      <c r="I199" s="70" t="s">
        <v>131</v>
      </c>
      <c r="J199" s="70" t="s">
        <v>135</v>
      </c>
      <c r="K199" s="71">
        <v>7.400000000000001E-2</v>
      </c>
      <c r="L199" s="71">
        <v>7.2700000000180995E-2</v>
      </c>
      <c r="M199" s="72">
        <v>85546.673137000005</v>
      </c>
      <c r="N199" s="80">
        <v>99.46</v>
      </c>
      <c r="O199" s="72">
        <v>85.084724498</v>
      </c>
      <c r="P199" s="73">
        <f t="shared" si="2"/>
        <v>6.0822500124144098E-3</v>
      </c>
      <c r="Q199" s="73">
        <f>O199/'סכום נכסי הקרן'!$C$41</f>
        <v>5.7167893211544152E-4</v>
      </c>
      <c r="T199" s="72"/>
    </row>
    <row r="200" spans="1:20">
      <c r="A200" s="69" t="s">
        <v>3177</v>
      </c>
      <c r="B200" s="70" t="s">
        <v>2813</v>
      </c>
      <c r="C200" s="54" t="s">
        <v>2941</v>
      </c>
      <c r="D200" s="118" t="s">
        <v>3256</v>
      </c>
      <c r="E200" s="54" t="s">
        <v>523</v>
      </c>
      <c r="F200" s="79">
        <v>44859</v>
      </c>
      <c r="G200" s="54" t="s">
        <v>309</v>
      </c>
      <c r="H200" s="72">
        <v>4.2500000000009432</v>
      </c>
      <c r="I200" s="70" t="s">
        <v>131</v>
      </c>
      <c r="J200" s="70" t="s">
        <v>135</v>
      </c>
      <c r="K200" s="71">
        <v>7.400000000000001E-2</v>
      </c>
      <c r="L200" s="71">
        <v>6.7100000000011692E-2</v>
      </c>
      <c r="M200" s="72">
        <v>260394.39678400001</v>
      </c>
      <c r="N200" s="80">
        <v>101.74</v>
      </c>
      <c r="O200" s="72">
        <v>264.92526963900002</v>
      </c>
      <c r="P200" s="73">
        <f t="shared" ref="P200:P262" si="3">IFERROR(O200/$O$8,0)</f>
        <v>1.8938084762660012E-2</v>
      </c>
      <c r="Q200" s="73">
        <f>O200/'סכום נכסי הקרן'!$C$41</f>
        <v>1.7800162853107548E-3</v>
      </c>
      <c r="T200" s="72"/>
    </row>
    <row r="201" spans="1:20">
      <c r="A201" s="69" t="s">
        <v>3178</v>
      </c>
      <c r="B201" s="70" t="s">
        <v>2813</v>
      </c>
      <c r="C201" s="54" t="s">
        <v>2942</v>
      </c>
      <c r="D201" s="118" t="s">
        <v>3256</v>
      </c>
      <c r="E201" s="54" t="s">
        <v>523</v>
      </c>
      <c r="F201" s="79">
        <v>42516</v>
      </c>
      <c r="G201" s="54" t="s">
        <v>309</v>
      </c>
      <c r="H201" s="72">
        <v>3.3799999999769836</v>
      </c>
      <c r="I201" s="70" t="s">
        <v>313</v>
      </c>
      <c r="J201" s="70" t="s">
        <v>135</v>
      </c>
      <c r="K201" s="71">
        <v>2.3269999999999999E-2</v>
      </c>
      <c r="L201" s="71">
        <v>3.0799999999796605E-2</v>
      </c>
      <c r="M201" s="72">
        <v>33818.074864000002</v>
      </c>
      <c r="N201" s="80">
        <v>110.49</v>
      </c>
      <c r="O201" s="72">
        <v>37.365592597000003</v>
      </c>
      <c r="P201" s="73">
        <f t="shared" si="3"/>
        <v>2.6710655452885338E-3</v>
      </c>
      <c r="Q201" s="73">
        <f>O201/'סכום נכסי הקרן'!$C$41</f>
        <v>2.5105707516530449E-4</v>
      </c>
      <c r="T201" s="72"/>
    </row>
    <row r="202" spans="1:20">
      <c r="A202" s="69" t="s">
        <v>3179</v>
      </c>
      <c r="B202" s="70" t="s">
        <v>2804</v>
      </c>
      <c r="C202" s="54" t="s">
        <v>2943</v>
      </c>
      <c r="D202" s="118" t="s">
        <v>3256</v>
      </c>
      <c r="E202" s="54" t="s">
        <v>294</v>
      </c>
      <c r="F202" s="79">
        <v>42978</v>
      </c>
      <c r="G202" s="54" t="s">
        <v>2803</v>
      </c>
      <c r="H202" s="72">
        <v>0.56000000000522543</v>
      </c>
      <c r="I202" s="70" t="s">
        <v>131</v>
      </c>
      <c r="J202" s="70" t="s">
        <v>135</v>
      </c>
      <c r="K202" s="71">
        <v>2.76E-2</v>
      </c>
      <c r="L202" s="71">
        <v>5.6899999999131277E-2</v>
      </c>
      <c r="M202" s="72">
        <v>15409.983759000001</v>
      </c>
      <c r="N202" s="80">
        <v>99.35</v>
      </c>
      <c r="O202" s="72">
        <v>15.309818956999999</v>
      </c>
      <c r="P202" s="73">
        <f t="shared" si="3"/>
        <v>1.0944167368546213E-3</v>
      </c>
      <c r="Q202" s="73">
        <f>O202/'סכום נכסי הקרן'!$C$41</f>
        <v>1.0286571419085024E-4</v>
      </c>
      <c r="T202" s="72"/>
    </row>
    <row r="203" spans="1:20">
      <c r="A203" s="69" t="s">
        <v>3180</v>
      </c>
      <c r="B203" s="70" t="s">
        <v>2813</v>
      </c>
      <c r="C203" s="54" t="s">
        <v>2944</v>
      </c>
      <c r="D203" s="118" t="s">
        <v>3256</v>
      </c>
      <c r="E203" s="54" t="s">
        <v>540</v>
      </c>
      <c r="F203" s="79">
        <v>42794</v>
      </c>
      <c r="G203" s="54" t="s">
        <v>133</v>
      </c>
      <c r="H203" s="72">
        <v>5.1599999999794086</v>
      </c>
      <c r="I203" s="70" t="s">
        <v>650</v>
      </c>
      <c r="J203" s="70" t="s">
        <v>135</v>
      </c>
      <c r="K203" s="71">
        <v>2.8999999999999998E-2</v>
      </c>
      <c r="L203" s="71">
        <v>2.4199999999868965E-2</v>
      </c>
      <c r="M203" s="72">
        <v>73311.531875999994</v>
      </c>
      <c r="N203" s="80">
        <v>116.59</v>
      </c>
      <c r="O203" s="72">
        <v>85.473912135999996</v>
      </c>
      <c r="P203" s="73">
        <f t="shared" si="3"/>
        <v>6.110070946548276E-3</v>
      </c>
      <c r="Q203" s="73">
        <f>O203/'סכום נכסי הקרן'!$C$41</f>
        <v>5.7429385946693807E-4</v>
      </c>
      <c r="T203" s="72"/>
    </row>
    <row r="204" spans="1:20">
      <c r="A204" s="69" t="s">
        <v>3181</v>
      </c>
      <c r="B204" s="70" t="s">
        <v>2813</v>
      </c>
      <c r="C204" s="54" t="s">
        <v>2945</v>
      </c>
      <c r="D204" s="118" t="s">
        <v>3256</v>
      </c>
      <c r="E204" s="54" t="s">
        <v>540</v>
      </c>
      <c r="F204" s="79">
        <v>44728</v>
      </c>
      <c r="G204" s="54" t="s">
        <v>133</v>
      </c>
      <c r="H204" s="72">
        <v>9.3800000002083799</v>
      </c>
      <c r="I204" s="70" t="s">
        <v>650</v>
      </c>
      <c r="J204" s="70" t="s">
        <v>135</v>
      </c>
      <c r="K204" s="71">
        <v>2.6314999999999998E-2</v>
      </c>
      <c r="L204" s="71">
        <v>3.1700000000799131E-2</v>
      </c>
      <c r="M204" s="72">
        <v>9760.8408579999996</v>
      </c>
      <c r="N204" s="80">
        <v>101.28</v>
      </c>
      <c r="O204" s="72">
        <v>9.8857797129999998</v>
      </c>
      <c r="P204" s="73">
        <f t="shared" si="3"/>
        <v>7.0668130074904027E-4</v>
      </c>
      <c r="Q204" s="73">
        <f>O204/'סכום נכסי הקרן'!$C$41</f>
        <v>6.6421934404796478E-5</v>
      </c>
      <c r="T204" s="72"/>
    </row>
    <row r="205" spans="1:20">
      <c r="A205" s="69" t="s">
        <v>3181</v>
      </c>
      <c r="B205" s="70" t="s">
        <v>2813</v>
      </c>
      <c r="C205" s="54" t="s">
        <v>2946</v>
      </c>
      <c r="D205" s="118" t="s">
        <v>3256</v>
      </c>
      <c r="E205" s="54" t="s">
        <v>540</v>
      </c>
      <c r="F205" s="79">
        <v>44923</v>
      </c>
      <c r="G205" s="54" t="s">
        <v>133</v>
      </c>
      <c r="H205" s="72">
        <v>9.0900000012980176</v>
      </c>
      <c r="I205" s="70" t="s">
        <v>650</v>
      </c>
      <c r="J205" s="70" t="s">
        <v>135</v>
      </c>
      <c r="K205" s="71">
        <v>3.0750000000000003E-2</v>
      </c>
      <c r="L205" s="71">
        <v>3.6800000006871864E-2</v>
      </c>
      <c r="M205" s="72">
        <v>3176.6064040000001</v>
      </c>
      <c r="N205" s="80">
        <v>98.95</v>
      </c>
      <c r="O205" s="72">
        <v>3.1432520880000001</v>
      </c>
      <c r="P205" s="73">
        <f t="shared" si="3"/>
        <v>2.2469421114137836E-4</v>
      </c>
      <c r="Q205" s="73">
        <f>O205/'סכום נכסי הקרן'!$C$41</f>
        <v>2.111931380913986E-5</v>
      </c>
      <c r="T205" s="72"/>
    </row>
    <row r="206" spans="1:20">
      <c r="A206" s="69" t="s">
        <v>3171</v>
      </c>
      <c r="B206" s="70" t="s">
        <v>2813</v>
      </c>
      <c r="C206" s="54" t="s">
        <v>2947</v>
      </c>
      <c r="D206" s="118" t="s">
        <v>3256</v>
      </c>
      <c r="E206" s="54" t="s">
        <v>294</v>
      </c>
      <c r="F206" s="79">
        <v>42474</v>
      </c>
      <c r="G206" s="54" t="s">
        <v>2803</v>
      </c>
      <c r="H206" s="72">
        <v>0.19000000001896927</v>
      </c>
      <c r="I206" s="70" t="s">
        <v>131</v>
      </c>
      <c r="J206" s="70" t="s">
        <v>135</v>
      </c>
      <c r="K206" s="71">
        <v>6.8499999999999991E-2</v>
      </c>
      <c r="L206" s="71">
        <v>6.3100000003875167E-2</v>
      </c>
      <c r="M206" s="72">
        <v>7348.7357110000003</v>
      </c>
      <c r="N206" s="80">
        <v>100.43</v>
      </c>
      <c r="O206" s="72">
        <v>7.3803317940000008</v>
      </c>
      <c r="P206" s="73">
        <f t="shared" si="3"/>
        <v>5.2758028436390052E-4</v>
      </c>
      <c r="Q206" s="73">
        <f>O206/'סכום נכסי הקרן'!$C$41</f>
        <v>4.9587986839526489E-5</v>
      </c>
      <c r="T206" s="72"/>
    </row>
    <row r="207" spans="1:20">
      <c r="A207" s="69" t="s">
        <v>3171</v>
      </c>
      <c r="B207" s="70" t="s">
        <v>2813</v>
      </c>
      <c r="C207" s="54" t="s">
        <v>2948</v>
      </c>
      <c r="D207" s="118" t="s">
        <v>3256</v>
      </c>
      <c r="E207" s="54" t="s">
        <v>294</v>
      </c>
      <c r="F207" s="79">
        <v>42562</v>
      </c>
      <c r="G207" s="54" t="s">
        <v>2803</v>
      </c>
      <c r="H207" s="72">
        <v>1.2100000001057833</v>
      </c>
      <c r="I207" s="70" t="s">
        <v>131</v>
      </c>
      <c r="J207" s="70" t="s">
        <v>135</v>
      </c>
      <c r="K207" s="71">
        <v>3.3700000000000001E-2</v>
      </c>
      <c r="L207" s="71">
        <v>6.0300000002456319E-2</v>
      </c>
      <c r="M207" s="72">
        <v>5739.8661949999987</v>
      </c>
      <c r="N207" s="80">
        <v>97.17</v>
      </c>
      <c r="O207" s="72">
        <v>5.5774279210000008</v>
      </c>
      <c r="P207" s="73">
        <f t="shared" si="3"/>
        <v>3.9870036886045427E-4</v>
      </c>
      <c r="Q207" s="73">
        <f>O207/'סכום נכסי הקרן'!$C$41</f>
        <v>3.747438869480122E-5</v>
      </c>
      <c r="T207" s="72"/>
    </row>
    <row r="208" spans="1:20">
      <c r="A208" s="69" t="s">
        <v>3171</v>
      </c>
      <c r="B208" s="70" t="s">
        <v>2813</v>
      </c>
      <c r="C208" s="54" t="s">
        <v>2949</v>
      </c>
      <c r="D208" s="118" t="s">
        <v>3256</v>
      </c>
      <c r="E208" s="54" t="s">
        <v>294</v>
      </c>
      <c r="F208" s="79">
        <v>42717</v>
      </c>
      <c r="G208" s="54" t="s">
        <v>2803</v>
      </c>
      <c r="H208" s="72">
        <v>1.4299999999750459</v>
      </c>
      <c r="I208" s="70" t="s">
        <v>131</v>
      </c>
      <c r="J208" s="70" t="s">
        <v>135</v>
      </c>
      <c r="K208" s="71">
        <v>3.85E-2</v>
      </c>
      <c r="L208" s="71">
        <v>5.9499999992097846E-2</v>
      </c>
      <c r="M208" s="72">
        <v>1234.1675250000001</v>
      </c>
      <c r="N208" s="80">
        <v>97.41</v>
      </c>
      <c r="O208" s="72">
        <v>1.202202521</v>
      </c>
      <c r="P208" s="73">
        <f t="shared" si="3"/>
        <v>8.5939001876285834E-5</v>
      </c>
      <c r="Q208" s="73">
        <f>O208/'סכום נכסי הקרן'!$C$41</f>
        <v>8.0775234032511525E-6</v>
      </c>
      <c r="T208" s="72"/>
    </row>
    <row r="209" spans="1:20">
      <c r="A209" s="69" t="s">
        <v>3171</v>
      </c>
      <c r="B209" s="70" t="s">
        <v>2813</v>
      </c>
      <c r="C209" s="54" t="s">
        <v>2950</v>
      </c>
      <c r="D209" s="118" t="s">
        <v>3256</v>
      </c>
      <c r="E209" s="54" t="s">
        <v>294</v>
      </c>
      <c r="F209" s="79">
        <v>42710</v>
      </c>
      <c r="G209" s="54" t="s">
        <v>2803</v>
      </c>
      <c r="H209" s="72">
        <v>1.4300000002393201</v>
      </c>
      <c r="I209" s="70" t="s">
        <v>131</v>
      </c>
      <c r="J209" s="70" t="s">
        <v>135</v>
      </c>
      <c r="K209" s="71">
        <v>3.8399999999999997E-2</v>
      </c>
      <c r="L209" s="71">
        <v>5.9600000005342962E-2</v>
      </c>
      <c r="M209" s="72">
        <v>3689.8194180000005</v>
      </c>
      <c r="N209" s="80">
        <v>97.39</v>
      </c>
      <c r="O209" s="72">
        <v>3.5935150979999997</v>
      </c>
      <c r="P209" s="73">
        <f t="shared" si="3"/>
        <v>2.568810956182344E-4</v>
      </c>
      <c r="Q209" s="73">
        <f>O209/'סכום נכסי הקרן'!$C$41</f>
        <v>2.4144602757850442E-5</v>
      </c>
      <c r="T209" s="72"/>
    </row>
    <row r="210" spans="1:20">
      <c r="A210" s="69" t="s">
        <v>3171</v>
      </c>
      <c r="B210" s="70" t="s">
        <v>2813</v>
      </c>
      <c r="C210" s="54" t="s">
        <v>2951</v>
      </c>
      <c r="D210" s="118" t="s">
        <v>3256</v>
      </c>
      <c r="E210" s="54" t="s">
        <v>294</v>
      </c>
      <c r="F210" s="79">
        <v>42474</v>
      </c>
      <c r="G210" s="54" t="s">
        <v>2803</v>
      </c>
      <c r="H210" s="72">
        <v>0.18999999993569364</v>
      </c>
      <c r="I210" s="70" t="s">
        <v>131</v>
      </c>
      <c r="J210" s="70" t="s">
        <v>135</v>
      </c>
      <c r="K210" s="71">
        <v>3.1800000000000002E-2</v>
      </c>
      <c r="L210" s="71">
        <v>6.5800000000857423E-2</v>
      </c>
      <c r="M210" s="72">
        <v>7498.7621360000003</v>
      </c>
      <c r="N210" s="80">
        <v>99.54</v>
      </c>
      <c r="O210" s="72">
        <v>7.4642677919999993</v>
      </c>
      <c r="P210" s="73">
        <f t="shared" si="3"/>
        <v>5.3358041808813331E-4</v>
      </c>
      <c r="Q210" s="73">
        <f>O210/'סכום נכסי הקרן'!$C$41</f>
        <v>5.0151947550286161E-5</v>
      </c>
      <c r="T210" s="72"/>
    </row>
    <row r="211" spans="1:20">
      <c r="A211" s="69" t="s">
        <v>3182</v>
      </c>
      <c r="B211" s="70" t="s">
        <v>2804</v>
      </c>
      <c r="C211" s="54">
        <v>7355</v>
      </c>
      <c r="D211" s="118" t="s">
        <v>3256</v>
      </c>
      <c r="E211" s="54" t="s">
        <v>294</v>
      </c>
      <c r="F211" s="79">
        <v>43842</v>
      </c>
      <c r="G211" s="54" t="s">
        <v>2803</v>
      </c>
      <c r="H211" s="72">
        <v>3.0000000034938527E-2</v>
      </c>
      <c r="I211" s="70" t="s">
        <v>131</v>
      </c>
      <c r="J211" s="70" t="s">
        <v>135</v>
      </c>
      <c r="K211" s="71">
        <v>2.0838000000000002E-2</v>
      </c>
      <c r="L211" s="71">
        <v>6.0900000003231813E-2</v>
      </c>
      <c r="M211" s="72">
        <v>4564.4093750000002</v>
      </c>
      <c r="N211" s="80">
        <v>100.33</v>
      </c>
      <c r="O211" s="72">
        <v>4.5794720280000005</v>
      </c>
      <c r="P211" s="73">
        <f t="shared" si="3"/>
        <v>3.273618615267323E-4</v>
      </c>
      <c r="Q211" s="73">
        <f>O211/'סכום נכסי הקרן'!$C$41</f>
        <v>3.0769185586081479E-5</v>
      </c>
      <c r="T211" s="72"/>
    </row>
    <row r="212" spans="1:20">
      <c r="A212" s="69" t="s">
        <v>3183</v>
      </c>
      <c r="B212" s="70" t="s">
        <v>2813</v>
      </c>
      <c r="C212" s="54" t="s">
        <v>2952</v>
      </c>
      <c r="D212" s="118" t="s">
        <v>3256</v>
      </c>
      <c r="E212" s="54" t="s">
        <v>540</v>
      </c>
      <c r="F212" s="79">
        <v>45015</v>
      </c>
      <c r="G212" s="54" t="s">
        <v>133</v>
      </c>
      <c r="H212" s="72">
        <v>5.1099999999907206</v>
      </c>
      <c r="I212" s="70" t="s">
        <v>313</v>
      </c>
      <c r="J212" s="70" t="s">
        <v>135</v>
      </c>
      <c r="K212" s="71">
        <v>4.5499999999999999E-2</v>
      </c>
      <c r="L212" s="71">
        <v>3.7699999999986016E-2</v>
      </c>
      <c r="M212" s="72">
        <v>73811.819950999998</v>
      </c>
      <c r="N212" s="80">
        <v>106.58</v>
      </c>
      <c r="O212" s="72">
        <v>78.668633843000009</v>
      </c>
      <c r="P212" s="73">
        <f t="shared" si="3"/>
        <v>5.6235981486836535E-3</v>
      </c>
      <c r="Q212" s="73">
        <f>O212/'סכום נכסי הקרן'!$C$41</f>
        <v>5.2856962106522497E-4</v>
      </c>
      <c r="T212" s="72"/>
    </row>
    <row r="213" spans="1:20">
      <c r="A213" s="69" t="s">
        <v>3181</v>
      </c>
      <c r="B213" s="70" t="s">
        <v>2813</v>
      </c>
      <c r="C213" s="54" t="s">
        <v>2953</v>
      </c>
      <c r="D213" s="118" t="s">
        <v>3256</v>
      </c>
      <c r="E213" s="54" t="s">
        <v>540</v>
      </c>
      <c r="F213" s="79">
        <v>44143</v>
      </c>
      <c r="G213" s="54" t="s">
        <v>133</v>
      </c>
      <c r="H213" s="72">
        <v>6.5599999999966592</v>
      </c>
      <c r="I213" s="70" t="s">
        <v>650</v>
      </c>
      <c r="J213" s="70" t="s">
        <v>135</v>
      </c>
      <c r="K213" s="71">
        <v>2.5243000000000002E-2</v>
      </c>
      <c r="L213" s="71">
        <v>3.1800000000108561E-2</v>
      </c>
      <c r="M213" s="72">
        <v>22229.622484</v>
      </c>
      <c r="N213" s="80">
        <v>107.73</v>
      </c>
      <c r="O213" s="72">
        <v>23.947971893000002</v>
      </c>
      <c r="P213" s="73">
        <f t="shared" si="3"/>
        <v>1.7119118996139315E-3</v>
      </c>
      <c r="Q213" s="73">
        <f>O213/'סכום נכסי הקרן'!$C$41</f>
        <v>1.6090492246281714E-4</v>
      </c>
      <c r="T213" s="72"/>
    </row>
    <row r="214" spans="1:20">
      <c r="A214" s="69" t="s">
        <v>3181</v>
      </c>
      <c r="B214" s="70" t="s">
        <v>2813</v>
      </c>
      <c r="C214" s="54" t="s">
        <v>2954</v>
      </c>
      <c r="D214" s="118" t="s">
        <v>3256</v>
      </c>
      <c r="E214" s="54" t="s">
        <v>540</v>
      </c>
      <c r="F214" s="79">
        <v>43779</v>
      </c>
      <c r="G214" s="54" t="s">
        <v>133</v>
      </c>
      <c r="H214" s="72">
        <v>6.8499999996129857</v>
      </c>
      <c r="I214" s="70" t="s">
        <v>650</v>
      </c>
      <c r="J214" s="70" t="s">
        <v>135</v>
      </c>
      <c r="K214" s="71">
        <v>2.5243000000000002E-2</v>
      </c>
      <c r="L214" s="71">
        <v>3.539999999736558E-2</v>
      </c>
      <c r="M214" s="72">
        <v>7068.5952569999999</v>
      </c>
      <c r="N214" s="80">
        <v>104.18</v>
      </c>
      <c r="O214" s="72">
        <v>7.3640625609999999</v>
      </c>
      <c r="P214" s="73">
        <f t="shared" si="3"/>
        <v>5.264172842695821E-4</v>
      </c>
      <c r="Q214" s="73">
        <f>O214/'סכום נכסי הקרן'!$C$41</f>
        <v>4.9478674882501862E-5</v>
      </c>
      <c r="T214" s="72"/>
    </row>
    <row r="215" spans="1:20">
      <c r="A215" s="69" t="s">
        <v>3181</v>
      </c>
      <c r="B215" s="70" t="s">
        <v>2813</v>
      </c>
      <c r="C215" s="54" t="s">
        <v>2955</v>
      </c>
      <c r="D215" s="118" t="s">
        <v>3256</v>
      </c>
      <c r="E215" s="54" t="s">
        <v>540</v>
      </c>
      <c r="F215" s="79">
        <v>43835</v>
      </c>
      <c r="G215" s="54" t="s">
        <v>133</v>
      </c>
      <c r="H215" s="72">
        <v>6.850000000574556</v>
      </c>
      <c r="I215" s="70" t="s">
        <v>650</v>
      </c>
      <c r="J215" s="70" t="s">
        <v>135</v>
      </c>
      <c r="K215" s="71">
        <v>2.5243000000000002E-2</v>
      </c>
      <c r="L215" s="71">
        <v>3.5800000002884996E-2</v>
      </c>
      <c r="M215" s="72">
        <v>3936.2125120000001</v>
      </c>
      <c r="N215" s="80">
        <v>103.91</v>
      </c>
      <c r="O215" s="72">
        <v>4.0901184290000003</v>
      </c>
      <c r="P215" s="73">
        <f t="shared" si="3"/>
        <v>2.923806007757176E-4</v>
      </c>
      <c r="Q215" s="73">
        <f>O215/'סכום נכסי הקרן'!$C$41</f>
        <v>2.7481249419469765E-5</v>
      </c>
      <c r="T215" s="72"/>
    </row>
    <row r="216" spans="1:20">
      <c r="A216" s="69" t="s">
        <v>3181</v>
      </c>
      <c r="B216" s="70" t="s">
        <v>2813</v>
      </c>
      <c r="C216" s="54" t="s">
        <v>2956</v>
      </c>
      <c r="D216" s="118" t="s">
        <v>3256</v>
      </c>
      <c r="E216" s="54" t="s">
        <v>540</v>
      </c>
      <c r="F216" s="79">
        <v>43227</v>
      </c>
      <c r="G216" s="54" t="s">
        <v>133</v>
      </c>
      <c r="H216" s="72">
        <v>6.8799999995795869</v>
      </c>
      <c r="I216" s="70" t="s">
        <v>650</v>
      </c>
      <c r="J216" s="70" t="s">
        <v>135</v>
      </c>
      <c r="K216" s="71">
        <v>2.7806000000000001E-2</v>
      </c>
      <c r="L216" s="71">
        <v>3.159999999782008E-2</v>
      </c>
      <c r="M216" s="72">
        <v>2325.0079839999999</v>
      </c>
      <c r="N216" s="80">
        <v>110.49</v>
      </c>
      <c r="O216" s="72">
        <v>2.5689013159999998</v>
      </c>
      <c r="P216" s="73">
        <f t="shared" si="3"/>
        <v>1.8363695896435165E-4</v>
      </c>
      <c r="Q216" s="73">
        <f>O216/'סכום נכסי הקרן'!$C$41</f>
        <v>1.7260286963441396E-5</v>
      </c>
      <c r="T216" s="72"/>
    </row>
    <row r="217" spans="1:20">
      <c r="A217" s="69" t="s">
        <v>3181</v>
      </c>
      <c r="B217" s="70" t="s">
        <v>2813</v>
      </c>
      <c r="C217" s="54" t="s">
        <v>2957</v>
      </c>
      <c r="D217" s="118" t="s">
        <v>3256</v>
      </c>
      <c r="E217" s="54" t="s">
        <v>540</v>
      </c>
      <c r="F217" s="79">
        <v>43279</v>
      </c>
      <c r="G217" s="54" t="s">
        <v>133</v>
      </c>
      <c r="H217" s="72">
        <v>6.9000000008343756</v>
      </c>
      <c r="I217" s="70" t="s">
        <v>650</v>
      </c>
      <c r="J217" s="70" t="s">
        <v>135</v>
      </c>
      <c r="K217" s="71">
        <v>2.7797000000000002E-2</v>
      </c>
      <c r="L217" s="71">
        <v>3.070000000483938E-2</v>
      </c>
      <c r="M217" s="72">
        <v>2719.1684240000004</v>
      </c>
      <c r="N217" s="80">
        <v>110.19</v>
      </c>
      <c r="O217" s="72">
        <v>2.9962517649999998</v>
      </c>
      <c r="P217" s="73">
        <f t="shared" si="3"/>
        <v>2.1418594750572786E-4</v>
      </c>
      <c r="Q217" s="73">
        <f>O217/'סכום נכסי הקרן'!$C$41</f>
        <v>2.0131627850595791E-5</v>
      </c>
      <c r="T217" s="72"/>
    </row>
    <row r="218" spans="1:20">
      <c r="A218" s="69" t="s">
        <v>3181</v>
      </c>
      <c r="B218" s="70" t="s">
        <v>2813</v>
      </c>
      <c r="C218" s="54" t="s">
        <v>2958</v>
      </c>
      <c r="D218" s="118" t="s">
        <v>3256</v>
      </c>
      <c r="E218" s="54" t="s">
        <v>540</v>
      </c>
      <c r="F218" s="79">
        <v>43321</v>
      </c>
      <c r="G218" s="54" t="s">
        <v>133</v>
      </c>
      <c r="H218" s="72">
        <v>6.9</v>
      </c>
      <c r="I218" s="70" t="s">
        <v>650</v>
      </c>
      <c r="J218" s="70" t="s">
        <v>135</v>
      </c>
      <c r="K218" s="71">
        <v>2.8528999999999999E-2</v>
      </c>
      <c r="L218" s="71">
        <v>3.0399999999881612E-2</v>
      </c>
      <c r="M218" s="72">
        <v>15232.390940000001</v>
      </c>
      <c r="N218" s="80">
        <v>110.9</v>
      </c>
      <c r="O218" s="72">
        <v>16.892720480000001</v>
      </c>
      <c r="P218" s="73">
        <f t="shared" si="3"/>
        <v>1.2075698658647982E-3</v>
      </c>
      <c r="Q218" s="73">
        <f>O218/'סכום נכסי הקרן'!$C$41</f>
        <v>1.1350113033224961E-4</v>
      </c>
      <c r="T218" s="72"/>
    </row>
    <row r="219" spans="1:20">
      <c r="A219" s="69" t="s">
        <v>3181</v>
      </c>
      <c r="B219" s="70" t="s">
        <v>2813</v>
      </c>
      <c r="C219" s="54" t="s">
        <v>2959</v>
      </c>
      <c r="D219" s="118" t="s">
        <v>3256</v>
      </c>
      <c r="E219" s="54" t="s">
        <v>540</v>
      </c>
      <c r="F219" s="79">
        <v>43138</v>
      </c>
      <c r="G219" s="54" t="s">
        <v>133</v>
      </c>
      <c r="H219" s="72">
        <v>6.8300000001628609</v>
      </c>
      <c r="I219" s="70" t="s">
        <v>650</v>
      </c>
      <c r="J219" s="70" t="s">
        <v>135</v>
      </c>
      <c r="K219" s="71">
        <v>2.6242999999999999E-2</v>
      </c>
      <c r="L219" s="71">
        <v>3.5800000000982338E-2</v>
      </c>
      <c r="M219" s="72">
        <v>14578.151798000001</v>
      </c>
      <c r="N219" s="80">
        <v>106.14</v>
      </c>
      <c r="O219" s="72">
        <v>15.473249456</v>
      </c>
      <c r="P219" s="73">
        <f t="shared" si="3"/>
        <v>1.1060995055353262E-3</v>
      </c>
      <c r="Q219" s="73">
        <f>O219/'סכום נכסי הקרן'!$C$41</f>
        <v>1.0396379347235054E-4</v>
      </c>
      <c r="T219" s="72"/>
    </row>
    <row r="220" spans="1:20">
      <c r="A220" s="69" t="s">
        <v>3181</v>
      </c>
      <c r="B220" s="70" t="s">
        <v>2813</v>
      </c>
      <c r="C220" s="54" t="s">
        <v>2960</v>
      </c>
      <c r="D220" s="118" t="s">
        <v>3256</v>
      </c>
      <c r="E220" s="54" t="s">
        <v>540</v>
      </c>
      <c r="F220" s="79">
        <v>43417</v>
      </c>
      <c r="G220" s="54" t="s">
        <v>133</v>
      </c>
      <c r="H220" s="72">
        <v>6.8500000000799481</v>
      </c>
      <c r="I220" s="70" t="s">
        <v>650</v>
      </c>
      <c r="J220" s="70" t="s">
        <v>135</v>
      </c>
      <c r="K220" s="71">
        <v>3.0796999999999998E-2</v>
      </c>
      <c r="L220" s="71">
        <v>3.1300000000510642E-2</v>
      </c>
      <c r="M220" s="72">
        <v>17342.768189999999</v>
      </c>
      <c r="N220" s="80">
        <v>111.79</v>
      </c>
      <c r="O220" s="72">
        <v>19.387480177</v>
      </c>
      <c r="P220" s="73">
        <f t="shared" si="3"/>
        <v>1.3859068386595551E-3</v>
      </c>
      <c r="Q220" s="73">
        <f>O220/'סכום נכסי הקרן'!$C$41</f>
        <v>1.3026326440367304E-4</v>
      </c>
      <c r="T220" s="72"/>
    </row>
    <row r="221" spans="1:20">
      <c r="A221" s="69" t="s">
        <v>3181</v>
      </c>
      <c r="B221" s="70" t="s">
        <v>2813</v>
      </c>
      <c r="C221" s="54" t="s">
        <v>2961</v>
      </c>
      <c r="D221" s="118" t="s">
        <v>3256</v>
      </c>
      <c r="E221" s="54" t="s">
        <v>540</v>
      </c>
      <c r="F221" s="79">
        <v>43485</v>
      </c>
      <c r="G221" s="54" t="s">
        <v>133</v>
      </c>
      <c r="H221" s="72">
        <v>6.8799999999951433</v>
      </c>
      <c r="I221" s="70" t="s">
        <v>650</v>
      </c>
      <c r="J221" s="70" t="s">
        <v>135</v>
      </c>
      <c r="K221" s="71">
        <v>3.0190999999999999E-2</v>
      </c>
      <c r="L221" s="71">
        <v>2.9799999999789502E-2</v>
      </c>
      <c r="M221" s="72">
        <v>21916.029273</v>
      </c>
      <c r="N221" s="80">
        <v>112.72</v>
      </c>
      <c r="O221" s="72">
        <v>24.703749424000002</v>
      </c>
      <c r="P221" s="73">
        <f t="shared" si="3"/>
        <v>1.7659383764513259E-3</v>
      </c>
      <c r="Q221" s="73">
        <f>O221/'סכום נכסי הקרן'!$C$41</f>
        <v>1.6598294433323033E-4</v>
      </c>
      <c r="T221" s="72"/>
    </row>
    <row r="222" spans="1:20">
      <c r="A222" s="69" t="s">
        <v>3181</v>
      </c>
      <c r="B222" s="70" t="s">
        <v>2813</v>
      </c>
      <c r="C222" s="54" t="s">
        <v>2962</v>
      </c>
      <c r="D222" s="118" t="s">
        <v>3256</v>
      </c>
      <c r="E222" s="54" t="s">
        <v>540</v>
      </c>
      <c r="F222" s="79">
        <v>43613</v>
      </c>
      <c r="G222" s="54" t="s">
        <v>133</v>
      </c>
      <c r="H222" s="72">
        <v>6.9199999997209538</v>
      </c>
      <c r="I222" s="70" t="s">
        <v>650</v>
      </c>
      <c r="J222" s="70" t="s">
        <v>135</v>
      </c>
      <c r="K222" s="71">
        <v>2.5243000000000002E-2</v>
      </c>
      <c r="L222" s="71">
        <v>3.1699999998426306E-2</v>
      </c>
      <c r="M222" s="72">
        <v>5784.3980310000006</v>
      </c>
      <c r="N222" s="80">
        <v>106.56</v>
      </c>
      <c r="O222" s="72">
        <v>6.1638545410000001</v>
      </c>
      <c r="P222" s="73">
        <f t="shared" si="3"/>
        <v>4.4062085855844913E-4</v>
      </c>
      <c r="Q222" s="73">
        <f>O222/'סכום נכסי הקרן'!$C$41</f>
        <v>4.1414552406485423E-5</v>
      </c>
      <c r="T222" s="72"/>
    </row>
    <row r="223" spans="1:20">
      <c r="A223" s="69" t="s">
        <v>3181</v>
      </c>
      <c r="B223" s="70" t="s">
        <v>2813</v>
      </c>
      <c r="C223" s="54" t="s">
        <v>2963</v>
      </c>
      <c r="D223" s="118" t="s">
        <v>3256</v>
      </c>
      <c r="E223" s="54" t="s">
        <v>540</v>
      </c>
      <c r="F223" s="79">
        <v>43657</v>
      </c>
      <c r="G223" s="54" t="s">
        <v>133</v>
      </c>
      <c r="H223" s="72">
        <v>6.8500000001446599</v>
      </c>
      <c r="I223" s="70" t="s">
        <v>650</v>
      </c>
      <c r="J223" s="70" t="s">
        <v>135</v>
      </c>
      <c r="K223" s="71">
        <v>2.5243000000000002E-2</v>
      </c>
      <c r="L223" s="71">
        <v>3.5900000000663734E-2</v>
      </c>
      <c r="M223" s="72">
        <v>5706.9148600000008</v>
      </c>
      <c r="N223" s="80">
        <v>102.96</v>
      </c>
      <c r="O223" s="72">
        <v>5.875839579</v>
      </c>
      <c r="P223" s="73">
        <f t="shared" si="3"/>
        <v>4.2003221569058375E-4</v>
      </c>
      <c r="Q223" s="73">
        <f>O223/'סכום נכסי הקרן'!$C$41</f>
        <v>3.9479397925103749E-5</v>
      </c>
      <c r="T223" s="72"/>
    </row>
    <row r="224" spans="1:20">
      <c r="A224" s="69" t="s">
        <v>3181</v>
      </c>
      <c r="B224" s="70" t="s">
        <v>2813</v>
      </c>
      <c r="C224" s="54" t="s">
        <v>2964</v>
      </c>
      <c r="D224" s="118" t="s">
        <v>3256</v>
      </c>
      <c r="E224" s="54" t="s">
        <v>540</v>
      </c>
      <c r="F224" s="79">
        <v>43541</v>
      </c>
      <c r="G224" s="54" t="s">
        <v>133</v>
      </c>
      <c r="H224" s="72">
        <v>6.9100000009055016</v>
      </c>
      <c r="I224" s="70" t="s">
        <v>650</v>
      </c>
      <c r="J224" s="70" t="s">
        <v>135</v>
      </c>
      <c r="K224" s="71">
        <v>2.7271E-2</v>
      </c>
      <c r="L224" s="71">
        <v>3.0700000004793834E-2</v>
      </c>
      <c r="M224" s="72">
        <v>1882.0327729999999</v>
      </c>
      <c r="N224" s="80">
        <v>109.73</v>
      </c>
      <c r="O224" s="72">
        <v>2.0651546430000001</v>
      </c>
      <c r="P224" s="73">
        <f t="shared" si="3"/>
        <v>1.4762681465013946E-4</v>
      </c>
      <c r="Q224" s="73">
        <f>O224/'סכום נכסי הקרן'!$C$41</f>
        <v>1.3875644634557607E-5</v>
      </c>
      <c r="T224" s="72"/>
    </row>
    <row r="225" spans="1:20">
      <c r="A225" s="69" t="s">
        <v>3184</v>
      </c>
      <c r="B225" s="70" t="s">
        <v>2804</v>
      </c>
      <c r="C225" s="54">
        <v>22333</v>
      </c>
      <c r="D225" s="118" t="s">
        <v>3256</v>
      </c>
      <c r="E225" s="54" t="s">
        <v>523</v>
      </c>
      <c r="F225" s="79">
        <v>41639</v>
      </c>
      <c r="G225" s="54" t="s">
        <v>309</v>
      </c>
      <c r="H225" s="72">
        <v>0</v>
      </c>
      <c r="I225" s="70" t="s">
        <v>130</v>
      </c>
      <c r="J225" s="70" t="s">
        <v>135</v>
      </c>
      <c r="K225" s="71">
        <v>3.7000000000000005E-2</v>
      </c>
      <c r="L225" s="71">
        <v>5.3399999998089899E-2</v>
      </c>
      <c r="M225" s="72">
        <v>9053.5378400000009</v>
      </c>
      <c r="N225" s="80">
        <v>113.34</v>
      </c>
      <c r="O225" s="72">
        <v>10.261279344</v>
      </c>
      <c r="P225" s="73">
        <f t="shared" si="3"/>
        <v>7.3352375277302298E-4</v>
      </c>
      <c r="Q225" s="73">
        <f>O225/'סכום נכסי הקרן'!$C$41</f>
        <v>6.8944892895011342E-5</v>
      </c>
      <c r="T225" s="72"/>
    </row>
    <row r="226" spans="1:20">
      <c r="A226" s="69" t="s">
        <v>3184</v>
      </c>
      <c r="B226" s="70" t="s">
        <v>2804</v>
      </c>
      <c r="C226" s="54">
        <v>22334</v>
      </c>
      <c r="D226" s="118" t="s">
        <v>3256</v>
      </c>
      <c r="E226" s="54" t="s">
        <v>523</v>
      </c>
      <c r="F226" s="79">
        <v>42004</v>
      </c>
      <c r="G226" s="54" t="s">
        <v>309</v>
      </c>
      <c r="H226" s="72">
        <v>0.47999999995984582</v>
      </c>
      <c r="I226" s="70" t="s">
        <v>130</v>
      </c>
      <c r="J226" s="70" t="s">
        <v>135</v>
      </c>
      <c r="K226" s="71">
        <v>3.7000000000000005E-2</v>
      </c>
      <c r="L226" s="71">
        <v>0.10489999999929729</v>
      </c>
      <c r="M226" s="72">
        <v>9053.5378619999992</v>
      </c>
      <c r="N226" s="80">
        <v>110.03</v>
      </c>
      <c r="O226" s="72">
        <v>9.9616074300000008</v>
      </c>
      <c r="P226" s="73">
        <f t="shared" si="3"/>
        <v>7.1210181700957602E-4</v>
      </c>
      <c r="Q226" s="73">
        <f>O226/'סכום נכסי הקרן'!$C$41</f>
        <v>6.6931416083618054E-5</v>
      </c>
      <c r="T226" s="72"/>
    </row>
    <row r="227" spans="1:20">
      <c r="A227" s="69" t="s">
        <v>3184</v>
      </c>
      <c r="B227" s="70" t="s">
        <v>2804</v>
      </c>
      <c r="C227" s="54" t="s">
        <v>2965</v>
      </c>
      <c r="D227" s="118" t="s">
        <v>3256</v>
      </c>
      <c r="E227" s="54" t="s">
        <v>523</v>
      </c>
      <c r="F227" s="79">
        <v>42759</v>
      </c>
      <c r="G227" s="54" t="s">
        <v>309</v>
      </c>
      <c r="H227" s="72">
        <v>1.429999999998385</v>
      </c>
      <c r="I227" s="70" t="s">
        <v>130</v>
      </c>
      <c r="J227" s="70" t="s">
        <v>135</v>
      </c>
      <c r="K227" s="71">
        <v>7.0499999999999993E-2</v>
      </c>
      <c r="L227" s="71">
        <v>7.1699999999693162E-2</v>
      </c>
      <c r="M227" s="72">
        <v>30038.736078000002</v>
      </c>
      <c r="N227" s="80">
        <v>103.07</v>
      </c>
      <c r="O227" s="72">
        <v>30.960692335000001</v>
      </c>
      <c r="P227" s="73">
        <f t="shared" si="3"/>
        <v>2.2132136226560729E-3</v>
      </c>
      <c r="Q227" s="73">
        <f>O227/'סכום נכסי הקרן'!$C$41</f>
        <v>2.0802295166441517E-4</v>
      </c>
      <c r="T227" s="72"/>
    </row>
    <row r="228" spans="1:20">
      <c r="A228" s="69" t="s">
        <v>3184</v>
      </c>
      <c r="B228" s="70" t="s">
        <v>2804</v>
      </c>
      <c r="C228" s="54" t="s">
        <v>2966</v>
      </c>
      <c r="D228" s="118" t="s">
        <v>3256</v>
      </c>
      <c r="E228" s="54" t="s">
        <v>523</v>
      </c>
      <c r="F228" s="79">
        <v>42759</v>
      </c>
      <c r="G228" s="54" t="s">
        <v>309</v>
      </c>
      <c r="H228" s="72">
        <v>1.480000000009313</v>
      </c>
      <c r="I228" s="70" t="s">
        <v>130</v>
      </c>
      <c r="J228" s="70" t="s">
        <v>135</v>
      </c>
      <c r="K228" s="71">
        <v>3.8800000000000001E-2</v>
      </c>
      <c r="L228" s="71">
        <v>5.0300000000026601E-2</v>
      </c>
      <c r="M228" s="72">
        <v>30038.736078000002</v>
      </c>
      <c r="N228" s="80">
        <v>100.09</v>
      </c>
      <c r="O228" s="72">
        <v>30.065771563999999</v>
      </c>
      <c r="P228" s="73">
        <f t="shared" si="3"/>
        <v>2.1492405428507472E-3</v>
      </c>
      <c r="Q228" s="73">
        <f>O228/'סכום נכסי הקרן'!$C$41</f>
        <v>2.0201003508377519E-4</v>
      </c>
      <c r="T228" s="72"/>
    </row>
    <row r="229" spans="1:20">
      <c r="A229" s="69" t="s">
        <v>3185</v>
      </c>
      <c r="B229" s="70" t="s">
        <v>2813</v>
      </c>
      <c r="C229" s="54">
        <v>9806</v>
      </c>
      <c r="D229" s="118" t="s">
        <v>3256</v>
      </c>
      <c r="E229" s="54" t="s">
        <v>587</v>
      </c>
      <c r="F229" s="79">
        <v>45216</v>
      </c>
      <c r="G229" s="54" t="s">
        <v>133</v>
      </c>
      <c r="H229" s="72">
        <v>5.8200000000399221</v>
      </c>
      <c r="I229" s="70" t="s">
        <v>158</v>
      </c>
      <c r="J229" s="70" t="s">
        <v>135</v>
      </c>
      <c r="K229" s="71">
        <v>7.3617000000000002E-2</v>
      </c>
      <c r="L229" s="71">
        <v>6.6000000000509651E-2</v>
      </c>
      <c r="M229" s="72">
        <v>66076.939098000003</v>
      </c>
      <c r="N229" s="80">
        <v>106.9</v>
      </c>
      <c r="O229" s="72">
        <v>70.636248749000003</v>
      </c>
      <c r="P229" s="73">
        <f t="shared" si="3"/>
        <v>5.0494060757123498E-3</v>
      </c>
      <c r="Q229" s="73">
        <f>O229/'סכום נכסי הקרן'!$C$41</f>
        <v>4.7460052896355345E-4</v>
      </c>
      <c r="T229" s="72"/>
    </row>
    <row r="230" spans="1:20">
      <c r="A230" s="69" t="s">
        <v>3185</v>
      </c>
      <c r="B230" s="70" t="s">
        <v>2804</v>
      </c>
      <c r="C230" s="54">
        <v>7561</v>
      </c>
      <c r="D230" s="118" t="s">
        <v>3256</v>
      </c>
      <c r="E230" s="54" t="s">
        <v>587</v>
      </c>
      <c r="F230" s="79">
        <v>43920</v>
      </c>
      <c r="G230" s="54" t="s">
        <v>133</v>
      </c>
      <c r="H230" s="72">
        <v>4.0299999999742289</v>
      </c>
      <c r="I230" s="70" t="s">
        <v>158</v>
      </c>
      <c r="J230" s="70" t="s">
        <v>135</v>
      </c>
      <c r="K230" s="71">
        <v>4.8917999999999996E-2</v>
      </c>
      <c r="L230" s="71">
        <v>5.3699999999685021E-2</v>
      </c>
      <c r="M230" s="72">
        <v>84218.564268000002</v>
      </c>
      <c r="N230" s="80">
        <v>99.52</v>
      </c>
      <c r="O230" s="72">
        <v>83.814315972000003</v>
      </c>
      <c r="P230" s="73">
        <f t="shared" si="3"/>
        <v>5.9914353295365628E-3</v>
      </c>
      <c r="Q230" s="73">
        <f>O230/'סכום נכסי הקרן'!$C$41</f>
        <v>5.6314313683868643E-4</v>
      </c>
      <c r="T230" s="72"/>
    </row>
    <row r="231" spans="1:20">
      <c r="A231" s="69" t="s">
        <v>3185</v>
      </c>
      <c r="B231" s="70" t="s">
        <v>2804</v>
      </c>
      <c r="C231" s="54">
        <v>8991</v>
      </c>
      <c r="D231" s="118" t="s">
        <v>3256</v>
      </c>
      <c r="E231" s="54" t="s">
        <v>587</v>
      </c>
      <c r="F231" s="79">
        <v>44636</v>
      </c>
      <c r="G231" s="54" t="s">
        <v>133</v>
      </c>
      <c r="H231" s="72">
        <v>4.249999999975131</v>
      </c>
      <c r="I231" s="70" t="s">
        <v>158</v>
      </c>
      <c r="J231" s="70" t="s">
        <v>135</v>
      </c>
      <c r="K231" s="71">
        <v>4.2824000000000001E-2</v>
      </c>
      <c r="L231" s="71">
        <v>7.1299999999495517E-2</v>
      </c>
      <c r="M231" s="72">
        <v>78127.646544000003</v>
      </c>
      <c r="N231" s="80">
        <v>90.07</v>
      </c>
      <c r="O231" s="72">
        <v>70.369572935000008</v>
      </c>
      <c r="P231" s="73">
        <f t="shared" si="3"/>
        <v>5.0303428539345066E-3</v>
      </c>
      <c r="Q231" s="73">
        <f>O231/'סכום נכסי הקרן'!$C$41</f>
        <v>4.7280875088037802E-4</v>
      </c>
      <c r="T231" s="72"/>
    </row>
    <row r="232" spans="1:20">
      <c r="A232" s="69" t="s">
        <v>3185</v>
      </c>
      <c r="B232" s="70" t="s">
        <v>2804</v>
      </c>
      <c r="C232" s="54">
        <v>9112</v>
      </c>
      <c r="D232" s="118" t="s">
        <v>3256</v>
      </c>
      <c r="E232" s="54" t="s">
        <v>587</v>
      </c>
      <c r="F232" s="79">
        <v>44722</v>
      </c>
      <c r="G232" s="54" t="s">
        <v>133</v>
      </c>
      <c r="H232" s="72">
        <v>4.2100000000001652</v>
      </c>
      <c r="I232" s="70" t="s">
        <v>158</v>
      </c>
      <c r="J232" s="70" t="s">
        <v>135</v>
      </c>
      <c r="K232" s="71">
        <v>5.2750000000000005E-2</v>
      </c>
      <c r="L232" s="71">
        <v>6.5699999999945413E-2</v>
      </c>
      <c r="M232" s="72">
        <v>125404.00105699999</v>
      </c>
      <c r="N232" s="80">
        <v>96.4</v>
      </c>
      <c r="O232" s="72">
        <v>120.88946003800001</v>
      </c>
      <c r="P232" s="73">
        <f t="shared" si="3"/>
        <v>8.6417382691787448E-3</v>
      </c>
      <c r="Q232" s="73">
        <f>O232/'סכום נכסי הקרן'!$C$41</f>
        <v>8.122487065249965E-4</v>
      </c>
      <c r="T232" s="72"/>
    </row>
    <row r="233" spans="1:20">
      <c r="A233" s="69" t="s">
        <v>3185</v>
      </c>
      <c r="B233" s="70" t="s">
        <v>2804</v>
      </c>
      <c r="C233" s="54">
        <v>9247</v>
      </c>
      <c r="D233" s="118" t="s">
        <v>3256</v>
      </c>
      <c r="E233" s="54" t="s">
        <v>587</v>
      </c>
      <c r="F233" s="79">
        <v>44816</v>
      </c>
      <c r="G233" s="54" t="s">
        <v>133</v>
      </c>
      <c r="H233" s="72">
        <v>4.1200000000005526</v>
      </c>
      <c r="I233" s="70" t="s">
        <v>158</v>
      </c>
      <c r="J233" s="70" t="s">
        <v>135</v>
      </c>
      <c r="K233" s="71">
        <v>5.6036999999999997E-2</v>
      </c>
      <c r="L233" s="71">
        <v>7.8299999999980635E-2</v>
      </c>
      <c r="M233" s="72">
        <v>155201.87262400001</v>
      </c>
      <c r="N233" s="80">
        <v>93.15</v>
      </c>
      <c r="O233" s="72">
        <v>144.570549016</v>
      </c>
      <c r="P233" s="73">
        <f t="shared" si="3"/>
        <v>1.0334572142476564E-2</v>
      </c>
      <c r="Q233" s="73">
        <f>O233/'סכום נכסי הקרן'!$C$41</f>
        <v>9.7136045940599707E-4</v>
      </c>
      <c r="T233" s="72"/>
    </row>
    <row r="234" spans="1:20">
      <c r="A234" s="69" t="s">
        <v>3185</v>
      </c>
      <c r="B234" s="70" t="s">
        <v>2804</v>
      </c>
      <c r="C234" s="54">
        <v>9486</v>
      </c>
      <c r="D234" s="118" t="s">
        <v>3256</v>
      </c>
      <c r="E234" s="54" t="s">
        <v>587</v>
      </c>
      <c r="F234" s="79">
        <v>44976</v>
      </c>
      <c r="G234" s="54" t="s">
        <v>133</v>
      </c>
      <c r="H234" s="72">
        <v>4.1499999999870969</v>
      </c>
      <c r="I234" s="70" t="s">
        <v>158</v>
      </c>
      <c r="J234" s="70" t="s">
        <v>135</v>
      </c>
      <c r="K234" s="71">
        <v>6.1999000000000005E-2</v>
      </c>
      <c r="L234" s="71">
        <v>6.1799999999858066E-2</v>
      </c>
      <c r="M234" s="72">
        <v>152043.90224699999</v>
      </c>
      <c r="N234" s="80">
        <v>101.95</v>
      </c>
      <c r="O234" s="72">
        <v>155.00875854</v>
      </c>
      <c r="P234" s="73">
        <f t="shared" si="3"/>
        <v>1.1080743683625828E-2</v>
      </c>
      <c r="Q234" s="73">
        <f>O234/'סכום נכסי הקרן'!$C$41</f>
        <v>1.0414941350931977E-3</v>
      </c>
      <c r="T234" s="72"/>
    </row>
    <row r="235" spans="1:20">
      <c r="A235" s="69" t="s">
        <v>3185</v>
      </c>
      <c r="B235" s="70" t="s">
        <v>2804</v>
      </c>
      <c r="C235" s="54">
        <v>9567</v>
      </c>
      <c r="D235" s="118" t="s">
        <v>3256</v>
      </c>
      <c r="E235" s="54" t="s">
        <v>587</v>
      </c>
      <c r="F235" s="79">
        <v>45056</v>
      </c>
      <c r="G235" s="54" t="s">
        <v>133</v>
      </c>
      <c r="H235" s="72">
        <v>4.1399999999969266</v>
      </c>
      <c r="I235" s="70" t="s">
        <v>158</v>
      </c>
      <c r="J235" s="70" t="s">
        <v>135</v>
      </c>
      <c r="K235" s="71">
        <v>6.3411999999999996E-2</v>
      </c>
      <c r="L235" s="71">
        <v>6.1999999999964528E-2</v>
      </c>
      <c r="M235" s="72">
        <v>165106.90244599999</v>
      </c>
      <c r="N235" s="80">
        <v>102.47</v>
      </c>
      <c r="O235" s="72">
        <v>169.18503591800001</v>
      </c>
      <c r="P235" s="73">
        <f t="shared" si="3"/>
        <v>1.2094129620608646E-2</v>
      </c>
      <c r="Q235" s="73">
        <f>O235/'סכום נכסי הקרן'!$C$41</f>
        <v>1.1367436544474955E-3</v>
      </c>
      <c r="T235" s="72"/>
    </row>
    <row r="236" spans="1:20">
      <c r="A236" s="69" t="s">
        <v>3185</v>
      </c>
      <c r="B236" s="70" t="s">
        <v>2804</v>
      </c>
      <c r="C236" s="54">
        <v>7894</v>
      </c>
      <c r="D236" s="118" t="s">
        <v>3256</v>
      </c>
      <c r="E236" s="54" t="s">
        <v>587</v>
      </c>
      <c r="F236" s="79">
        <v>44068</v>
      </c>
      <c r="G236" s="54" t="s">
        <v>133</v>
      </c>
      <c r="H236" s="72">
        <v>3.9899999999831417</v>
      </c>
      <c r="I236" s="70" t="s">
        <v>158</v>
      </c>
      <c r="J236" s="70" t="s">
        <v>135</v>
      </c>
      <c r="K236" s="71">
        <v>4.5102999999999997E-2</v>
      </c>
      <c r="L236" s="71">
        <v>6.349999999980703E-2</v>
      </c>
      <c r="M236" s="72">
        <v>104374.000501</v>
      </c>
      <c r="N236" s="80">
        <v>94.34</v>
      </c>
      <c r="O236" s="72">
        <v>98.466437234000011</v>
      </c>
      <c r="P236" s="73">
        <f t="shared" si="3"/>
        <v>7.0388367902980862E-3</v>
      </c>
      <c r="Q236" s="73">
        <f>O236/'סכום נכסי הקרן'!$C$41</f>
        <v>6.6158982143108957E-4</v>
      </c>
      <c r="T236" s="72"/>
    </row>
    <row r="237" spans="1:20">
      <c r="A237" s="69" t="s">
        <v>3185</v>
      </c>
      <c r="B237" s="70" t="s">
        <v>2804</v>
      </c>
      <c r="C237" s="54">
        <v>8076</v>
      </c>
      <c r="D237" s="118" t="s">
        <v>3256</v>
      </c>
      <c r="E237" s="54" t="s">
        <v>587</v>
      </c>
      <c r="F237" s="79">
        <v>44160</v>
      </c>
      <c r="G237" s="54" t="s">
        <v>133</v>
      </c>
      <c r="H237" s="72">
        <v>3.8399999999946393</v>
      </c>
      <c r="I237" s="70" t="s">
        <v>158</v>
      </c>
      <c r="J237" s="70" t="s">
        <v>135</v>
      </c>
      <c r="K237" s="71">
        <v>4.5465999999999999E-2</v>
      </c>
      <c r="L237" s="71">
        <v>9.0599999999883052E-2</v>
      </c>
      <c r="M237" s="72">
        <v>95862.785747000002</v>
      </c>
      <c r="N237" s="80">
        <v>85.62</v>
      </c>
      <c r="O237" s="72">
        <v>82.077719266000003</v>
      </c>
      <c r="P237" s="73">
        <f t="shared" si="3"/>
        <v>5.8672953573036431E-3</v>
      </c>
      <c r="Q237" s="73">
        <f>O237/'סכום נכסי הקרן'!$C$41</f>
        <v>5.5147505239393267E-4</v>
      </c>
      <c r="T237" s="72"/>
    </row>
    <row r="238" spans="1:20">
      <c r="A238" s="69" t="s">
        <v>3185</v>
      </c>
      <c r="B238" s="70" t="s">
        <v>2804</v>
      </c>
      <c r="C238" s="54">
        <v>9311</v>
      </c>
      <c r="D238" s="118" t="s">
        <v>3256</v>
      </c>
      <c r="E238" s="54" t="s">
        <v>587</v>
      </c>
      <c r="F238" s="79">
        <v>44880</v>
      </c>
      <c r="G238" s="54" t="s">
        <v>133</v>
      </c>
      <c r="H238" s="72">
        <v>3.6599999999812258</v>
      </c>
      <c r="I238" s="70" t="s">
        <v>158</v>
      </c>
      <c r="J238" s="70" t="s">
        <v>135</v>
      </c>
      <c r="K238" s="71">
        <v>7.2695999999999997E-2</v>
      </c>
      <c r="L238" s="71">
        <v>9.7099999999468084E-2</v>
      </c>
      <c r="M238" s="72">
        <v>85007.560419000001</v>
      </c>
      <c r="N238" s="80">
        <v>93.99</v>
      </c>
      <c r="O238" s="72">
        <v>79.898609074999996</v>
      </c>
      <c r="P238" s="73">
        <f t="shared" si="3"/>
        <v>5.7115224725178002E-3</v>
      </c>
      <c r="Q238" s="73">
        <f>O238/'סכום נכסי הקרן'!$C$41</f>
        <v>5.3683374757332368E-4</v>
      </c>
      <c r="T238" s="72"/>
    </row>
    <row r="239" spans="1:20">
      <c r="A239" s="69" t="s">
        <v>3186</v>
      </c>
      <c r="B239" s="70" t="s">
        <v>2804</v>
      </c>
      <c r="C239" s="54">
        <v>8811</v>
      </c>
      <c r="D239" s="118" t="s">
        <v>3256</v>
      </c>
      <c r="E239" s="54" t="s">
        <v>831</v>
      </c>
      <c r="F239" s="79">
        <v>44550</v>
      </c>
      <c r="G239" s="54" t="s">
        <v>2803</v>
      </c>
      <c r="H239" s="72">
        <v>4.8899999999967978</v>
      </c>
      <c r="I239" s="70" t="s">
        <v>330</v>
      </c>
      <c r="J239" s="70" t="s">
        <v>135</v>
      </c>
      <c r="K239" s="71">
        <v>7.85E-2</v>
      </c>
      <c r="L239" s="71">
        <v>7.9499999999878945E-2</v>
      </c>
      <c r="M239" s="72">
        <v>127502.38593699998</v>
      </c>
      <c r="N239" s="80">
        <v>100.43</v>
      </c>
      <c r="O239" s="72">
        <v>128.05059796900002</v>
      </c>
      <c r="P239" s="73">
        <f t="shared" si="3"/>
        <v>9.1536495614430793E-3</v>
      </c>
      <c r="Q239" s="73">
        <f>O239/'סכום נכסי הקרן'!$C$41</f>
        <v>8.6036394353468685E-4</v>
      </c>
      <c r="T239" s="72"/>
    </row>
    <row r="240" spans="1:20">
      <c r="A240" s="69" t="s">
        <v>3187</v>
      </c>
      <c r="B240" s="70" t="s">
        <v>2813</v>
      </c>
      <c r="C240" s="54" t="s">
        <v>2967</v>
      </c>
      <c r="D240" s="118" t="s">
        <v>3256</v>
      </c>
      <c r="E240" s="54" t="s">
        <v>831</v>
      </c>
      <c r="F240" s="79">
        <v>42732</v>
      </c>
      <c r="G240" s="54" t="s">
        <v>2803</v>
      </c>
      <c r="H240" s="72">
        <v>2.2900000000324479</v>
      </c>
      <c r="I240" s="70" t="s">
        <v>131</v>
      </c>
      <c r="J240" s="70" t="s">
        <v>135</v>
      </c>
      <c r="K240" s="71">
        <v>2.1613000000000004E-2</v>
      </c>
      <c r="L240" s="71">
        <v>2.370000000038703E-2</v>
      </c>
      <c r="M240" s="72">
        <v>22777.725527999995</v>
      </c>
      <c r="N240" s="80">
        <v>112.3</v>
      </c>
      <c r="O240" s="72">
        <v>25.579387972999999</v>
      </c>
      <c r="P240" s="73">
        <f t="shared" si="3"/>
        <v>1.828533073759783E-3</v>
      </c>
      <c r="Q240" s="73">
        <f>O240/'סכום נכסי הקרן'!$C$41</f>
        <v>1.7186630487256194E-4</v>
      </c>
      <c r="T240" s="72"/>
    </row>
    <row r="241" spans="1:20">
      <c r="A241" s="69" t="s">
        <v>3188</v>
      </c>
      <c r="B241" s="70" t="s">
        <v>2804</v>
      </c>
      <c r="C241" s="54">
        <v>9533</v>
      </c>
      <c r="D241" s="118" t="s">
        <v>3256</v>
      </c>
      <c r="E241" s="54" t="s">
        <v>600</v>
      </c>
      <c r="F241" s="79">
        <v>45015</v>
      </c>
      <c r="G241" s="54" t="s">
        <v>309</v>
      </c>
      <c r="H241" s="72">
        <v>3.7999999999858365</v>
      </c>
      <c r="I241" s="70" t="s">
        <v>599</v>
      </c>
      <c r="J241" s="70" t="s">
        <v>135</v>
      </c>
      <c r="K241" s="71">
        <v>3.3593000000000005E-2</v>
      </c>
      <c r="L241" s="71">
        <v>2.9799999999844208E-2</v>
      </c>
      <c r="M241" s="72">
        <v>54428.482412999998</v>
      </c>
      <c r="N241" s="80">
        <v>103.78</v>
      </c>
      <c r="O241" s="72">
        <v>56.485878905999996</v>
      </c>
      <c r="P241" s="73">
        <f t="shared" si="3"/>
        <v>4.03787212927196E-3</v>
      </c>
      <c r="Q241" s="73">
        <f>O241/'סכום נכסי הקרן'!$C$41</f>
        <v>3.7952508071343959E-4</v>
      </c>
      <c r="T241" s="72"/>
    </row>
    <row r="242" spans="1:20">
      <c r="A242" s="69" t="s">
        <v>3164</v>
      </c>
      <c r="B242" s="70" t="s">
        <v>2813</v>
      </c>
      <c r="C242" s="54" t="s">
        <v>2968</v>
      </c>
      <c r="D242" s="118" t="s">
        <v>3256</v>
      </c>
      <c r="E242" s="54" t="s">
        <v>587</v>
      </c>
      <c r="F242" s="79">
        <v>45286</v>
      </c>
      <c r="G242" s="54" t="s">
        <v>133</v>
      </c>
      <c r="H242" s="72">
        <v>1.7299999999995137</v>
      </c>
      <c r="I242" s="70" t="s">
        <v>131</v>
      </c>
      <c r="J242" s="70" t="s">
        <v>135</v>
      </c>
      <c r="K242" s="71">
        <v>6.7500000000000004E-2</v>
      </c>
      <c r="L242" s="71">
        <v>7.1700000000021094E-2</v>
      </c>
      <c r="M242" s="72">
        <v>433029.21136399999</v>
      </c>
      <c r="N242" s="80">
        <v>99.67</v>
      </c>
      <c r="O242" s="72">
        <v>431.60029677699993</v>
      </c>
      <c r="P242" s="73">
        <f t="shared" si="3"/>
        <v>3.0852787335424427E-2</v>
      </c>
      <c r="Q242" s="73">
        <f>O242/'סכום נכסי הקרן'!$C$41</f>
        <v>2.8998953480537243E-3</v>
      </c>
      <c r="T242" s="72"/>
    </row>
    <row r="243" spans="1:20">
      <c r="A243" s="69" t="s">
        <v>3164</v>
      </c>
      <c r="B243" s="70" t="s">
        <v>2813</v>
      </c>
      <c r="C243" s="54" t="s">
        <v>2969</v>
      </c>
      <c r="D243" s="118" t="s">
        <v>3256</v>
      </c>
      <c r="E243" s="54" t="s">
        <v>587</v>
      </c>
      <c r="F243" s="79">
        <v>45169</v>
      </c>
      <c r="G243" s="54" t="s">
        <v>133</v>
      </c>
      <c r="H243" s="72">
        <v>1.8199999999641518</v>
      </c>
      <c r="I243" s="70" t="s">
        <v>131</v>
      </c>
      <c r="J243" s="70" t="s">
        <v>135</v>
      </c>
      <c r="K243" s="71">
        <v>6.9500000000000006E-2</v>
      </c>
      <c r="L243" s="71">
        <v>7.1399999999113964E-2</v>
      </c>
      <c r="M243" s="72">
        <v>29554.147209000002</v>
      </c>
      <c r="N243" s="80">
        <v>100.05</v>
      </c>
      <c r="O243" s="72">
        <v>29.568926182999995</v>
      </c>
      <c r="P243" s="73">
        <f t="shared" si="3"/>
        <v>2.1137237348386774E-3</v>
      </c>
      <c r="Q243" s="73">
        <f>O243/'סכום נכסי הקרן'!$C$41</f>
        <v>1.9867176210337377E-4</v>
      </c>
      <c r="T243" s="72"/>
    </row>
    <row r="244" spans="1:20">
      <c r="A244" s="69" t="s">
        <v>3164</v>
      </c>
      <c r="B244" s="70" t="s">
        <v>2813</v>
      </c>
      <c r="C244" s="54" t="s">
        <v>2970</v>
      </c>
      <c r="D244" s="118" t="s">
        <v>3256</v>
      </c>
      <c r="E244" s="54" t="s">
        <v>587</v>
      </c>
      <c r="F244" s="79">
        <v>45195</v>
      </c>
      <c r="G244" s="54" t="s">
        <v>133</v>
      </c>
      <c r="H244" s="72">
        <v>1.8200000000166756</v>
      </c>
      <c r="I244" s="70" t="s">
        <v>131</v>
      </c>
      <c r="J244" s="70" t="s">
        <v>135</v>
      </c>
      <c r="K244" s="71">
        <v>6.9500000000000006E-2</v>
      </c>
      <c r="L244" s="71">
        <v>7.140000000129558E-2</v>
      </c>
      <c r="M244" s="72">
        <v>15582.043516</v>
      </c>
      <c r="N244" s="80">
        <v>100.06</v>
      </c>
      <c r="O244" s="72">
        <v>15.591393807000001</v>
      </c>
      <c r="P244" s="73">
        <f t="shared" si="3"/>
        <v>1.1145450107018071E-3</v>
      </c>
      <c r="Q244" s="73">
        <f>O244/'סכום נכסי הקרן'!$C$41</f>
        <v>1.0475759796326994E-4</v>
      </c>
      <c r="T244" s="72"/>
    </row>
    <row r="245" spans="1:20">
      <c r="A245" s="69" t="s">
        <v>3164</v>
      </c>
      <c r="B245" s="70" t="s">
        <v>2813</v>
      </c>
      <c r="C245" s="54" t="s">
        <v>2971</v>
      </c>
      <c r="D245" s="118" t="s">
        <v>3256</v>
      </c>
      <c r="E245" s="54" t="s">
        <v>587</v>
      </c>
      <c r="F245" s="79">
        <v>45230</v>
      </c>
      <c r="G245" s="54" t="s">
        <v>133</v>
      </c>
      <c r="H245" s="72">
        <v>1.8200000000136412</v>
      </c>
      <c r="I245" s="70" t="s">
        <v>131</v>
      </c>
      <c r="J245" s="70" t="s">
        <v>135</v>
      </c>
      <c r="K245" s="71">
        <v>6.9500000000000006E-2</v>
      </c>
      <c r="L245" s="71">
        <v>6.3500000000600854E-2</v>
      </c>
      <c r="M245" s="72">
        <v>30361.081416000001</v>
      </c>
      <c r="N245" s="80">
        <v>101.41</v>
      </c>
      <c r="O245" s="72">
        <v>30.789174669000001</v>
      </c>
      <c r="P245" s="73">
        <f t="shared" si="3"/>
        <v>2.200952745838139E-3</v>
      </c>
      <c r="Q245" s="73">
        <f>O245/'סכום נכסי הקרן'!$C$41</f>
        <v>2.0687053521461967E-4</v>
      </c>
      <c r="T245" s="72"/>
    </row>
    <row r="246" spans="1:20">
      <c r="A246" s="69" t="s">
        <v>3164</v>
      </c>
      <c r="B246" s="70" t="s">
        <v>2813</v>
      </c>
      <c r="C246" s="54" t="s">
        <v>2972</v>
      </c>
      <c r="D246" s="118" t="s">
        <v>3256</v>
      </c>
      <c r="E246" s="54" t="s">
        <v>587</v>
      </c>
      <c r="F246" s="79">
        <v>45257</v>
      </c>
      <c r="G246" s="54" t="s">
        <v>133</v>
      </c>
      <c r="H246" s="72">
        <v>1.8200000000280609</v>
      </c>
      <c r="I246" s="70" t="s">
        <v>131</v>
      </c>
      <c r="J246" s="70" t="s">
        <v>135</v>
      </c>
      <c r="K246" s="71">
        <v>6.9500000000000006E-2</v>
      </c>
      <c r="L246" s="71">
        <v>6.8100000000815855E-2</v>
      </c>
      <c r="M246" s="72">
        <v>19125.060851999999</v>
      </c>
      <c r="N246" s="80">
        <v>100.62</v>
      </c>
      <c r="O246" s="72">
        <v>19.243637503000002</v>
      </c>
      <c r="P246" s="73">
        <f t="shared" si="3"/>
        <v>1.3756242983929672E-3</v>
      </c>
      <c r="Q246" s="73">
        <f>O246/'סכום נכסי הקרן'!$C$41</f>
        <v>1.2929679449088767E-4</v>
      </c>
      <c r="T246" s="72"/>
    </row>
    <row r="247" spans="1:20">
      <c r="A247" s="69" t="s">
        <v>3161</v>
      </c>
      <c r="B247" s="70" t="s">
        <v>2813</v>
      </c>
      <c r="C247" s="54" t="s">
        <v>2973</v>
      </c>
      <c r="D247" s="118" t="s">
        <v>3256</v>
      </c>
      <c r="E247" s="54" t="s">
        <v>622</v>
      </c>
      <c r="F247" s="79">
        <v>44858</v>
      </c>
      <c r="G247" s="54" t="s">
        <v>133</v>
      </c>
      <c r="H247" s="72">
        <v>5.399999999534681</v>
      </c>
      <c r="I247" s="70" t="s">
        <v>650</v>
      </c>
      <c r="J247" s="70" t="s">
        <v>135</v>
      </c>
      <c r="K247" s="71">
        <v>3.49E-2</v>
      </c>
      <c r="L247" s="71">
        <v>4.4699999997149922E-2</v>
      </c>
      <c r="M247" s="72">
        <v>3440.9096980000004</v>
      </c>
      <c r="N247" s="80">
        <v>99.93</v>
      </c>
      <c r="O247" s="72">
        <v>3.4385008340000001</v>
      </c>
      <c r="P247" s="73">
        <f t="shared" si="3"/>
        <v>2.4579995837883988E-4</v>
      </c>
      <c r="Q247" s="73">
        <f>O247/'סכום נכסי הקרן'!$C$41</f>
        <v>2.3103071631916502E-5</v>
      </c>
      <c r="T247" s="72"/>
    </row>
    <row r="248" spans="1:20">
      <c r="A248" s="69" t="s">
        <v>3161</v>
      </c>
      <c r="B248" s="70" t="s">
        <v>2813</v>
      </c>
      <c r="C248" s="54" t="s">
        <v>2974</v>
      </c>
      <c r="D248" s="118" t="s">
        <v>3256</v>
      </c>
      <c r="E248" s="54" t="s">
        <v>622</v>
      </c>
      <c r="F248" s="79">
        <v>44858</v>
      </c>
      <c r="G248" s="54" t="s">
        <v>133</v>
      </c>
      <c r="H248" s="72">
        <v>5.4299999999789277</v>
      </c>
      <c r="I248" s="70" t="s">
        <v>650</v>
      </c>
      <c r="J248" s="70" t="s">
        <v>135</v>
      </c>
      <c r="K248" s="71">
        <v>3.49E-2</v>
      </c>
      <c r="L248" s="71">
        <v>4.4599999998876101E-2</v>
      </c>
      <c r="M248" s="72">
        <v>2848.9056650000002</v>
      </c>
      <c r="N248" s="80">
        <v>99.94</v>
      </c>
      <c r="O248" s="72">
        <v>2.8471961419999992</v>
      </c>
      <c r="P248" s="73">
        <f t="shared" si="3"/>
        <v>2.0353076151093157E-4</v>
      </c>
      <c r="Q248" s="73">
        <f>O248/'סכום נכסי הקרן'!$C$41</f>
        <v>1.9130132460145942E-5</v>
      </c>
      <c r="T248" s="72"/>
    </row>
    <row r="249" spans="1:20">
      <c r="A249" s="69" t="s">
        <v>3161</v>
      </c>
      <c r="B249" s="70" t="s">
        <v>2813</v>
      </c>
      <c r="C249" s="54" t="s">
        <v>2975</v>
      </c>
      <c r="D249" s="118" t="s">
        <v>3256</v>
      </c>
      <c r="E249" s="54" t="s">
        <v>622</v>
      </c>
      <c r="F249" s="79">
        <v>44858</v>
      </c>
      <c r="G249" s="54" t="s">
        <v>133</v>
      </c>
      <c r="H249" s="72">
        <v>5.3200000003705448</v>
      </c>
      <c r="I249" s="70" t="s">
        <v>650</v>
      </c>
      <c r="J249" s="70" t="s">
        <v>135</v>
      </c>
      <c r="K249" s="71">
        <v>3.49E-2</v>
      </c>
      <c r="L249" s="71">
        <v>4.4700000004828315E-2</v>
      </c>
      <c r="M249" s="72">
        <v>3563.0372659999998</v>
      </c>
      <c r="N249" s="80">
        <v>99.98</v>
      </c>
      <c r="O249" s="72">
        <v>3.5623244239999998</v>
      </c>
      <c r="P249" s="73">
        <f t="shared" si="3"/>
        <v>2.5465144184144895E-4</v>
      </c>
      <c r="Q249" s="73">
        <f>O249/'סכום נכסי הקרן'!$C$41</f>
        <v>2.3935034573790564E-5</v>
      </c>
      <c r="T249" s="72"/>
    </row>
    <row r="250" spans="1:20">
      <c r="A250" s="69" t="s">
        <v>3161</v>
      </c>
      <c r="B250" s="70" t="s">
        <v>2813</v>
      </c>
      <c r="C250" s="54" t="s">
        <v>2976</v>
      </c>
      <c r="D250" s="118" t="s">
        <v>3256</v>
      </c>
      <c r="E250" s="54" t="s">
        <v>622</v>
      </c>
      <c r="F250" s="79">
        <v>44858</v>
      </c>
      <c r="G250" s="54" t="s">
        <v>133</v>
      </c>
      <c r="H250" s="72">
        <v>5.3600000004245425</v>
      </c>
      <c r="I250" s="70" t="s">
        <v>650</v>
      </c>
      <c r="J250" s="70" t="s">
        <v>135</v>
      </c>
      <c r="K250" s="71">
        <v>3.49E-2</v>
      </c>
      <c r="L250" s="71">
        <v>4.470000000214578E-2</v>
      </c>
      <c r="M250" s="72">
        <v>4335.3778940000002</v>
      </c>
      <c r="N250" s="80">
        <v>99.97</v>
      </c>
      <c r="O250" s="72">
        <v>4.3340769809999999</v>
      </c>
      <c r="P250" s="73">
        <f t="shared" si="3"/>
        <v>3.0981988749475116E-4</v>
      </c>
      <c r="Q250" s="73">
        <f>O250/'סכום נכסי הקרן'!$C$41</f>
        <v>2.9120391642831696E-5</v>
      </c>
      <c r="T250" s="72"/>
    </row>
    <row r="251" spans="1:20">
      <c r="A251" s="69" t="s">
        <v>3161</v>
      </c>
      <c r="B251" s="70" t="s">
        <v>2813</v>
      </c>
      <c r="C251" s="54" t="s">
        <v>2977</v>
      </c>
      <c r="D251" s="118" t="s">
        <v>3256</v>
      </c>
      <c r="E251" s="54" t="s">
        <v>622</v>
      </c>
      <c r="F251" s="79">
        <v>44858</v>
      </c>
      <c r="G251" s="54" t="s">
        <v>133</v>
      </c>
      <c r="H251" s="72">
        <v>5.5199999995186442</v>
      </c>
      <c r="I251" s="70" t="s">
        <v>650</v>
      </c>
      <c r="J251" s="70" t="s">
        <v>135</v>
      </c>
      <c r="K251" s="71">
        <v>3.49E-2</v>
      </c>
      <c r="L251" s="71">
        <v>4.4499999995535805E-2</v>
      </c>
      <c r="M251" s="72">
        <v>2578.6280929999998</v>
      </c>
      <c r="N251" s="80">
        <v>99.9</v>
      </c>
      <c r="O251" s="72">
        <v>2.576049287</v>
      </c>
      <c r="P251" s="73">
        <f t="shared" si="3"/>
        <v>1.8414792902343098E-4</v>
      </c>
      <c r="Q251" s="73">
        <f>O251/'סכום נכסי הקרן'!$C$41</f>
        <v>1.7308313732666796E-5</v>
      </c>
      <c r="T251" s="72"/>
    </row>
    <row r="252" spans="1:20">
      <c r="A252" s="69" t="s">
        <v>3189</v>
      </c>
      <c r="B252" s="70" t="s">
        <v>2804</v>
      </c>
      <c r="C252" s="54">
        <v>9637</v>
      </c>
      <c r="D252" s="118" t="s">
        <v>3256</v>
      </c>
      <c r="E252" s="54" t="s">
        <v>622</v>
      </c>
      <c r="F252" s="79">
        <v>45104</v>
      </c>
      <c r="G252" s="54" t="s">
        <v>133</v>
      </c>
      <c r="H252" s="72">
        <v>2.3000000000324738</v>
      </c>
      <c r="I252" s="70" t="s">
        <v>330</v>
      </c>
      <c r="J252" s="70" t="s">
        <v>135</v>
      </c>
      <c r="K252" s="71">
        <v>5.2159000000000004E-2</v>
      </c>
      <c r="L252" s="71">
        <v>5.7900000000963389E-2</v>
      </c>
      <c r="M252" s="72">
        <v>27767.5</v>
      </c>
      <c r="N252" s="80">
        <v>99.81</v>
      </c>
      <c r="O252" s="72">
        <v>27.714742826999998</v>
      </c>
      <c r="P252" s="73">
        <f t="shared" si="3"/>
        <v>1.9811781244886708E-3</v>
      </c>
      <c r="Q252" s="73">
        <f>O252/'סכום נכסי הקרן'!$C$41</f>
        <v>1.8621362032577161E-4</v>
      </c>
      <c r="T252" s="72"/>
    </row>
    <row r="253" spans="1:20">
      <c r="A253" s="69" t="s">
        <v>3190</v>
      </c>
      <c r="B253" s="70" t="s">
        <v>2804</v>
      </c>
      <c r="C253" s="54">
        <v>9577</v>
      </c>
      <c r="D253" s="118" t="s">
        <v>3256</v>
      </c>
      <c r="E253" s="54" t="s">
        <v>622</v>
      </c>
      <c r="F253" s="79">
        <v>45063</v>
      </c>
      <c r="G253" s="54" t="s">
        <v>133</v>
      </c>
      <c r="H253" s="72">
        <v>3.3700000000116979</v>
      </c>
      <c r="I253" s="70" t="s">
        <v>330</v>
      </c>
      <c r="J253" s="70" t="s">
        <v>135</v>
      </c>
      <c r="K253" s="71">
        <v>4.4344000000000001E-2</v>
      </c>
      <c r="L253" s="71">
        <v>4.1900000000116983E-2</v>
      </c>
      <c r="M253" s="72">
        <v>41651.25</v>
      </c>
      <c r="N253" s="80">
        <v>102.62</v>
      </c>
      <c r="O253" s="72">
        <v>42.742512249999997</v>
      </c>
      <c r="P253" s="73">
        <f t="shared" si="3"/>
        <v>3.0554326548862059E-3</v>
      </c>
      <c r="Q253" s="73">
        <f>O253/'סכום נכסי הקרן'!$C$41</f>
        <v>2.8718426137215201E-4</v>
      </c>
      <c r="T253" s="72"/>
    </row>
    <row r="254" spans="1:20">
      <c r="A254" s="69" t="s">
        <v>3191</v>
      </c>
      <c r="B254" s="70" t="s">
        <v>2813</v>
      </c>
      <c r="C254" s="54" t="s">
        <v>2978</v>
      </c>
      <c r="D254" s="118" t="s">
        <v>3256</v>
      </c>
      <c r="E254" s="54" t="s">
        <v>622</v>
      </c>
      <c r="F254" s="79">
        <v>42372</v>
      </c>
      <c r="G254" s="54" t="s">
        <v>133</v>
      </c>
      <c r="H254" s="72">
        <v>9.3599999999984274</v>
      </c>
      <c r="I254" s="70" t="s">
        <v>131</v>
      </c>
      <c r="J254" s="70" t="s">
        <v>135</v>
      </c>
      <c r="K254" s="71">
        <v>6.7000000000000004E-2</v>
      </c>
      <c r="L254" s="71">
        <v>3.409999999990572E-2</v>
      </c>
      <c r="M254" s="72">
        <v>33608.258214000001</v>
      </c>
      <c r="N254" s="80">
        <v>151.47999999999999</v>
      </c>
      <c r="O254" s="72">
        <v>50.909789528000005</v>
      </c>
      <c r="P254" s="73">
        <f t="shared" si="3"/>
        <v>3.6392674456620184E-3</v>
      </c>
      <c r="Q254" s="73">
        <f>O254/'סכום נכסי הקרן'!$C$41</f>
        <v>3.4205968560517639E-4</v>
      </c>
      <c r="T254" s="72"/>
    </row>
    <row r="255" spans="1:20">
      <c r="A255" s="69" t="s">
        <v>3192</v>
      </c>
      <c r="B255" s="70" t="s">
        <v>2813</v>
      </c>
      <c r="C255" s="54" t="s">
        <v>2979</v>
      </c>
      <c r="D255" s="118" t="s">
        <v>3256</v>
      </c>
      <c r="E255" s="54" t="s">
        <v>643</v>
      </c>
      <c r="F255" s="79">
        <v>44871</v>
      </c>
      <c r="G255" s="118" t="s">
        <v>3256</v>
      </c>
      <c r="H255" s="72">
        <v>4.6899999999468189</v>
      </c>
      <c r="I255" s="70" t="s">
        <v>330</v>
      </c>
      <c r="J255" s="70" t="s">
        <v>135</v>
      </c>
      <c r="K255" s="71">
        <v>0.05</v>
      </c>
      <c r="L255" s="71">
        <v>6.9899999999367843E-2</v>
      </c>
      <c r="M255" s="72">
        <v>41593.986312000001</v>
      </c>
      <c r="N255" s="80">
        <v>95.84</v>
      </c>
      <c r="O255" s="72">
        <v>39.863674947999996</v>
      </c>
      <c r="P255" s="73">
        <f t="shared" si="3"/>
        <v>2.8496400367736545E-3</v>
      </c>
      <c r="Q255" s="73">
        <f>O255/'סכום נכסי הקרן'!$C$41</f>
        <v>2.6784153394074161E-4</v>
      </c>
      <c r="T255" s="72"/>
    </row>
    <row r="256" spans="1:20">
      <c r="A256" s="69" t="s">
        <v>3192</v>
      </c>
      <c r="B256" s="70" t="s">
        <v>2813</v>
      </c>
      <c r="C256" s="54" t="s">
        <v>2980</v>
      </c>
      <c r="D256" s="118" t="s">
        <v>3256</v>
      </c>
      <c r="E256" s="54" t="s">
        <v>643</v>
      </c>
      <c r="F256" s="79">
        <v>44969</v>
      </c>
      <c r="G256" s="118" t="s">
        <v>3256</v>
      </c>
      <c r="H256" s="72">
        <v>4.6900000000631907</v>
      </c>
      <c r="I256" s="70" t="s">
        <v>330</v>
      </c>
      <c r="J256" s="70" t="s">
        <v>135</v>
      </c>
      <c r="K256" s="71">
        <v>0.05</v>
      </c>
      <c r="L256" s="71">
        <v>6.7100000000879179E-2</v>
      </c>
      <c r="M256" s="72">
        <v>30155.587775</v>
      </c>
      <c r="N256" s="80">
        <v>96.56</v>
      </c>
      <c r="O256" s="72">
        <v>29.118237264000001</v>
      </c>
      <c r="P256" s="73">
        <f t="shared" si="3"/>
        <v>2.0815064044147286E-3</v>
      </c>
      <c r="Q256" s="73">
        <f>O256/'סכום נכסי הקרן'!$C$41</f>
        <v>1.9564361149878158E-4</v>
      </c>
      <c r="T256" s="72"/>
    </row>
    <row r="257" spans="1:20">
      <c r="A257" s="69" t="s">
        <v>3192</v>
      </c>
      <c r="B257" s="70" t="s">
        <v>2813</v>
      </c>
      <c r="C257" s="54" t="s">
        <v>2981</v>
      </c>
      <c r="D257" s="118" t="s">
        <v>3256</v>
      </c>
      <c r="E257" s="54" t="s">
        <v>643</v>
      </c>
      <c r="F257" s="79">
        <v>45018</v>
      </c>
      <c r="G257" s="118" t="s">
        <v>3256</v>
      </c>
      <c r="H257" s="72">
        <v>4.6900000001438746</v>
      </c>
      <c r="I257" s="70" t="s">
        <v>330</v>
      </c>
      <c r="J257" s="70" t="s">
        <v>135</v>
      </c>
      <c r="K257" s="71">
        <v>0.05</v>
      </c>
      <c r="L257" s="71">
        <v>4.1800000001329059E-2</v>
      </c>
      <c r="M257" s="72">
        <v>14380.909072</v>
      </c>
      <c r="N257" s="80">
        <v>107.78</v>
      </c>
      <c r="O257" s="72">
        <v>15.499743232999997</v>
      </c>
      <c r="P257" s="73">
        <f t="shared" si="3"/>
        <v>1.1079934033699597E-3</v>
      </c>
      <c r="Q257" s="73">
        <f>O257/'סכום נכסי הקרן'!$C$41</f>
        <v>1.0414180349979581E-4</v>
      </c>
      <c r="T257" s="72"/>
    </row>
    <row r="258" spans="1:20">
      <c r="A258" s="69" t="s">
        <v>3192</v>
      </c>
      <c r="B258" s="70" t="s">
        <v>2813</v>
      </c>
      <c r="C258" s="54" t="s">
        <v>2982</v>
      </c>
      <c r="D258" s="118" t="s">
        <v>3256</v>
      </c>
      <c r="E258" s="54" t="s">
        <v>643</v>
      </c>
      <c r="F258" s="79">
        <v>45109</v>
      </c>
      <c r="G258" s="118" t="s">
        <v>3256</v>
      </c>
      <c r="H258" s="72">
        <v>4.6899999998723807</v>
      </c>
      <c r="I258" s="70" t="s">
        <v>330</v>
      </c>
      <c r="J258" s="70" t="s">
        <v>135</v>
      </c>
      <c r="K258" s="71">
        <v>0.05</v>
      </c>
      <c r="L258" s="71">
        <v>5.249999999848072E-2</v>
      </c>
      <c r="M258" s="72">
        <v>12986.124117000001</v>
      </c>
      <c r="N258" s="80">
        <v>101.37</v>
      </c>
      <c r="O258" s="72">
        <v>13.164033071999999</v>
      </c>
      <c r="P258" s="73">
        <f t="shared" si="3"/>
        <v>9.4102602773871288E-4</v>
      </c>
      <c r="Q258" s="73">
        <f>O258/'סכום נכסי הקרן'!$C$41</f>
        <v>8.8448313294006261E-5</v>
      </c>
      <c r="T258" s="72"/>
    </row>
    <row r="259" spans="1:20">
      <c r="A259" s="69" t="s">
        <v>3192</v>
      </c>
      <c r="B259" s="70" t="s">
        <v>2813</v>
      </c>
      <c r="C259" s="54" t="s">
        <v>2983</v>
      </c>
      <c r="D259" s="118" t="s">
        <v>3256</v>
      </c>
      <c r="E259" s="54" t="s">
        <v>643</v>
      </c>
      <c r="F259" s="79">
        <v>45200</v>
      </c>
      <c r="G259" s="118" t="s">
        <v>3256</v>
      </c>
      <c r="H259" s="72">
        <v>4.6899999999467257</v>
      </c>
      <c r="I259" s="70" t="s">
        <v>330</v>
      </c>
      <c r="J259" s="70" t="s">
        <v>135</v>
      </c>
      <c r="K259" s="71">
        <v>0.05</v>
      </c>
      <c r="L259" s="71">
        <v>4.919999999928968E-2</v>
      </c>
      <c r="M259" s="72">
        <v>15517.567153</v>
      </c>
      <c r="N259" s="80">
        <v>101.61</v>
      </c>
      <c r="O259" s="72">
        <v>15.767400636</v>
      </c>
      <c r="P259" s="73">
        <f t="shared" si="3"/>
        <v>1.1271267936738543E-3</v>
      </c>
      <c r="Q259" s="73">
        <f>O259/'סכום נכסי הקרן'!$C$41</f>
        <v>1.0594017681795153E-4</v>
      </c>
      <c r="T259" s="72"/>
    </row>
    <row r="260" spans="1:20">
      <c r="A260" s="69" t="s">
        <v>3193</v>
      </c>
      <c r="B260" s="70" t="s">
        <v>2813</v>
      </c>
      <c r="C260" s="54" t="s">
        <v>2984</v>
      </c>
      <c r="D260" s="118" t="s">
        <v>3256</v>
      </c>
      <c r="E260" s="54" t="s">
        <v>643</v>
      </c>
      <c r="F260" s="79">
        <v>41816</v>
      </c>
      <c r="G260" s="118" t="s">
        <v>3256</v>
      </c>
      <c r="H260" s="72">
        <v>5.5400000000421379</v>
      </c>
      <c r="I260" s="70" t="s">
        <v>650</v>
      </c>
      <c r="J260" s="70" t="s">
        <v>135</v>
      </c>
      <c r="K260" s="71">
        <v>4.4999999999999998E-2</v>
      </c>
      <c r="L260" s="71">
        <v>9.0499999999833672E-2</v>
      </c>
      <c r="M260" s="72">
        <v>10339.239432</v>
      </c>
      <c r="N260" s="80">
        <v>87.22</v>
      </c>
      <c r="O260" s="72">
        <v>9.0178852030000005</v>
      </c>
      <c r="P260" s="73">
        <f t="shared" si="3"/>
        <v>6.4464018319983815E-4</v>
      </c>
      <c r="Q260" s="73">
        <f>O260/'סכום נכסי הקרן'!$C$41</f>
        <v>6.0590605578229999E-5</v>
      </c>
      <c r="T260" s="72"/>
    </row>
    <row r="261" spans="1:20">
      <c r="A261" s="69" t="s">
        <v>3193</v>
      </c>
      <c r="B261" s="70" t="s">
        <v>2813</v>
      </c>
      <c r="C261" s="54" t="s">
        <v>2985</v>
      </c>
      <c r="D261" s="118" t="s">
        <v>3256</v>
      </c>
      <c r="E261" s="54" t="s">
        <v>643</v>
      </c>
      <c r="F261" s="79">
        <v>42625</v>
      </c>
      <c r="G261" s="118" t="s">
        <v>3256</v>
      </c>
      <c r="H261" s="72">
        <v>5.5399999999683009</v>
      </c>
      <c r="I261" s="70" t="s">
        <v>650</v>
      </c>
      <c r="J261" s="70" t="s">
        <v>135</v>
      </c>
      <c r="K261" s="71">
        <v>4.4999999999999998E-2</v>
      </c>
      <c r="L261" s="71">
        <v>9.0500000001584924E-2</v>
      </c>
      <c r="M261" s="72">
        <v>2879.049935</v>
      </c>
      <c r="N261" s="80">
        <v>87.66</v>
      </c>
      <c r="O261" s="72">
        <v>2.5237751520000002</v>
      </c>
      <c r="P261" s="73">
        <f t="shared" si="3"/>
        <v>1.804111318471038E-4</v>
      </c>
      <c r="Q261" s="73">
        <f>O261/'סכום נכסי הקרן'!$C$41</f>
        <v>1.6957087095331198E-5</v>
      </c>
      <c r="T261" s="72"/>
    </row>
    <row r="262" spans="1:20">
      <c r="A262" s="69" t="s">
        <v>3193</v>
      </c>
      <c r="B262" s="70" t="s">
        <v>2813</v>
      </c>
      <c r="C262" s="54" t="s">
        <v>2986</v>
      </c>
      <c r="D262" s="118" t="s">
        <v>3256</v>
      </c>
      <c r="E262" s="54" t="s">
        <v>643</v>
      </c>
      <c r="F262" s="79">
        <v>42716</v>
      </c>
      <c r="G262" s="118" t="s">
        <v>3256</v>
      </c>
      <c r="H262" s="72">
        <v>5.5400000010871242</v>
      </c>
      <c r="I262" s="70" t="s">
        <v>650</v>
      </c>
      <c r="J262" s="70" t="s">
        <v>135</v>
      </c>
      <c r="K262" s="71">
        <v>4.4999999999999998E-2</v>
      </c>
      <c r="L262" s="71">
        <v>9.050000002142887E-2</v>
      </c>
      <c r="M262" s="72">
        <v>2178.1704289999998</v>
      </c>
      <c r="N262" s="80">
        <v>87.84</v>
      </c>
      <c r="O262" s="72">
        <v>1.9133049980000003</v>
      </c>
      <c r="P262" s="73">
        <f t="shared" si="3"/>
        <v>1.3677189902767562E-4</v>
      </c>
      <c r="Q262" s="73">
        <f>O262/'סכום נכסי הקרן'!$C$41</f>
        <v>1.285537638537559E-5</v>
      </c>
      <c r="T262" s="72"/>
    </row>
    <row r="263" spans="1:20">
      <c r="A263" s="69" t="s">
        <v>3193</v>
      </c>
      <c r="B263" s="70" t="s">
        <v>2813</v>
      </c>
      <c r="C263" s="54" t="s">
        <v>2987</v>
      </c>
      <c r="D263" s="118" t="s">
        <v>3256</v>
      </c>
      <c r="E263" s="54" t="s">
        <v>643</v>
      </c>
      <c r="F263" s="79">
        <v>42803</v>
      </c>
      <c r="G263" s="118" t="s">
        <v>3256</v>
      </c>
      <c r="H263" s="72">
        <v>5.5400000000697158</v>
      </c>
      <c r="I263" s="70" t="s">
        <v>650</v>
      </c>
      <c r="J263" s="70" t="s">
        <v>135</v>
      </c>
      <c r="K263" s="71">
        <v>4.4999999999999998E-2</v>
      </c>
      <c r="L263" s="71">
        <v>9.0500000001175446E-2</v>
      </c>
      <c r="M263" s="72">
        <v>13959.350901</v>
      </c>
      <c r="N263" s="80">
        <v>88.37</v>
      </c>
      <c r="O263" s="72">
        <v>12.335878490999999</v>
      </c>
      <c r="P263" s="73">
        <f t="shared" ref="P263:P327" si="4">IFERROR(O263/$O$8,0)</f>
        <v>8.8182570429303148E-4</v>
      </c>
      <c r="Q263" s="73">
        <f>O263/'סכום נכסי הקרן'!$C$41</f>
        <v>8.2883994560110387E-5</v>
      </c>
      <c r="T263" s="72"/>
    </row>
    <row r="264" spans="1:20">
      <c r="A264" s="69" t="s">
        <v>3193</v>
      </c>
      <c r="B264" s="70" t="s">
        <v>2813</v>
      </c>
      <c r="C264" s="54" t="s">
        <v>2988</v>
      </c>
      <c r="D264" s="118" t="s">
        <v>3256</v>
      </c>
      <c r="E264" s="54" t="s">
        <v>643</v>
      </c>
      <c r="F264" s="79">
        <v>42898</v>
      </c>
      <c r="G264" s="118" t="s">
        <v>3256</v>
      </c>
      <c r="H264" s="72">
        <v>5.5400000003639125</v>
      </c>
      <c r="I264" s="70" t="s">
        <v>650</v>
      </c>
      <c r="J264" s="70" t="s">
        <v>135</v>
      </c>
      <c r="K264" s="71">
        <v>4.4999999999999998E-2</v>
      </c>
      <c r="L264" s="71">
        <v>9.0500000005631964E-2</v>
      </c>
      <c r="M264" s="72">
        <v>2625.3961880000002</v>
      </c>
      <c r="N264" s="80">
        <v>87.92</v>
      </c>
      <c r="O264" s="72">
        <v>2.3082484540000001</v>
      </c>
      <c r="P264" s="73">
        <f t="shared" si="4"/>
        <v>1.6500428567911801E-4</v>
      </c>
      <c r="Q264" s="73">
        <f>O264/'סכום נכסי הקרן'!$C$41</f>
        <v>1.5508976717329053E-5</v>
      </c>
      <c r="T264" s="72"/>
    </row>
    <row r="265" spans="1:20">
      <c r="A265" s="69" t="s">
        <v>3193</v>
      </c>
      <c r="B265" s="70" t="s">
        <v>2813</v>
      </c>
      <c r="C265" s="54" t="s">
        <v>2989</v>
      </c>
      <c r="D265" s="118" t="s">
        <v>3256</v>
      </c>
      <c r="E265" s="54" t="s">
        <v>643</v>
      </c>
      <c r="F265" s="79">
        <v>42989</v>
      </c>
      <c r="G265" s="118" t="s">
        <v>3256</v>
      </c>
      <c r="H265" s="72">
        <v>5.5399999998288019</v>
      </c>
      <c r="I265" s="70" t="s">
        <v>650</v>
      </c>
      <c r="J265" s="70" t="s">
        <v>135</v>
      </c>
      <c r="K265" s="71">
        <v>4.4999999999999998E-2</v>
      </c>
      <c r="L265" s="71">
        <v>9.0499999994008068E-2</v>
      </c>
      <c r="M265" s="72">
        <v>3308.3296930000001</v>
      </c>
      <c r="N265" s="80">
        <v>88.28</v>
      </c>
      <c r="O265" s="72">
        <v>2.9205935749999998</v>
      </c>
      <c r="P265" s="73">
        <f t="shared" si="4"/>
        <v>2.0877754981998855E-4</v>
      </c>
      <c r="Q265" s="73">
        <f>O265/'סכום נכסי הקרן'!$C$41</f>
        <v>1.9623285213063906E-5</v>
      </c>
      <c r="T265" s="72"/>
    </row>
    <row r="266" spans="1:20">
      <c r="A266" s="69" t="s">
        <v>3193</v>
      </c>
      <c r="B266" s="70" t="s">
        <v>2813</v>
      </c>
      <c r="C266" s="54" t="s">
        <v>2990</v>
      </c>
      <c r="D266" s="118" t="s">
        <v>3256</v>
      </c>
      <c r="E266" s="54" t="s">
        <v>643</v>
      </c>
      <c r="F266" s="79">
        <v>43080</v>
      </c>
      <c r="G266" s="118" t="s">
        <v>3256</v>
      </c>
      <c r="H266" s="72">
        <v>5.5400000016469173</v>
      </c>
      <c r="I266" s="70" t="s">
        <v>650</v>
      </c>
      <c r="J266" s="70" t="s">
        <v>135</v>
      </c>
      <c r="K266" s="71">
        <v>4.4999999999999998E-2</v>
      </c>
      <c r="L266" s="71">
        <v>9.0500000023368429E-2</v>
      </c>
      <c r="M266" s="72">
        <v>1025.0348859999999</v>
      </c>
      <c r="N266" s="80">
        <v>87.67</v>
      </c>
      <c r="O266" s="72">
        <v>0.89864813799999999</v>
      </c>
      <c r="P266" s="73">
        <f t="shared" si="4"/>
        <v>6.4239529254574539E-5</v>
      </c>
      <c r="Q266" s="73">
        <f>O266/'סכום נכסי הקרן'!$C$41</f>
        <v>6.0379605259395979E-6</v>
      </c>
      <c r="T266" s="72"/>
    </row>
    <row r="267" spans="1:20">
      <c r="A267" s="69" t="s">
        <v>3193</v>
      </c>
      <c r="B267" s="70" t="s">
        <v>2813</v>
      </c>
      <c r="C267" s="54" t="s">
        <v>2991</v>
      </c>
      <c r="D267" s="118" t="s">
        <v>3256</v>
      </c>
      <c r="E267" s="54" t="s">
        <v>643</v>
      </c>
      <c r="F267" s="79">
        <v>43171</v>
      </c>
      <c r="G267" s="118" t="s">
        <v>3256</v>
      </c>
      <c r="H267" s="72">
        <v>5.4299999974265249</v>
      </c>
      <c r="I267" s="70" t="s">
        <v>650</v>
      </c>
      <c r="J267" s="70" t="s">
        <v>135</v>
      </c>
      <c r="K267" s="71">
        <v>4.4999999999999998E-2</v>
      </c>
      <c r="L267" s="71">
        <v>9.1499999945276689E-2</v>
      </c>
      <c r="M267" s="72">
        <v>765.89101000000005</v>
      </c>
      <c r="N267" s="80">
        <v>88.28</v>
      </c>
      <c r="O267" s="72">
        <v>0.67612861800000001</v>
      </c>
      <c r="P267" s="73">
        <f t="shared" si="4"/>
        <v>4.8332803796301929E-5</v>
      </c>
      <c r="Q267" s="73">
        <f>O267/'סכום נכסי הקרן'!$C$41</f>
        <v>4.5428658151207271E-6</v>
      </c>
      <c r="T267" s="72"/>
    </row>
    <row r="268" spans="1:20">
      <c r="A268" s="69" t="s">
        <v>3193</v>
      </c>
      <c r="B268" s="70" t="s">
        <v>2813</v>
      </c>
      <c r="C268" s="54" t="s">
        <v>2992</v>
      </c>
      <c r="D268" s="118" t="s">
        <v>3256</v>
      </c>
      <c r="E268" s="54" t="s">
        <v>643</v>
      </c>
      <c r="F268" s="79">
        <v>43341</v>
      </c>
      <c r="G268" s="118" t="s">
        <v>3256</v>
      </c>
      <c r="H268" s="72">
        <v>5.5799999985261541</v>
      </c>
      <c r="I268" s="70" t="s">
        <v>650</v>
      </c>
      <c r="J268" s="70" t="s">
        <v>135</v>
      </c>
      <c r="K268" s="71">
        <v>4.4999999999999998E-2</v>
      </c>
      <c r="L268" s="71">
        <v>8.7799999973470794E-2</v>
      </c>
      <c r="M268" s="72">
        <v>1921.4350669999999</v>
      </c>
      <c r="N268" s="80">
        <v>88.28</v>
      </c>
      <c r="O268" s="72">
        <v>1.6962428250000001</v>
      </c>
      <c r="P268" s="73">
        <f t="shared" si="4"/>
        <v>1.2125528999810789E-4</v>
      </c>
      <c r="Q268" s="73">
        <f>O268/'סכום נכסי הקרן'!$C$41</f>
        <v>1.1396949247068123E-5</v>
      </c>
      <c r="T268" s="72"/>
    </row>
    <row r="269" spans="1:20">
      <c r="A269" s="69" t="s">
        <v>3193</v>
      </c>
      <c r="B269" s="70" t="s">
        <v>2813</v>
      </c>
      <c r="C269" s="54" t="s">
        <v>2993</v>
      </c>
      <c r="D269" s="118" t="s">
        <v>3256</v>
      </c>
      <c r="E269" s="54" t="s">
        <v>643</v>
      </c>
      <c r="F269" s="79">
        <v>43990</v>
      </c>
      <c r="G269" s="118" t="s">
        <v>3256</v>
      </c>
      <c r="H269" s="72">
        <v>5.5400000002088747</v>
      </c>
      <c r="I269" s="70" t="s">
        <v>650</v>
      </c>
      <c r="J269" s="70" t="s">
        <v>135</v>
      </c>
      <c r="K269" s="71">
        <v>4.4999999999999998E-2</v>
      </c>
      <c r="L269" s="71">
        <v>9.0500000004061457E-2</v>
      </c>
      <c r="M269" s="72">
        <v>1981.74405</v>
      </c>
      <c r="N269" s="80">
        <v>86.97</v>
      </c>
      <c r="O269" s="72">
        <v>1.7235227660000001</v>
      </c>
      <c r="P269" s="73">
        <f t="shared" si="4"/>
        <v>1.2320538647505911E-4</v>
      </c>
      <c r="Q269" s="73">
        <f>O269/'סכום נכסי הקרן'!$C$41</f>
        <v>1.1580241461164894E-5</v>
      </c>
      <c r="T269" s="72"/>
    </row>
    <row r="270" spans="1:20">
      <c r="A270" s="69" t="s">
        <v>3193</v>
      </c>
      <c r="B270" s="70" t="s">
        <v>2813</v>
      </c>
      <c r="C270" s="54" t="s">
        <v>2994</v>
      </c>
      <c r="D270" s="118" t="s">
        <v>3256</v>
      </c>
      <c r="E270" s="54" t="s">
        <v>643</v>
      </c>
      <c r="F270" s="79">
        <v>41893</v>
      </c>
      <c r="G270" s="118" t="s">
        <v>3256</v>
      </c>
      <c r="H270" s="72">
        <v>5.540000000102137</v>
      </c>
      <c r="I270" s="70" t="s">
        <v>650</v>
      </c>
      <c r="J270" s="70" t="s">
        <v>135</v>
      </c>
      <c r="K270" s="71">
        <v>4.4999999999999998E-2</v>
      </c>
      <c r="L270" s="71">
        <v>9.0500000001986006E-2</v>
      </c>
      <c r="M270" s="72">
        <v>2028.4545720000001</v>
      </c>
      <c r="N270" s="80">
        <v>86.88</v>
      </c>
      <c r="O270" s="72">
        <v>1.762321333</v>
      </c>
      <c r="P270" s="73">
        <f t="shared" si="4"/>
        <v>1.2597888766472279E-4</v>
      </c>
      <c r="Q270" s="73">
        <f>O270/'סכום נכסי הקרן'!$C$41</f>
        <v>1.1840926601547417E-5</v>
      </c>
      <c r="T270" s="72"/>
    </row>
    <row r="271" spans="1:20">
      <c r="A271" s="69" t="s">
        <v>3193</v>
      </c>
      <c r="B271" s="70" t="s">
        <v>2813</v>
      </c>
      <c r="C271" s="54" t="s">
        <v>2995</v>
      </c>
      <c r="D271" s="118" t="s">
        <v>3256</v>
      </c>
      <c r="E271" s="54" t="s">
        <v>643</v>
      </c>
      <c r="F271" s="79">
        <v>42151</v>
      </c>
      <c r="G271" s="118" t="s">
        <v>3256</v>
      </c>
      <c r="H271" s="72">
        <v>5.5399999995489804</v>
      </c>
      <c r="I271" s="70" t="s">
        <v>650</v>
      </c>
      <c r="J271" s="70" t="s">
        <v>135</v>
      </c>
      <c r="K271" s="71">
        <v>4.4999999999999998E-2</v>
      </c>
      <c r="L271" s="71">
        <v>9.0499999993786967E-2</v>
      </c>
      <c r="M271" s="72">
        <v>7428.5462260000004</v>
      </c>
      <c r="N271" s="80">
        <v>87.75</v>
      </c>
      <c r="O271" s="72">
        <v>6.5185497609999992</v>
      </c>
      <c r="P271" s="73">
        <f t="shared" si="4"/>
        <v>4.6597611496877029E-4</v>
      </c>
      <c r="Q271" s="73">
        <f>O271/'סכום נכסי הקרן'!$C$41</f>
        <v>4.3797727362888054E-5</v>
      </c>
      <c r="T271" s="72"/>
    </row>
    <row r="272" spans="1:20">
      <c r="A272" s="69" t="s">
        <v>3193</v>
      </c>
      <c r="B272" s="70" t="s">
        <v>2813</v>
      </c>
      <c r="C272" s="54" t="s">
        <v>2996</v>
      </c>
      <c r="D272" s="118" t="s">
        <v>3256</v>
      </c>
      <c r="E272" s="54" t="s">
        <v>643</v>
      </c>
      <c r="F272" s="79">
        <v>42166</v>
      </c>
      <c r="G272" s="118" t="s">
        <v>3256</v>
      </c>
      <c r="H272" s="72">
        <v>5.5400000003065273</v>
      </c>
      <c r="I272" s="70" t="s">
        <v>650</v>
      </c>
      <c r="J272" s="70" t="s">
        <v>135</v>
      </c>
      <c r="K272" s="71">
        <v>4.4999999999999998E-2</v>
      </c>
      <c r="L272" s="71">
        <v>9.0500000005869677E-2</v>
      </c>
      <c r="M272" s="72">
        <v>6989.445475999999</v>
      </c>
      <c r="N272" s="80">
        <v>87.75</v>
      </c>
      <c r="O272" s="72">
        <v>6.1332388279999988</v>
      </c>
      <c r="P272" s="73">
        <f t="shared" si="4"/>
        <v>4.3843230565576312E-4</v>
      </c>
      <c r="Q272" s="73">
        <f>O272/'סכום נכסי הקרן'!$C$41</f>
        <v>4.1208847349354924E-5</v>
      </c>
      <c r="T272" s="72"/>
    </row>
    <row r="273" spans="1:20">
      <c r="A273" s="69" t="s">
        <v>3193</v>
      </c>
      <c r="B273" s="70" t="s">
        <v>2813</v>
      </c>
      <c r="C273" s="54" t="s">
        <v>2997</v>
      </c>
      <c r="D273" s="118" t="s">
        <v>3256</v>
      </c>
      <c r="E273" s="54" t="s">
        <v>643</v>
      </c>
      <c r="F273" s="79">
        <v>42257</v>
      </c>
      <c r="G273" s="118" t="s">
        <v>3256</v>
      </c>
      <c r="H273" s="72">
        <v>5.5400000001792229</v>
      </c>
      <c r="I273" s="70" t="s">
        <v>650</v>
      </c>
      <c r="J273" s="70" t="s">
        <v>135</v>
      </c>
      <c r="K273" s="71">
        <v>4.4999999999999998E-2</v>
      </c>
      <c r="L273" s="71">
        <v>9.0500000004171549E-2</v>
      </c>
      <c r="M273" s="72">
        <v>3714.2225229999999</v>
      </c>
      <c r="N273" s="80">
        <v>87.13</v>
      </c>
      <c r="O273" s="72">
        <v>3.2362020729999998</v>
      </c>
      <c r="P273" s="73">
        <f t="shared" si="4"/>
        <v>2.3133870638721368E-4</v>
      </c>
      <c r="Q273" s="73">
        <f>O273/'סכום נכסי הקרן'!$C$41</f>
        <v>2.1743838933696091E-5</v>
      </c>
      <c r="T273" s="72"/>
    </row>
    <row r="274" spans="1:20">
      <c r="A274" s="69" t="s">
        <v>3193</v>
      </c>
      <c r="B274" s="70" t="s">
        <v>2813</v>
      </c>
      <c r="C274" s="54" t="s">
        <v>2998</v>
      </c>
      <c r="D274" s="118" t="s">
        <v>3256</v>
      </c>
      <c r="E274" s="54" t="s">
        <v>643</v>
      </c>
      <c r="F274" s="79">
        <v>42348</v>
      </c>
      <c r="G274" s="118" t="s">
        <v>3256</v>
      </c>
      <c r="H274" s="72">
        <v>5.540000000063916</v>
      </c>
      <c r="I274" s="70" t="s">
        <v>650</v>
      </c>
      <c r="J274" s="70" t="s">
        <v>135</v>
      </c>
      <c r="K274" s="71">
        <v>4.4999999999999998E-2</v>
      </c>
      <c r="L274" s="71">
        <v>9.0500000002130557E-2</v>
      </c>
      <c r="M274" s="72">
        <v>6431.872742999999</v>
      </c>
      <c r="N274" s="80">
        <v>87.57</v>
      </c>
      <c r="O274" s="72">
        <v>5.632391116</v>
      </c>
      <c r="P274" s="73">
        <f t="shared" si="4"/>
        <v>4.0262939249476059E-4</v>
      </c>
      <c r="Q274" s="73">
        <f>O274/'סכום נכסי הקרן'!$C$41</f>
        <v>3.7843682957768372E-5</v>
      </c>
      <c r="T274" s="72"/>
    </row>
    <row r="275" spans="1:20">
      <c r="A275" s="69" t="s">
        <v>3193</v>
      </c>
      <c r="B275" s="70" t="s">
        <v>2813</v>
      </c>
      <c r="C275" s="54" t="s">
        <v>2999</v>
      </c>
      <c r="D275" s="118" t="s">
        <v>3256</v>
      </c>
      <c r="E275" s="54" t="s">
        <v>643</v>
      </c>
      <c r="F275" s="79">
        <v>42439</v>
      </c>
      <c r="G275" s="118" t="s">
        <v>3256</v>
      </c>
      <c r="H275" s="72">
        <v>5.5400000003906769</v>
      </c>
      <c r="I275" s="70" t="s">
        <v>650</v>
      </c>
      <c r="J275" s="70" t="s">
        <v>135</v>
      </c>
      <c r="K275" s="71">
        <v>4.4999999999999998E-2</v>
      </c>
      <c r="L275" s="71">
        <v>9.0500000005623388E-2</v>
      </c>
      <c r="M275" s="72">
        <v>7639.0409360000003</v>
      </c>
      <c r="N275" s="80">
        <v>88.46</v>
      </c>
      <c r="O275" s="72">
        <v>6.7574957839999996</v>
      </c>
      <c r="P275" s="73">
        <f t="shared" si="4"/>
        <v>4.83057082909053E-4</v>
      </c>
      <c r="Q275" s="73">
        <f>O275/'סכום נכסי הקרן'!$C$41</f>
        <v>4.5403190718006314E-5</v>
      </c>
      <c r="T275" s="72"/>
    </row>
    <row r="276" spans="1:20">
      <c r="A276" s="69" t="s">
        <v>3193</v>
      </c>
      <c r="B276" s="70" t="s">
        <v>2813</v>
      </c>
      <c r="C276" s="54" t="s">
        <v>3000</v>
      </c>
      <c r="D276" s="118" t="s">
        <v>3256</v>
      </c>
      <c r="E276" s="54" t="s">
        <v>643</v>
      </c>
      <c r="F276" s="79">
        <v>42549</v>
      </c>
      <c r="G276" s="118" t="s">
        <v>3256</v>
      </c>
      <c r="H276" s="72">
        <v>5.5700000001005296</v>
      </c>
      <c r="I276" s="70" t="s">
        <v>650</v>
      </c>
      <c r="J276" s="70" t="s">
        <v>135</v>
      </c>
      <c r="K276" s="71">
        <v>4.4999999999999998E-2</v>
      </c>
      <c r="L276" s="71">
        <v>8.9200000001843083E-2</v>
      </c>
      <c r="M276" s="72">
        <v>5373.2122310000004</v>
      </c>
      <c r="N276" s="80">
        <v>88.86</v>
      </c>
      <c r="O276" s="72">
        <v>4.7746366360000003</v>
      </c>
      <c r="P276" s="73">
        <f t="shared" si="4"/>
        <v>3.4131313123389055E-4</v>
      </c>
      <c r="Q276" s="73">
        <f>O276/'סכום נכסי הקרן'!$C$41</f>
        <v>3.2080484357352597E-5</v>
      </c>
      <c r="T276" s="72"/>
    </row>
    <row r="277" spans="1:20">
      <c r="A277" s="69" t="s">
        <v>3193</v>
      </c>
      <c r="B277" s="70" t="s">
        <v>2813</v>
      </c>
      <c r="C277" s="54" t="s">
        <v>3001</v>
      </c>
      <c r="D277" s="118" t="s">
        <v>3256</v>
      </c>
      <c r="E277" s="54" t="s">
        <v>643</v>
      </c>
      <c r="F277" s="79">
        <v>42604</v>
      </c>
      <c r="G277" s="118" t="s">
        <v>3256</v>
      </c>
      <c r="H277" s="72">
        <v>5.5399999998051737</v>
      </c>
      <c r="I277" s="70" t="s">
        <v>650</v>
      </c>
      <c r="J277" s="70" t="s">
        <v>135</v>
      </c>
      <c r="K277" s="71">
        <v>4.4999999999999998E-2</v>
      </c>
      <c r="L277" s="71">
        <v>9.0499999998376449E-2</v>
      </c>
      <c r="M277" s="72">
        <v>7026.4102439999997</v>
      </c>
      <c r="N277" s="80">
        <v>87.66</v>
      </c>
      <c r="O277" s="72">
        <v>6.1593511800000007</v>
      </c>
      <c r="P277" s="73">
        <f t="shared" si="4"/>
        <v>4.4029893746556486E-4</v>
      </c>
      <c r="Q277" s="73">
        <f>O277/'סכום נכסי הקרן'!$C$41</f>
        <v>4.1384294606127019E-5</v>
      </c>
      <c r="T277" s="72"/>
    </row>
    <row r="278" spans="1:20">
      <c r="A278" s="69" t="s">
        <v>3162</v>
      </c>
      <c r="B278" s="70" t="s">
        <v>2813</v>
      </c>
      <c r="C278" s="54" t="s">
        <v>2887</v>
      </c>
      <c r="D278" s="118" t="s">
        <v>3256</v>
      </c>
      <c r="E278" s="54" t="s">
        <v>643</v>
      </c>
      <c r="F278" s="79">
        <v>44748</v>
      </c>
      <c r="G278" s="118" t="s">
        <v>3256</v>
      </c>
      <c r="H278" s="72">
        <v>1.4199999999999582</v>
      </c>
      <c r="I278" s="70" t="s">
        <v>330</v>
      </c>
      <c r="J278" s="70" t="s">
        <v>135</v>
      </c>
      <c r="K278" s="71">
        <v>7.5660000000000005E-2</v>
      </c>
      <c r="L278" s="71">
        <v>7.8399999999978279E-2</v>
      </c>
      <c r="M278" s="72">
        <v>470933.39575099997</v>
      </c>
      <c r="N278" s="80">
        <v>101.68</v>
      </c>
      <c r="O278" s="72">
        <v>478.84507713099998</v>
      </c>
      <c r="P278" s="73">
        <f>IFERROR(O278/$O$8,0)</f>
        <v>3.4230062957929235E-2</v>
      </c>
      <c r="Q278" s="73">
        <f>O278/'סכום נכסי הקרן'!$C$41</f>
        <v>3.2173300666845429E-3</v>
      </c>
      <c r="T278" s="72"/>
    </row>
    <row r="279" spans="1:20">
      <c r="A279" s="123" t="s">
        <v>3256</v>
      </c>
      <c r="B279" s="118" t="s">
        <v>3256</v>
      </c>
      <c r="C279" s="118" t="s">
        <v>3256</v>
      </c>
      <c r="D279" s="118" t="s">
        <v>3256</v>
      </c>
      <c r="E279" s="118" t="s">
        <v>3256</v>
      </c>
      <c r="F279" s="118" t="s">
        <v>3256</v>
      </c>
      <c r="G279" s="118" t="s">
        <v>3256</v>
      </c>
      <c r="H279" s="118" t="s">
        <v>3256</v>
      </c>
      <c r="I279" s="118" t="s">
        <v>3256</v>
      </c>
      <c r="J279" s="118" t="s">
        <v>3256</v>
      </c>
      <c r="K279" s="118" t="s">
        <v>3256</v>
      </c>
      <c r="L279" s="118" t="s">
        <v>3256</v>
      </c>
      <c r="M279" s="118" t="s">
        <v>3256</v>
      </c>
      <c r="N279" s="118" t="s">
        <v>3256</v>
      </c>
      <c r="O279" s="118" t="s">
        <v>3256</v>
      </c>
      <c r="P279" s="118" t="s">
        <v>3256</v>
      </c>
      <c r="Q279" s="118" t="s">
        <v>3256</v>
      </c>
      <c r="T279" s="72"/>
    </row>
    <row r="280" spans="1:20">
      <c r="A280" s="68" t="s">
        <v>38</v>
      </c>
      <c r="B280" s="117" t="s">
        <v>3256</v>
      </c>
      <c r="C280" s="117" t="s">
        <v>3256</v>
      </c>
      <c r="D280" s="117" t="s">
        <v>3256</v>
      </c>
      <c r="E280" s="117" t="s">
        <v>3256</v>
      </c>
      <c r="F280" s="117" t="s">
        <v>3256</v>
      </c>
      <c r="G280" s="117" t="s">
        <v>3256</v>
      </c>
      <c r="H280" s="117" t="s">
        <v>3256</v>
      </c>
      <c r="I280" s="117" t="s">
        <v>3256</v>
      </c>
      <c r="J280" s="117" t="s">
        <v>3256</v>
      </c>
      <c r="K280" s="117" t="s">
        <v>3256</v>
      </c>
      <c r="L280" s="117" t="s">
        <v>3256</v>
      </c>
      <c r="M280" s="117" t="s">
        <v>3256</v>
      </c>
      <c r="N280" s="117" t="s">
        <v>3256</v>
      </c>
      <c r="O280" s="66">
        <v>197.47239661400002</v>
      </c>
      <c r="P280" s="67">
        <f t="shared" si="4"/>
        <v>1.4116241121345317E-2</v>
      </c>
      <c r="Q280" s="67">
        <f>O280/'סכום נכסי הקרן'!$C$41</f>
        <v>1.3268046583523E-3</v>
      </c>
      <c r="T280" s="54"/>
    </row>
    <row r="281" spans="1:20">
      <c r="A281" s="69" t="s">
        <v>3194</v>
      </c>
      <c r="B281" s="70" t="s">
        <v>2804</v>
      </c>
      <c r="C281" s="54">
        <v>9915</v>
      </c>
      <c r="D281" s="118" t="s">
        <v>3256</v>
      </c>
      <c r="E281" s="54" t="s">
        <v>643</v>
      </c>
      <c r="F281" s="79">
        <v>45291</v>
      </c>
      <c r="G281" s="118" t="s">
        <v>3256</v>
      </c>
      <c r="H281" s="72">
        <v>3</v>
      </c>
      <c r="I281" s="70" t="s">
        <v>561</v>
      </c>
      <c r="J281" s="70" t="s">
        <v>135</v>
      </c>
      <c r="K281" s="71">
        <v>6.5000000000000002E-2</v>
      </c>
      <c r="L281" s="71">
        <v>6.5000000000000002E-2</v>
      </c>
      <c r="M281" s="72">
        <v>183337.681083</v>
      </c>
      <c r="N281" s="80">
        <v>107.70966199999999</v>
      </c>
      <c r="O281" s="72">
        <v>197.47239661400002</v>
      </c>
      <c r="P281" s="73">
        <f t="shared" si="4"/>
        <v>1.4116241121345317E-2</v>
      </c>
      <c r="Q281" s="73">
        <f>O281/'סכום נכסי הקרן'!$C$41</f>
        <v>1.3268046583523E-3</v>
      </c>
      <c r="T281" s="66"/>
    </row>
    <row r="282" spans="1:20">
      <c r="A282" s="119" t="s">
        <v>3256</v>
      </c>
      <c r="B282" s="118" t="s">
        <v>3256</v>
      </c>
      <c r="C282" s="118" t="s">
        <v>3256</v>
      </c>
      <c r="D282" s="118" t="s">
        <v>3256</v>
      </c>
      <c r="E282" s="118" t="s">
        <v>3256</v>
      </c>
      <c r="F282" s="118" t="s">
        <v>3256</v>
      </c>
      <c r="G282" s="118" t="s">
        <v>3256</v>
      </c>
      <c r="H282" s="118" t="s">
        <v>3256</v>
      </c>
      <c r="I282" s="118" t="s">
        <v>3256</v>
      </c>
      <c r="J282" s="118" t="s">
        <v>3256</v>
      </c>
      <c r="K282" s="118" t="s">
        <v>3256</v>
      </c>
      <c r="L282" s="118" t="s">
        <v>3256</v>
      </c>
      <c r="M282" s="118" t="s">
        <v>3256</v>
      </c>
      <c r="N282" s="118" t="s">
        <v>3256</v>
      </c>
      <c r="O282" s="118" t="s">
        <v>3256</v>
      </c>
      <c r="P282" s="118" t="s">
        <v>3256</v>
      </c>
      <c r="Q282" s="118" t="s">
        <v>3256</v>
      </c>
      <c r="T282" s="72"/>
    </row>
    <row r="283" spans="1:20">
      <c r="A283" s="63" t="s">
        <v>41</v>
      </c>
      <c r="B283" s="117" t="s">
        <v>3256</v>
      </c>
      <c r="C283" s="117" t="s">
        <v>3256</v>
      </c>
      <c r="D283" s="117" t="s">
        <v>3256</v>
      </c>
      <c r="E283" s="117" t="s">
        <v>3256</v>
      </c>
      <c r="F283" s="117" t="s">
        <v>3256</v>
      </c>
      <c r="G283" s="117" t="s">
        <v>3256</v>
      </c>
      <c r="H283" s="66">
        <v>2.0023251989135162</v>
      </c>
      <c r="I283" s="117" t="s">
        <v>3256</v>
      </c>
      <c r="J283" s="117" t="s">
        <v>3256</v>
      </c>
      <c r="K283" s="117" t="s">
        <v>3256</v>
      </c>
      <c r="L283" s="65">
        <v>0.16617235381118253</v>
      </c>
      <c r="M283" s="117" t="s">
        <v>3256</v>
      </c>
      <c r="N283" s="117" t="s">
        <v>3256</v>
      </c>
      <c r="O283" s="66">
        <v>4671.5483487709989</v>
      </c>
      <c r="P283" s="67">
        <f t="shared" si="4"/>
        <v>0.33394390320879291</v>
      </c>
      <c r="Q283" s="67">
        <f>O283/'סכום נכסי הקרן'!$C$41</f>
        <v>3.1387840615430734E-2</v>
      </c>
      <c r="T283" s="54"/>
    </row>
    <row r="284" spans="1:20">
      <c r="A284" s="68" t="s">
        <v>39</v>
      </c>
      <c r="B284" s="117" t="s">
        <v>3256</v>
      </c>
      <c r="C284" s="117" t="s">
        <v>3256</v>
      </c>
      <c r="D284" s="117" t="s">
        <v>3256</v>
      </c>
      <c r="E284" s="117" t="s">
        <v>3256</v>
      </c>
      <c r="F284" s="117" t="s">
        <v>3256</v>
      </c>
      <c r="G284" s="117" t="s">
        <v>3256</v>
      </c>
      <c r="H284" s="66">
        <v>2.0023251989135167</v>
      </c>
      <c r="I284" s="117" t="s">
        <v>3256</v>
      </c>
      <c r="J284" s="117" t="s">
        <v>3256</v>
      </c>
      <c r="K284" s="117" t="s">
        <v>3256</v>
      </c>
      <c r="L284" s="65">
        <v>0.16617235381118256</v>
      </c>
      <c r="M284" s="117" t="s">
        <v>3256</v>
      </c>
      <c r="N284" s="117" t="s">
        <v>3256</v>
      </c>
      <c r="O284" s="66">
        <v>4671.5483487709989</v>
      </c>
      <c r="P284" s="67">
        <f t="shared" si="4"/>
        <v>0.33394390320879291</v>
      </c>
      <c r="Q284" s="67">
        <f>O284/'סכום נכסי הקרן'!$C$41</f>
        <v>3.1387840615430734E-2</v>
      </c>
      <c r="T284" s="66"/>
    </row>
    <row r="285" spans="1:20">
      <c r="A285" s="69" t="s">
        <v>3195</v>
      </c>
      <c r="B285" s="70" t="s">
        <v>2813</v>
      </c>
      <c r="C285" s="54">
        <v>9645</v>
      </c>
      <c r="D285" s="118" t="s">
        <v>3256</v>
      </c>
      <c r="E285" s="54" t="s">
        <v>2842</v>
      </c>
      <c r="F285" s="79">
        <v>45114</v>
      </c>
      <c r="G285" s="54" t="s">
        <v>2803</v>
      </c>
      <c r="H285" s="72">
        <v>0.59999999997923892</v>
      </c>
      <c r="I285" s="70" t="s">
        <v>3139</v>
      </c>
      <c r="J285" s="70" t="s">
        <v>2752</v>
      </c>
      <c r="K285" s="71">
        <v>7.7199999999999991E-2</v>
      </c>
      <c r="L285" s="71">
        <v>8.1500000000726644E-2</v>
      </c>
      <c r="M285" s="72">
        <v>26730.946919999998</v>
      </c>
      <c r="N285" s="80">
        <v>101.26</v>
      </c>
      <c r="O285" s="72">
        <v>9.6334142420000006</v>
      </c>
      <c r="P285" s="73">
        <f t="shared" si="4"/>
        <v>6.8864104853950535E-4</v>
      </c>
      <c r="Q285" s="73">
        <f>O285/'סכום נכסי הקרן'!$C$41</f>
        <v>6.4726306619488415E-5</v>
      </c>
      <c r="T285" s="66"/>
    </row>
    <row r="286" spans="1:20">
      <c r="A286" s="69" t="s">
        <v>3195</v>
      </c>
      <c r="B286" s="70" t="s">
        <v>2813</v>
      </c>
      <c r="C286" s="54">
        <v>9722</v>
      </c>
      <c r="D286" s="118" t="s">
        <v>3256</v>
      </c>
      <c r="E286" s="54" t="s">
        <v>2842</v>
      </c>
      <c r="F286" s="79">
        <v>45169</v>
      </c>
      <c r="G286" s="54" t="s">
        <v>2803</v>
      </c>
      <c r="H286" s="72">
        <v>0.6</v>
      </c>
      <c r="I286" s="70" t="s">
        <v>3139</v>
      </c>
      <c r="J286" s="70" t="s">
        <v>2752</v>
      </c>
      <c r="K286" s="71">
        <v>7.7199999999999991E-2</v>
      </c>
      <c r="L286" s="71">
        <v>8.1299999999386724E-2</v>
      </c>
      <c r="M286" s="72">
        <v>11310.182268</v>
      </c>
      <c r="N286" s="80">
        <v>101.27</v>
      </c>
      <c r="O286" s="72">
        <v>4.0764149249999999</v>
      </c>
      <c r="P286" s="73">
        <f t="shared" si="4"/>
        <v>2.9140101086852949E-4</v>
      </c>
      <c r="Q286" s="73">
        <f>O286/'סכום נכסי הקרן'!$C$41</f>
        <v>2.7389176434816167E-5</v>
      </c>
      <c r="T286" s="72"/>
    </row>
    <row r="287" spans="1:20">
      <c r="A287" s="69" t="s">
        <v>3195</v>
      </c>
      <c r="B287" s="70" t="s">
        <v>2813</v>
      </c>
      <c r="C287" s="54">
        <v>9788</v>
      </c>
      <c r="D287" s="118" t="s">
        <v>3256</v>
      </c>
      <c r="E287" s="54" t="s">
        <v>2842</v>
      </c>
      <c r="F287" s="79">
        <v>45198</v>
      </c>
      <c r="G287" s="54" t="s">
        <v>2803</v>
      </c>
      <c r="H287" s="72">
        <v>0.61000000026136447</v>
      </c>
      <c r="I287" s="70" t="s">
        <v>3139</v>
      </c>
      <c r="J287" s="70" t="s">
        <v>2752</v>
      </c>
      <c r="K287" s="71">
        <v>7.7499999999999999E-2</v>
      </c>
      <c r="L287" s="71">
        <v>8.0700000015469953E-2</v>
      </c>
      <c r="M287" s="72">
        <v>7856.3201630000003</v>
      </c>
      <c r="N287" s="80">
        <v>101.26</v>
      </c>
      <c r="O287" s="72">
        <v>2.8312947660000001</v>
      </c>
      <c r="P287" s="73">
        <f t="shared" si="4"/>
        <v>2.0239405753799135E-4</v>
      </c>
      <c r="Q287" s="73">
        <f>O287/'סכום נכסי הקרן'!$C$41</f>
        <v>1.9023292111252773E-5</v>
      </c>
      <c r="T287" s="72"/>
    </row>
    <row r="288" spans="1:20">
      <c r="A288" s="69" t="s">
        <v>3195</v>
      </c>
      <c r="B288" s="70" t="s">
        <v>2813</v>
      </c>
      <c r="C288" s="54">
        <v>9813</v>
      </c>
      <c r="D288" s="118" t="s">
        <v>3256</v>
      </c>
      <c r="E288" s="54" t="s">
        <v>2842</v>
      </c>
      <c r="F288" s="79">
        <v>45229</v>
      </c>
      <c r="G288" s="54" t="s">
        <v>2803</v>
      </c>
      <c r="H288" s="72">
        <v>0.60000000011728483</v>
      </c>
      <c r="I288" s="70" t="s">
        <v>3139</v>
      </c>
      <c r="J288" s="70" t="s">
        <v>2752</v>
      </c>
      <c r="K288" s="71">
        <v>7.7199999999999991E-2</v>
      </c>
      <c r="L288" s="71">
        <v>8.1499999997361086E-2</v>
      </c>
      <c r="M288" s="72">
        <v>4730.8181759999998</v>
      </c>
      <c r="N288" s="80">
        <v>101.28</v>
      </c>
      <c r="O288" s="72">
        <v>1.705249523</v>
      </c>
      <c r="P288" s="73">
        <f t="shared" si="4"/>
        <v>1.2189913046824539E-4</v>
      </c>
      <c r="Q288" s="73">
        <f>O288/'סכום נכסי הקרן'!$C$41</f>
        <v>1.1457464686530436E-5</v>
      </c>
      <c r="T288" s="72"/>
    </row>
    <row r="289" spans="1:20">
      <c r="A289" s="69" t="s">
        <v>3195</v>
      </c>
      <c r="B289" s="70" t="s">
        <v>2813</v>
      </c>
      <c r="C289" s="54">
        <v>9848</v>
      </c>
      <c r="D289" s="118" t="s">
        <v>3256</v>
      </c>
      <c r="E289" s="54" t="s">
        <v>2842</v>
      </c>
      <c r="F289" s="79">
        <v>45267</v>
      </c>
      <c r="G289" s="54" t="s">
        <v>2803</v>
      </c>
      <c r="H289" s="72">
        <v>0.60000000000000009</v>
      </c>
      <c r="I289" s="70" t="s">
        <v>3139</v>
      </c>
      <c r="J289" s="70" t="s">
        <v>2752</v>
      </c>
      <c r="K289" s="71">
        <v>7.6700000000000004E-2</v>
      </c>
      <c r="L289" s="71">
        <v>8.2799999962965748E-2</v>
      </c>
      <c r="M289" s="72">
        <v>1058.049311</v>
      </c>
      <c r="N289" s="80">
        <v>100.39</v>
      </c>
      <c r="O289" s="72">
        <v>0.37802832999999997</v>
      </c>
      <c r="P289" s="73">
        <f t="shared" si="4"/>
        <v>2.7023215135280188E-5</v>
      </c>
      <c r="Q289" s="73">
        <f>O289/'סכום נכסי הקרן'!$C$41</f>
        <v>2.5399486603363639E-6</v>
      </c>
      <c r="T289" s="72"/>
    </row>
    <row r="290" spans="1:20">
      <c r="A290" s="69" t="s">
        <v>3196</v>
      </c>
      <c r="B290" s="70" t="s">
        <v>2813</v>
      </c>
      <c r="C290" s="54">
        <v>8763</v>
      </c>
      <c r="D290" s="118" t="s">
        <v>3256</v>
      </c>
      <c r="E290" s="54" t="s">
        <v>2842</v>
      </c>
      <c r="F290" s="79">
        <v>44529</v>
      </c>
      <c r="G290" s="54" t="s">
        <v>2803</v>
      </c>
      <c r="H290" s="72">
        <v>0.6000000000042911</v>
      </c>
      <c r="I290" s="70" t="s">
        <v>3139</v>
      </c>
      <c r="J290" s="70" t="s">
        <v>2752</v>
      </c>
      <c r="K290" s="71">
        <v>7.7199999999999991E-2</v>
      </c>
      <c r="L290" s="71">
        <v>7.9900000000349719E-2</v>
      </c>
      <c r="M290" s="72">
        <v>258432.670377</v>
      </c>
      <c r="N290" s="80">
        <v>101.35</v>
      </c>
      <c r="O290" s="72">
        <v>93.217861825999989</v>
      </c>
      <c r="P290" s="73">
        <f t="shared" si="4"/>
        <v>6.6636443215110893E-3</v>
      </c>
      <c r="Q290" s="73">
        <f>O290/'סכום נכסי הקרן'!$C$41</f>
        <v>6.2632497216377661E-4</v>
      </c>
      <c r="T290" s="72"/>
    </row>
    <row r="291" spans="1:20">
      <c r="A291" s="69" t="s">
        <v>3196</v>
      </c>
      <c r="B291" s="70" t="s">
        <v>2813</v>
      </c>
      <c r="C291" s="54">
        <v>9327</v>
      </c>
      <c r="D291" s="118" t="s">
        <v>3256</v>
      </c>
      <c r="E291" s="54" t="s">
        <v>2842</v>
      </c>
      <c r="F291" s="79">
        <v>44880</v>
      </c>
      <c r="G291" s="54" t="s">
        <v>2803</v>
      </c>
      <c r="H291" s="72">
        <v>0.60000000007674215</v>
      </c>
      <c r="I291" s="70" t="s">
        <v>3139</v>
      </c>
      <c r="J291" s="70" t="s">
        <v>140</v>
      </c>
      <c r="K291" s="71">
        <v>7.1160000000000001E-2</v>
      </c>
      <c r="L291" s="71">
        <v>6.9600000008902083E-2</v>
      </c>
      <c r="M291" s="72">
        <v>7084.0657789999996</v>
      </c>
      <c r="N291" s="80">
        <v>101.43</v>
      </c>
      <c r="O291" s="72">
        <v>2.6061330329999999</v>
      </c>
      <c r="P291" s="73">
        <f t="shared" si="4"/>
        <v>1.862984544621808E-4</v>
      </c>
      <c r="Q291" s="73">
        <f>O291/'סכום נכסי הקרן'!$C$41</f>
        <v>1.7510444536859698E-5</v>
      </c>
      <c r="T291" s="72"/>
    </row>
    <row r="292" spans="1:20">
      <c r="A292" s="69" t="s">
        <v>3196</v>
      </c>
      <c r="B292" s="70" t="s">
        <v>2813</v>
      </c>
      <c r="C292" s="54">
        <v>9474</v>
      </c>
      <c r="D292" s="118" t="s">
        <v>3256</v>
      </c>
      <c r="E292" s="54" t="s">
        <v>2842</v>
      </c>
      <c r="F292" s="79">
        <v>44977</v>
      </c>
      <c r="G292" s="54" t="s">
        <v>2803</v>
      </c>
      <c r="H292" s="72">
        <v>0.59999999980176388</v>
      </c>
      <c r="I292" s="70" t="s">
        <v>3139</v>
      </c>
      <c r="J292" s="70" t="s">
        <v>140</v>
      </c>
      <c r="K292" s="71">
        <v>7.1160000000000001E-2</v>
      </c>
      <c r="L292" s="71">
        <v>6.9600000026563635E-2</v>
      </c>
      <c r="M292" s="72">
        <v>2742.4151689999999</v>
      </c>
      <c r="N292" s="80">
        <v>101.43</v>
      </c>
      <c r="O292" s="72">
        <v>1.0088978419999999</v>
      </c>
      <c r="P292" s="73">
        <f t="shared" si="4"/>
        <v>7.2120688504710527E-5</v>
      </c>
      <c r="Q292" s="73">
        <f>O292/'סכום נכסי הקרן'!$C$41</f>
        <v>6.7787213783796269E-6</v>
      </c>
      <c r="T292" s="72"/>
    </row>
    <row r="293" spans="1:20">
      <c r="A293" s="69" t="s">
        <v>3196</v>
      </c>
      <c r="B293" s="70" t="s">
        <v>2813</v>
      </c>
      <c r="C293" s="54">
        <v>9571</v>
      </c>
      <c r="D293" s="118" t="s">
        <v>3256</v>
      </c>
      <c r="E293" s="54" t="s">
        <v>2842</v>
      </c>
      <c r="F293" s="79">
        <v>45069</v>
      </c>
      <c r="G293" s="54" t="s">
        <v>2803</v>
      </c>
      <c r="H293" s="72">
        <v>0.6000000002416338</v>
      </c>
      <c r="I293" s="70" t="s">
        <v>3139</v>
      </c>
      <c r="J293" s="70" t="s">
        <v>140</v>
      </c>
      <c r="K293" s="71">
        <v>7.1160000000000001E-2</v>
      </c>
      <c r="L293" s="71">
        <v>6.9600000001449808E-2</v>
      </c>
      <c r="M293" s="72">
        <v>4499.749941</v>
      </c>
      <c r="N293" s="80">
        <v>101.43</v>
      </c>
      <c r="O293" s="72">
        <v>1.6553978059999999</v>
      </c>
      <c r="P293" s="73">
        <f t="shared" si="4"/>
        <v>1.1833549894530078E-4</v>
      </c>
      <c r="Q293" s="73">
        <f>O293/'סכום נכסי הקרן'!$C$41</f>
        <v>1.1122514123937367E-5</v>
      </c>
      <c r="T293" s="72"/>
    </row>
    <row r="294" spans="1:20">
      <c r="A294" s="69" t="s">
        <v>3196</v>
      </c>
      <c r="B294" s="70" t="s">
        <v>2813</v>
      </c>
      <c r="C294" s="54">
        <v>9849</v>
      </c>
      <c r="D294" s="118" t="s">
        <v>3256</v>
      </c>
      <c r="E294" s="54" t="s">
        <v>2842</v>
      </c>
      <c r="F294" s="79">
        <v>45267</v>
      </c>
      <c r="G294" s="54" t="s">
        <v>2803</v>
      </c>
      <c r="H294" s="72">
        <v>0.6000000001363045</v>
      </c>
      <c r="I294" s="70" t="s">
        <v>3139</v>
      </c>
      <c r="J294" s="70" t="s">
        <v>140</v>
      </c>
      <c r="K294" s="71">
        <v>7.0110000000000006E-2</v>
      </c>
      <c r="L294" s="71">
        <v>7.0299999984393124E-2</v>
      </c>
      <c r="M294" s="72">
        <v>4019.3712310000001</v>
      </c>
      <c r="N294" s="80">
        <v>100.65</v>
      </c>
      <c r="O294" s="72">
        <v>1.4673017430000002</v>
      </c>
      <c r="P294" s="73">
        <f t="shared" si="4"/>
        <v>1.0488952155903396E-4</v>
      </c>
      <c r="Q294" s="73">
        <f>O294/'סכום נכסי הקרן'!$C$41</f>
        <v>9.8587084635748398E-6</v>
      </c>
      <c r="T294" s="72"/>
    </row>
    <row r="295" spans="1:20">
      <c r="A295" s="69" t="s">
        <v>3197</v>
      </c>
      <c r="B295" s="70" t="s">
        <v>2813</v>
      </c>
      <c r="C295" s="54">
        <v>9382</v>
      </c>
      <c r="D295" s="118" t="s">
        <v>3256</v>
      </c>
      <c r="E295" s="54" t="s">
        <v>2842</v>
      </c>
      <c r="F295" s="79">
        <v>44341</v>
      </c>
      <c r="G295" s="54" t="s">
        <v>2803</v>
      </c>
      <c r="H295" s="72">
        <v>0.23000000000051835</v>
      </c>
      <c r="I295" s="70" t="s">
        <v>3139</v>
      </c>
      <c r="J295" s="70" t="s">
        <v>134</v>
      </c>
      <c r="K295" s="71">
        <v>7.9724000000000003E-2</v>
      </c>
      <c r="L295" s="71">
        <v>8.8600000000217685E-2</v>
      </c>
      <c r="M295" s="72">
        <v>26560.827579000001</v>
      </c>
      <c r="N295" s="80">
        <v>100.14</v>
      </c>
      <c r="O295" s="72">
        <v>96.470988964999975</v>
      </c>
      <c r="P295" s="73">
        <f t="shared" si="4"/>
        <v>6.896192909971682E-3</v>
      </c>
      <c r="Q295" s="73">
        <f>O295/'סכום נכסי הקרן'!$C$41</f>
        <v>6.4818252955532686E-4</v>
      </c>
      <c r="T295" s="72"/>
    </row>
    <row r="296" spans="1:20">
      <c r="A296" s="69" t="s">
        <v>3197</v>
      </c>
      <c r="B296" s="70" t="s">
        <v>2813</v>
      </c>
      <c r="C296" s="54">
        <v>9410</v>
      </c>
      <c r="D296" s="118" t="s">
        <v>3256</v>
      </c>
      <c r="E296" s="54" t="s">
        <v>2842</v>
      </c>
      <c r="F296" s="79">
        <v>44946</v>
      </c>
      <c r="G296" s="54" t="s">
        <v>2803</v>
      </c>
      <c r="H296" s="72">
        <v>0.22999999918234706</v>
      </c>
      <c r="I296" s="70" t="s">
        <v>3139</v>
      </c>
      <c r="J296" s="70" t="s">
        <v>134</v>
      </c>
      <c r="K296" s="71">
        <v>7.9724000000000003E-2</v>
      </c>
      <c r="L296" s="71">
        <v>8.8600000147177532E-2</v>
      </c>
      <c r="M296" s="72">
        <v>74.079581000000005</v>
      </c>
      <c r="N296" s="80">
        <v>100.14</v>
      </c>
      <c r="O296" s="72">
        <v>0.26906281399999998</v>
      </c>
      <c r="P296" s="73">
        <f t="shared" si="4"/>
        <v>1.923385558861654E-5</v>
      </c>
      <c r="Q296" s="73">
        <f>O296/'סכום נכסי הקרן'!$C$41</f>
        <v>1.8078161865954126E-6</v>
      </c>
      <c r="T296" s="72"/>
    </row>
    <row r="297" spans="1:20">
      <c r="A297" s="69" t="s">
        <v>3197</v>
      </c>
      <c r="B297" s="70" t="s">
        <v>2813</v>
      </c>
      <c r="C297" s="54">
        <v>9460</v>
      </c>
      <c r="D297" s="118" t="s">
        <v>3256</v>
      </c>
      <c r="E297" s="54" t="s">
        <v>2842</v>
      </c>
      <c r="F297" s="79">
        <v>44978</v>
      </c>
      <c r="G297" s="54" t="s">
        <v>2803</v>
      </c>
      <c r="H297" s="72">
        <v>0.23000000068036905</v>
      </c>
      <c r="I297" s="70" t="s">
        <v>3139</v>
      </c>
      <c r="J297" s="70" t="s">
        <v>134</v>
      </c>
      <c r="K297" s="71">
        <v>7.9724000000000003E-2</v>
      </c>
      <c r="L297" s="71">
        <v>8.8600000068036894E-2</v>
      </c>
      <c r="M297" s="72">
        <v>101.167333</v>
      </c>
      <c r="N297" s="80">
        <v>100.14</v>
      </c>
      <c r="O297" s="72">
        <v>0.367447625</v>
      </c>
      <c r="P297" s="73">
        <f t="shared" si="4"/>
        <v>2.6266857357814317E-5</v>
      </c>
      <c r="Q297" s="73">
        <f>O297/'סכום נכסי הקרן'!$C$41</f>
        <v>2.4688575664753187E-6</v>
      </c>
      <c r="T297" s="72"/>
    </row>
    <row r="298" spans="1:20">
      <c r="A298" s="69" t="s">
        <v>3197</v>
      </c>
      <c r="B298" s="70" t="s">
        <v>2813</v>
      </c>
      <c r="C298" s="54">
        <v>9511</v>
      </c>
      <c r="D298" s="118" t="s">
        <v>3256</v>
      </c>
      <c r="E298" s="54" t="s">
        <v>2842</v>
      </c>
      <c r="F298" s="79">
        <v>45005</v>
      </c>
      <c r="G298" s="54" t="s">
        <v>2803</v>
      </c>
      <c r="H298" s="72">
        <v>0.23000000241088006</v>
      </c>
      <c r="I298" s="70" t="s">
        <v>3139</v>
      </c>
      <c r="J298" s="70" t="s">
        <v>134</v>
      </c>
      <c r="K298" s="71">
        <v>7.9660000000000009E-2</v>
      </c>
      <c r="L298" s="71">
        <v>8.8600000247377256E-2</v>
      </c>
      <c r="M298" s="72">
        <v>52.532383000000003</v>
      </c>
      <c r="N298" s="80">
        <v>100.14</v>
      </c>
      <c r="O298" s="72">
        <v>0.19080169799999999</v>
      </c>
      <c r="P298" s="73">
        <f t="shared" si="4"/>
        <v>1.3639388701981038E-5</v>
      </c>
      <c r="Q298" s="73">
        <f>O298/'סכום נכסי הקרן'!$C$41</f>
        <v>1.2819846523804275E-6</v>
      </c>
      <c r="T298" s="72"/>
    </row>
    <row r="299" spans="1:20">
      <c r="A299" s="69" t="s">
        <v>3197</v>
      </c>
      <c r="B299" s="70" t="s">
        <v>2813</v>
      </c>
      <c r="C299" s="54">
        <v>9540</v>
      </c>
      <c r="D299" s="118" t="s">
        <v>3256</v>
      </c>
      <c r="E299" s="54" t="s">
        <v>2842</v>
      </c>
      <c r="F299" s="79">
        <v>45036</v>
      </c>
      <c r="G299" s="54" t="s">
        <v>2803</v>
      </c>
      <c r="H299" s="72">
        <v>0.23000000002868756</v>
      </c>
      <c r="I299" s="70" t="s">
        <v>3139</v>
      </c>
      <c r="J299" s="70" t="s">
        <v>134</v>
      </c>
      <c r="K299" s="71">
        <v>7.9724000000000003E-2</v>
      </c>
      <c r="L299" s="71">
        <v>8.8599999951804828E-2</v>
      </c>
      <c r="M299" s="72">
        <v>191.94678099999999</v>
      </c>
      <c r="N299" s="80">
        <v>100.14</v>
      </c>
      <c r="O299" s="72">
        <v>0.69716562600000009</v>
      </c>
      <c r="P299" s="73">
        <f t="shared" si="4"/>
        <v>4.9836626520346476E-5</v>
      </c>
      <c r="Q299" s="73">
        <f>O299/'סכום נכסי הקרן'!$C$41</f>
        <v>4.6842121536004002E-6</v>
      </c>
      <c r="T299" s="72"/>
    </row>
    <row r="300" spans="1:20">
      <c r="A300" s="69" t="s">
        <v>3197</v>
      </c>
      <c r="B300" s="70" t="s">
        <v>2813</v>
      </c>
      <c r="C300" s="54">
        <v>9562</v>
      </c>
      <c r="D300" s="118" t="s">
        <v>3256</v>
      </c>
      <c r="E300" s="54" t="s">
        <v>2842</v>
      </c>
      <c r="F300" s="79">
        <v>45068</v>
      </c>
      <c r="G300" s="54" t="s">
        <v>2803</v>
      </c>
      <c r="H300" s="72">
        <v>0.23000000100859483</v>
      </c>
      <c r="I300" s="70" t="s">
        <v>3139</v>
      </c>
      <c r="J300" s="70" t="s">
        <v>134</v>
      </c>
      <c r="K300" s="71">
        <v>7.9724000000000003E-2</v>
      </c>
      <c r="L300" s="71">
        <v>8.8600000083872615E-2</v>
      </c>
      <c r="M300" s="72">
        <v>103.73175799999999</v>
      </c>
      <c r="N300" s="80">
        <v>100.14</v>
      </c>
      <c r="O300" s="72">
        <v>0.37676179399999998</v>
      </c>
      <c r="P300" s="73">
        <f t="shared" si="4"/>
        <v>2.6932677278488933E-5</v>
      </c>
      <c r="Q300" s="73">
        <f>O300/'סכום נכסי הקרן'!$C$41</f>
        <v>2.5314388843191333E-6</v>
      </c>
      <c r="T300" s="72"/>
    </row>
    <row r="301" spans="1:20">
      <c r="A301" s="69" t="s">
        <v>3197</v>
      </c>
      <c r="B301" s="70" t="s">
        <v>2813</v>
      </c>
      <c r="C301" s="54">
        <v>9603</v>
      </c>
      <c r="D301" s="118" t="s">
        <v>3256</v>
      </c>
      <c r="E301" s="54" t="s">
        <v>2842</v>
      </c>
      <c r="F301" s="79">
        <v>45097</v>
      </c>
      <c r="G301" s="54" t="s">
        <v>2803</v>
      </c>
      <c r="H301" s="72">
        <v>0.2300000006457765</v>
      </c>
      <c r="I301" s="70" t="s">
        <v>3139</v>
      </c>
      <c r="J301" s="70" t="s">
        <v>134</v>
      </c>
      <c r="K301" s="71">
        <v>7.9724000000000003E-2</v>
      </c>
      <c r="L301" s="71">
        <v>8.8600000053701417E-2</v>
      </c>
      <c r="M301" s="72">
        <v>81.005824000000004</v>
      </c>
      <c r="N301" s="80">
        <v>100.14</v>
      </c>
      <c r="O301" s="72">
        <v>0.29421944700000002</v>
      </c>
      <c r="P301" s="73">
        <f t="shared" si="4"/>
        <v>2.1032168179734487E-5</v>
      </c>
      <c r="Q301" s="73">
        <f>O301/'סכום נכסי הקרן'!$C$41</f>
        <v>1.9768420272960918E-6</v>
      </c>
      <c r="T301" s="72"/>
    </row>
    <row r="302" spans="1:20">
      <c r="A302" s="69" t="s">
        <v>3197</v>
      </c>
      <c r="B302" s="70" t="s">
        <v>2813</v>
      </c>
      <c r="C302" s="54">
        <v>9659</v>
      </c>
      <c r="D302" s="118" t="s">
        <v>3256</v>
      </c>
      <c r="E302" s="54" t="s">
        <v>2842</v>
      </c>
      <c r="F302" s="79">
        <v>45159</v>
      </c>
      <c r="G302" s="54" t="s">
        <v>2803</v>
      </c>
      <c r="H302" s="72">
        <v>0.22999999973685853</v>
      </c>
      <c r="I302" s="70" t="s">
        <v>3139</v>
      </c>
      <c r="J302" s="70" t="s">
        <v>134</v>
      </c>
      <c r="K302" s="71">
        <v>7.9724000000000003E-2</v>
      </c>
      <c r="L302" s="71">
        <v>8.8599999964268164E-2</v>
      </c>
      <c r="M302" s="72">
        <v>198.796728</v>
      </c>
      <c r="N302" s="80">
        <v>100.14</v>
      </c>
      <c r="O302" s="72">
        <v>0.72204515300000005</v>
      </c>
      <c r="P302" s="73">
        <f t="shared" si="4"/>
        <v>5.1615130291704068E-5</v>
      </c>
      <c r="Q302" s="73">
        <f>O302/'סכום נכסי הקרן'!$C$41</f>
        <v>4.8513761364517715E-6</v>
      </c>
      <c r="T302" s="72"/>
    </row>
    <row r="303" spans="1:20">
      <c r="A303" s="69" t="s">
        <v>3197</v>
      </c>
      <c r="B303" s="70" t="s">
        <v>2813</v>
      </c>
      <c r="C303" s="54">
        <v>9749</v>
      </c>
      <c r="D303" s="118" t="s">
        <v>3256</v>
      </c>
      <c r="E303" s="54" t="s">
        <v>2842</v>
      </c>
      <c r="F303" s="79">
        <v>45189</v>
      </c>
      <c r="G303" s="54" t="s">
        <v>2803</v>
      </c>
      <c r="H303" s="72">
        <v>0.22999999884711464</v>
      </c>
      <c r="I303" s="70" t="s">
        <v>3139</v>
      </c>
      <c r="J303" s="70" t="s">
        <v>134</v>
      </c>
      <c r="K303" s="71">
        <v>7.9724000000000003E-2</v>
      </c>
      <c r="L303" s="71">
        <v>8.8599999933022852E-2</v>
      </c>
      <c r="M303" s="72">
        <v>100.301638</v>
      </c>
      <c r="N303" s="80">
        <v>100.14</v>
      </c>
      <c r="O303" s="72">
        <v>0.36430335400000002</v>
      </c>
      <c r="P303" s="73">
        <f t="shared" si="4"/>
        <v>2.6042090310126062E-5</v>
      </c>
      <c r="Q303" s="73">
        <f>O303/'סכום נכסי הקרן'!$C$41</f>
        <v>2.4477314066603004E-6</v>
      </c>
      <c r="T303" s="72"/>
    </row>
    <row r="304" spans="1:20">
      <c r="A304" s="69" t="s">
        <v>3197</v>
      </c>
      <c r="B304" s="70" t="s">
        <v>2813</v>
      </c>
      <c r="C304" s="54">
        <v>9805</v>
      </c>
      <c r="D304" s="118" t="s">
        <v>3256</v>
      </c>
      <c r="E304" s="54" t="s">
        <v>2842</v>
      </c>
      <c r="F304" s="79">
        <v>45219</v>
      </c>
      <c r="G304" s="54" t="s">
        <v>2803</v>
      </c>
      <c r="H304" s="72">
        <v>0.22999999910962868</v>
      </c>
      <c r="I304" s="70" t="s">
        <v>3139</v>
      </c>
      <c r="J304" s="70" t="s">
        <v>134</v>
      </c>
      <c r="K304" s="71">
        <v>7.9724000000000003E-2</v>
      </c>
      <c r="L304" s="71">
        <v>8.8599999998381168E-2</v>
      </c>
      <c r="M304" s="72">
        <v>102.044033</v>
      </c>
      <c r="N304" s="80">
        <v>100.14</v>
      </c>
      <c r="O304" s="72">
        <v>0.37063187099999995</v>
      </c>
      <c r="P304" s="73">
        <f t="shared" si="4"/>
        <v>2.649448200356945E-5</v>
      </c>
      <c r="Q304" s="73">
        <f>O304/'סכום נכסי הקרן'!$C$41</f>
        <v>2.4902523158103255E-6</v>
      </c>
      <c r="T304" s="72"/>
    </row>
    <row r="305" spans="1:20">
      <c r="A305" s="69" t="s">
        <v>3197</v>
      </c>
      <c r="B305" s="70" t="s">
        <v>2813</v>
      </c>
      <c r="C305" s="54">
        <v>9824</v>
      </c>
      <c r="D305" s="118" t="s">
        <v>3256</v>
      </c>
      <c r="E305" s="54" t="s">
        <v>2842</v>
      </c>
      <c r="F305" s="79">
        <v>45250</v>
      </c>
      <c r="G305" s="54" t="s">
        <v>2803</v>
      </c>
      <c r="H305" s="72">
        <v>0.22999999887556247</v>
      </c>
      <c r="I305" s="70" t="s">
        <v>3139</v>
      </c>
      <c r="J305" s="70" t="s">
        <v>134</v>
      </c>
      <c r="K305" s="71">
        <v>7.9724000000000003E-2</v>
      </c>
      <c r="L305" s="71">
        <v>8.8599999912221325E-2</v>
      </c>
      <c r="M305" s="72">
        <v>75.905145000000005</v>
      </c>
      <c r="N305" s="80">
        <v>100.14</v>
      </c>
      <c r="O305" s="72">
        <v>0.27569339700000001</v>
      </c>
      <c r="P305" s="73">
        <f t="shared" si="4"/>
        <v>1.9707840358174239E-5</v>
      </c>
      <c r="Q305" s="73">
        <f>O305/'סכום נכסי הקרן'!$C$41</f>
        <v>1.8523666582706419E-6</v>
      </c>
      <c r="T305" s="72"/>
    </row>
    <row r="306" spans="1:20">
      <c r="A306" s="69" t="s">
        <v>3198</v>
      </c>
      <c r="B306" s="70" t="s">
        <v>2804</v>
      </c>
      <c r="C306" s="54">
        <v>6211</v>
      </c>
      <c r="D306" s="118" t="s">
        <v>3256</v>
      </c>
      <c r="E306" s="54" t="s">
        <v>450</v>
      </c>
      <c r="F306" s="79">
        <v>43186</v>
      </c>
      <c r="G306" s="54" t="s">
        <v>309</v>
      </c>
      <c r="H306" s="72">
        <v>3.329999999997264</v>
      </c>
      <c r="I306" s="70" t="s">
        <v>650</v>
      </c>
      <c r="J306" s="70" t="s">
        <v>134</v>
      </c>
      <c r="K306" s="71">
        <v>4.8000000000000001E-2</v>
      </c>
      <c r="L306" s="71">
        <v>6.0099999999913702E-2</v>
      </c>
      <c r="M306" s="72">
        <v>67010.650448999993</v>
      </c>
      <c r="N306" s="80">
        <v>97.74</v>
      </c>
      <c r="O306" s="72">
        <v>237.55476240499999</v>
      </c>
      <c r="P306" s="73">
        <f t="shared" si="4"/>
        <v>1.698151419202017E-2</v>
      </c>
      <c r="Q306" s="73">
        <f>O306/'סכום נכסי הקרן'!$C$41</f>
        <v>1.5961155623630192E-3</v>
      </c>
      <c r="T306" s="72"/>
    </row>
    <row r="307" spans="1:20">
      <c r="A307" s="69" t="s">
        <v>3198</v>
      </c>
      <c r="B307" s="70" t="s">
        <v>2804</v>
      </c>
      <c r="C307" s="54">
        <v>6831</v>
      </c>
      <c r="D307" s="118" t="s">
        <v>3256</v>
      </c>
      <c r="E307" s="54" t="s">
        <v>450</v>
      </c>
      <c r="F307" s="79">
        <v>43552</v>
      </c>
      <c r="G307" s="54" t="s">
        <v>309</v>
      </c>
      <c r="H307" s="72">
        <v>3.3300000000064642</v>
      </c>
      <c r="I307" s="70" t="s">
        <v>650</v>
      </c>
      <c r="J307" s="70" t="s">
        <v>134</v>
      </c>
      <c r="K307" s="71">
        <v>4.5999999999999999E-2</v>
      </c>
      <c r="L307" s="71">
        <v>6.4400000000172375E-2</v>
      </c>
      <c r="M307" s="72">
        <v>33420.034901999999</v>
      </c>
      <c r="N307" s="80">
        <v>95.72</v>
      </c>
      <c r="O307" s="72">
        <v>116.026482425</v>
      </c>
      <c r="P307" s="73">
        <f t="shared" si="4"/>
        <v>8.2941101159285623E-3</v>
      </c>
      <c r="Q307" s="73">
        <f>O307/'סכום נכסי הקרן'!$C$41</f>
        <v>7.7957466467901875E-4</v>
      </c>
      <c r="T307" s="72"/>
    </row>
    <row r="308" spans="1:20">
      <c r="A308" s="69" t="s">
        <v>3198</v>
      </c>
      <c r="B308" s="70" t="s">
        <v>2804</v>
      </c>
      <c r="C308" s="54">
        <v>7598</v>
      </c>
      <c r="D308" s="118" t="s">
        <v>3256</v>
      </c>
      <c r="E308" s="54" t="s">
        <v>450</v>
      </c>
      <c r="F308" s="79">
        <v>43942</v>
      </c>
      <c r="G308" s="54" t="s">
        <v>309</v>
      </c>
      <c r="H308" s="72">
        <v>3.260000000005626</v>
      </c>
      <c r="I308" s="70" t="s">
        <v>650</v>
      </c>
      <c r="J308" s="70" t="s">
        <v>134</v>
      </c>
      <c r="K308" s="71">
        <v>5.4400000000000004E-2</v>
      </c>
      <c r="L308" s="71">
        <v>7.6000000000136389E-2</v>
      </c>
      <c r="M308" s="72">
        <v>33960.489034999999</v>
      </c>
      <c r="N308" s="80">
        <v>95.24</v>
      </c>
      <c r="O308" s="72">
        <v>117.31158300899999</v>
      </c>
      <c r="P308" s="73">
        <f t="shared" si="4"/>
        <v>8.3859750551300918E-3</v>
      </c>
      <c r="Q308" s="73">
        <f>O308/'סכום נכסי הקרן'!$C$41</f>
        <v>7.882091749728061E-4</v>
      </c>
      <c r="T308" s="72"/>
    </row>
    <row r="309" spans="1:20">
      <c r="A309" s="69" t="s">
        <v>3199</v>
      </c>
      <c r="B309" s="70" t="s">
        <v>2813</v>
      </c>
      <c r="C309" s="54">
        <v>9459</v>
      </c>
      <c r="D309" s="118" t="s">
        <v>3256</v>
      </c>
      <c r="E309" s="54" t="s">
        <v>294</v>
      </c>
      <c r="F309" s="79">
        <v>44195</v>
      </c>
      <c r="G309" s="54" t="s">
        <v>2803</v>
      </c>
      <c r="H309" s="72">
        <v>2.61</v>
      </c>
      <c r="I309" s="70" t="s">
        <v>3139</v>
      </c>
      <c r="J309" s="70" t="s">
        <v>137</v>
      </c>
      <c r="K309" s="71">
        <v>7.3550000000000004E-2</v>
      </c>
      <c r="L309" s="71">
        <v>7.4099999999999999E-2</v>
      </c>
      <c r="M309" s="72">
        <v>4270.42</v>
      </c>
      <c r="N309" s="80">
        <v>100.53</v>
      </c>
      <c r="O309" s="72">
        <v>19.83775</v>
      </c>
      <c r="P309" s="73">
        <f t="shared" si="4"/>
        <v>1.4180942101611922E-3</v>
      </c>
      <c r="Q309" s="73">
        <f>O309/'סכום נכסי הקרן'!$C$41</f>
        <v>1.3328859912850369E-4</v>
      </c>
      <c r="T309" s="72"/>
    </row>
    <row r="310" spans="1:20">
      <c r="A310" s="69" t="s">
        <v>3199</v>
      </c>
      <c r="B310" s="70" t="s">
        <v>2813</v>
      </c>
      <c r="C310" s="54">
        <v>9448</v>
      </c>
      <c r="D310" s="118" t="s">
        <v>3256</v>
      </c>
      <c r="E310" s="54" t="s">
        <v>294</v>
      </c>
      <c r="F310" s="79">
        <v>43788</v>
      </c>
      <c r="G310" s="54" t="s">
        <v>2803</v>
      </c>
      <c r="H310" s="72">
        <v>2.6699999999999995</v>
      </c>
      <c r="I310" s="70" t="s">
        <v>3139</v>
      </c>
      <c r="J310" s="70" t="s">
        <v>136</v>
      </c>
      <c r="K310" s="71">
        <v>6.0560000000000003E-2</v>
      </c>
      <c r="L310" s="71">
        <v>6.0499999999999991E-2</v>
      </c>
      <c r="M310" s="72">
        <v>17322.830000000002</v>
      </c>
      <c r="N310" s="80">
        <v>100.52</v>
      </c>
      <c r="O310" s="72">
        <v>69.85363000000001</v>
      </c>
      <c r="P310" s="73">
        <f t="shared" si="4"/>
        <v>4.9934608643491417E-3</v>
      </c>
      <c r="Q310" s="73">
        <f>O310/'סכום נכסי הקרן'!$C$41</f>
        <v>4.6934216263138815E-4</v>
      </c>
      <c r="T310" s="72"/>
    </row>
    <row r="311" spans="1:20">
      <c r="A311" s="69" t="s">
        <v>3199</v>
      </c>
      <c r="B311" s="70" t="s">
        <v>2813</v>
      </c>
      <c r="C311" s="54">
        <v>9617</v>
      </c>
      <c r="D311" s="118" t="s">
        <v>3256</v>
      </c>
      <c r="E311" s="54" t="s">
        <v>294</v>
      </c>
      <c r="F311" s="79">
        <v>45099</v>
      </c>
      <c r="G311" s="54" t="s">
        <v>2803</v>
      </c>
      <c r="H311" s="72">
        <v>2.67</v>
      </c>
      <c r="I311" s="70" t="s">
        <v>3139</v>
      </c>
      <c r="J311" s="70" t="s">
        <v>136</v>
      </c>
      <c r="K311" s="71">
        <v>6.0560000000000003E-2</v>
      </c>
      <c r="L311" s="71">
        <v>5.9400000000000001E-2</v>
      </c>
      <c r="M311" s="72">
        <v>309.69</v>
      </c>
      <c r="N311" s="80">
        <v>100.8</v>
      </c>
      <c r="O311" s="72">
        <v>1.2522899999999999</v>
      </c>
      <c r="P311" s="73">
        <f t="shared" si="4"/>
        <v>8.9519486758466021E-5</v>
      </c>
      <c r="Q311" s="73">
        <f>O311/'סכום נכסי הקרן'!$C$41</f>
        <v>8.4140580359483253E-6</v>
      </c>
      <c r="T311" s="72"/>
    </row>
    <row r="312" spans="1:20">
      <c r="A312" s="69" t="s">
        <v>3199</v>
      </c>
      <c r="B312" s="70" t="s">
        <v>2813</v>
      </c>
      <c r="C312" s="54">
        <v>9802</v>
      </c>
      <c r="D312" s="118" t="s">
        <v>3256</v>
      </c>
      <c r="E312" s="54" t="s">
        <v>294</v>
      </c>
      <c r="F312" s="79">
        <v>45210</v>
      </c>
      <c r="G312" s="54" t="s">
        <v>2803</v>
      </c>
      <c r="H312" s="72">
        <v>2.67</v>
      </c>
      <c r="I312" s="70" t="s">
        <v>3139</v>
      </c>
      <c r="J312" s="70" t="s">
        <v>136</v>
      </c>
      <c r="K312" s="71">
        <v>6.0560000000000003E-2</v>
      </c>
      <c r="L312" s="71">
        <v>5.949999999999999E-2</v>
      </c>
      <c r="M312" s="72">
        <v>282.10000000000002</v>
      </c>
      <c r="N312" s="80">
        <v>100.8</v>
      </c>
      <c r="O312" s="72">
        <v>1.14069</v>
      </c>
      <c r="P312" s="73">
        <f t="shared" si="4"/>
        <v>8.1541802098966386E-5</v>
      </c>
      <c r="Q312" s="73">
        <f>O312/'סכום נכסי הקרן'!$C$41</f>
        <v>7.6642246292998392E-6</v>
      </c>
      <c r="T312" s="72"/>
    </row>
    <row r="313" spans="1:20">
      <c r="A313" s="69" t="s">
        <v>3199</v>
      </c>
      <c r="B313" s="70" t="s">
        <v>2813</v>
      </c>
      <c r="C313" s="54">
        <v>9887</v>
      </c>
      <c r="D313" s="118" t="s">
        <v>3256</v>
      </c>
      <c r="E313" s="54" t="s">
        <v>294</v>
      </c>
      <c r="F313" s="79">
        <v>45282</v>
      </c>
      <c r="G313" s="54" t="s">
        <v>2803</v>
      </c>
      <c r="H313" s="72">
        <v>2.67</v>
      </c>
      <c r="I313" s="70" t="s">
        <v>3139</v>
      </c>
      <c r="J313" s="70" t="s">
        <v>136</v>
      </c>
      <c r="K313" s="71">
        <v>6.0479999999999999E-2</v>
      </c>
      <c r="L313" s="71">
        <v>5.9500000000000004E-2</v>
      </c>
      <c r="M313" s="72">
        <v>219.19</v>
      </c>
      <c r="N313" s="80">
        <v>100.9</v>
      </c>
      <c r="O313" s="72">
        <v>0.8872000000000001</v>
      </c>
      <c r="P313" s="73">
        <f t="shared" si="4"/>
        <v>6.3421163350430867E-5</v>
      </c>
      <c r="Q313" s="73">
        <f>O313/'סכום נכסי הקרן'!$C$41</f>
        <v>5.9610412041087566E-6</v>
      </c>
      <c r="T313" s="72"/>
    </row>
    <row r="314" spans="1:20">
      <c r="A314" s="69" t="s">
        <v>3200</v>
      </c>
      <c r="B314" s="70" t="s">
        <v>2813</v>
      </c>
      <c r="C314" s="54">
        <v>9047</v>
      </c>
      <c r="D314" s="118" t="s">
        <v>3256</v>
      </c>
      <c r="E314" s="54" t="s">
        <v>294</v>
      </c>
      <c r="F314" s="79">
        <v>44677</v>
      </c>
      <c r="G314" s="54" t="s">
        <v>2803</v>
      </c>
      <c r="H314" s="72">
        <v>2.6299999999522199</v>
      </c>
      <c r="I314" s="70" t="s">
        <v>3139</v>
      </c>
      <c r="J314" s="70" t="s">
        <v>2752</v>
      </c>
      <c r="K314" s="71">
        <v>0.1148</v>
      </c>
      <c r="L314" s="71">
        <v>0.12209999999865216</v>
      </c>
      <c r="M314" s="72">
        <v>78800.729284999994</v>
      </c>
      <c r="N314" s="80">
        <v>100</v>
      </c>
      <c r="O314" s="72">
        <v>28.045178618000001</v>
      </c>
      <c r="P314" s="73">
        <f t="shared" si="4"/>
        <v>2.004799204603459E-3</v>
      </c>
      <c r="Q314" s="73">
        <f>O314/'סכום נכסי הקרן'!$C$41</f>
        <v>1.884337976989268E-4</v>
      </c>
      <c r="T314" s="72"/>
    </row>
    <row r="315" spans="1:20">
      <c r="A315" s="69" t="s">
        <v>3200</v>
      </c>
      <c r="B315" s="70" t="s">
        <v>2813</v>
      </c>
      <c r="C315" s="54">
        <v>9048</v>
      </c>
      <c r="D315" s="118" t="s">
        <v>3256</v>
      </c>
      <c r="E315" s="54" t="s">
        <v>294</v>
      </c>
      <c r="F315" s="79">
        <v>44677</v>
      </c>
      <c r="G315" s="54" t="s">
        <v>2803</v>
      </c>
      <c r="H315" s="72">
        <v>2.7799999999993337</v>
      </c>
      <c r="I315" s="70" t="s">
        <v>3139</v>
      </c>
      <c r="J315" s="70" t="s">
        <v>2752</v>
      </c>
      <c r="K315" s="71">
        <v>7.5600000000000001E-2</v>
      </c>
      <c r="L315" s="71">
        <v>7.9300000000098847E-2</v>
      </c>
      <c r="M315" s="72">
        <v>252976.51566999999</v>
      </c>
      <c r="N315" s="80">
        <v>100</v>
      </c>
      <c r="O315" s="72">
        <v>90.034341927</v>
      </c>
      <c r="P315" s="73">
        <f t="shared" si="4"/>
        <v>6.4360715808169672E-3</v>
      </c>
      <c r="Q315" s="73">
        <f>O315/'סכום נכסי הקרן'!$C$41</f>
        <v>6.0493510145588766E-4</v>
      </c>
      <c r="T315" s="72"/>
    </row>
    <row r="316" spans="1:20">
      <c r="A316" s="69" t="s">
        <v>3200</v>
      </c>
      <c r="B316" s="70" t="s">
        <v>2813</v>
      </c>
      <c r="C316" s="54">
        <v>9074</v>
      </c>
      <c r="D316" s="118" t="s">
        <v>3256</v>
      </c>
      <c r="E316" s="54" t="s">
        <v>294</v>
      </c>
      <c r="F316" s="79">
        <v>44684</v>
      </c>
      <c r="G316" s="54" t="s">
        <v>2803</v>
      </c>
      <c r="H316" s="72">
        <v>2.7200000001119546</v>
      </c>
      <c r="I316" s="70" t="s">
        <v>3139</v>
      </c>
      <c r="J316" s="70" t="s">
        <v>2752</v>
      </c>
      <c r="K316" s="71">
        <v>7.9399999999999998E-2</v>
      </c>
      <c r="L316" s="71">
        <v>8.1500000002475925E-2</v>
      </c>
      <c r="M316" s="72">
        <v>12797.306279</v>
      </c>
      <c r="N316" s="80">
        <v>101.98</v>
      </c>
      <c r="O316" s="72">
        <v>4.6447417589999995</v>
      </c>
      <c r="P316" s="73">
        <f t="shared" si="4"/>
        <v>3.3202764406910115E-4</v>
      </c>
      <c r="Q316" s="73">
        <f>O316/'סכום נכסי הקרן'!$C$41</f>
        <v>3.1207728818579328E-5</v>
      </c>
      <c r="T316" s="72"/>
    </row>
    <row r="317" spans="1:20">
      <c r="A317" s="69" t="s">
        <v>3200</v>
      </c>
      <c r="B317" s="70" t="s">
        <v>2813</v>
      </c>
      <c r="C317" s="54">
        <v>9220</v>
      </c>
      <c r="D317" s="118" t="s">
        <v>3256</v>
      </c>
      <c r="E317" s="54" t="s">
        <v>294</v>
      </c>
      <c r="F317" s="79">
        <v>44811</v>
      </c>
      <c r="G317" s="54" t="s">
        <v>2803</v>
      </c>
      <c r="H317" s="72">
        <v>2.7499999998523967</v>
      </c>
      <c r="I317" s="70" t="s">
        <v>3139</v>
      </c>
      <c r="J317" s="70" t="s">
        <v>2752</v>
      </c>
      <c r="K317" s="71">
        <v>7.8700000000000006E-2</v>
      </c>
      <c r="L317" s="71">
        <v>8.3299999997697396E-2</v>
      </c>
      <c r="M317" s="72">
        <v>18937.491295</v>
      </c>
      <c r="N317" s="80">
        <v>100.52</v>
      </c>
      <c r="O317" s="72">
        <v>6.7749002319999994</v>
      </c>
      <c r="P317" s="73">
        <f t="shared" si="4"/>
        <v>4.8430123342712341E-4</v>
      </c>
      <c r="Q317" s="73">
        <f>O317/'סכום נכסי הקרן'!$C$41</f>
        <v>4.5520130113478319E-5</v>
      </c>
      <c r="T317" s="72"/>
    </row>
    <row r="318" spans="1:20">
      <c r="A318" s="69" t="s">
        <v>3200</v>
      </c>
      <c r="B318" s="70" t="s">
        <v>2813</v>
      </c>
      <c r="C318" s="54">
        <v>9599</v>
      </c>
      <c r="D318" s="118" t="s">
        <v>3256</v>
      </c>
      <c r="E318" s="54" t="s">
        <v>294</v>
      </c>
      <c r="F318" s="79">
        <v>45089</v>
      </c>
      <c r="G318" s="54" t="s">
        <v>2803</v>
      </c>
      <c r="H318" s="72">
        <v>2.7499999997673914</v>
      </c>
      <c r="I318" s="70" t="s">
        <v>3139</v>
      </c>
      <c r="J318" s="70" t="s">
        <v>2752</v>
      </c>
      <c r="K318" s="71">
        <v>7.8700000000000006E-2</v>
      </c>
      <c r="L318" s="71">
        <v>8.3299999994448412E-2</v>
      </c>
      <c r="M318" s="72">
        <v>18045.134300999998</v>
      </c>
      <c r="N318" s="80">
        <v>100.41</v>
      </c>
      <c r="O318" s="72">
        <v>6.4485947259999996</v>
      </c>
      <c r="P318" s="73">
        <f t="shared" si="4"/>
        <v>4.609754052055601E-4</v>
      </c>
      <c r="Q318" s="73">
        <f>O318/'סכום נכסי הקרן'!$C$41</f>
        <v>4.3327703866416155E-5</v>
      </c>
      <c r="T318" s="72"/>
    </row>
    <row r="319" spans="1:20">
      <c r="A319" s="69" t="s">
        <v>3200</v>
      </c>
      <c r="B319" s="70" t="s">
        <v>2813</v>
      </c>
      <c r="C319" s="54">
        <v>9748</v>
      </c>
      <c r="D319" s="118" t="s">
        <v>3256</v>
      </c>
      <c r="E319" s="54" t="s">
        <v>294</v>
      </c>
      <c r="F319" s="79">
        <v>45180</v>
      </c>
      <c r="G319" s="54" t="s">
        <v>2803</v>
      </c>
      <c r="H319" s="72">
        <v>2.7500000000535345</v>
      </c>
      <c r="I319" s="70" t="s">
        <v>3139</v>
      </c>
      <c r="J319" s="70" t="s">
        <v>2752</v>
      </c>
      <c r="K319" s="71">
        <v>7.8700000000000006E-2</v>
      </c>
      <c r="L319" s="71">
        <v>8.3300000002162811E-2</v>
      </c>
      <c r="M319" s="72">
        <v>26130.260545999998</v>
      </c>
      <c r="N319" s="80">
        <v>100.43</v>
      </c>
      <c r="O319" s="72">
        <v>9.3397490059999999</v>
      </c>
      <c r="P319" s="73">
        <f t="shared" si="4"/>
        <v>6.6764849792780691E-4</v>
      </c>
      <c r="Q319" s="73">
        <f>O319/'סכום נכסי הקרן'!$C$41</f>
        <v>6.2753188301172005E-5</v>
      </c>
      <c r="T319" s="72"/>
    </row>
    <row r="320" spans="1:20">
      <c r="A320" s="69" t="s">
        <v>3200</v>
      </c>
      <c r="B320" s="70" t="s">
        <v>2813</v>
      </c>
      <c r="C320" s="54">
        <v>9822</v>
      </c>
      <c r="D320" s="118" t="s">
        <v>3256</v>
      </c>
      <c r="E320" s="54" t="s">
        <v>294</v>
      </c>
      <c r="F320" s="79">
        <v>45238</v>
      </c>
      <c r="G320" s="54" t="s">
        <v>2803</v>
      </c>
      <c r="H320" s="72">
        <v>2.7299999999854196</v>
      </c>
      <c r="I320" s="70" t="s">
        <v>3139</v>
      </c>
      <c r="J320" s="70" t="s">
        <v>2752</v>
      </c>
      <c r="K320" s="71">
        <v>7.9500000000000001E-2</v>
      </c>
      <c r="L320" s="71">
        <v>8.3399999999262425E-2</v>
      </c>
      <c r="M320" s="72">
        <v>32385.728561999997</v>
      </c>
      <c r="N320" s="80">
        <v>101.16</v>
      </c>
      <c r="O320" s="72">
        <v>11.659783329</v>
      </c>
      <c r="P320" s="73">
        <f t="shared" si="4"/>
        <v>8.3349529208649633E-4</v>
      </c>
      <c r="Q320" s="73">
        <f>O320/'סכום נכסי הקרן'!$C$41</f>
        <v>7.8341353533757161E-5</v>
      </c>
      <c r="T320" s="72"/>
    </row>
    <row r="321" spans="1:20">
      <c r="A321" s="69" t="s">
        <v>3200</v>
      </c>
      <c r="B321" s="70" t="s">
        <v>2813</v>
      </c>
      <c r="C321" s="54">
        <v>9860</v>
      </c>
      <c r="D321" s="118" t="s">
        <v>3256</v>
      </c>
      <c r="E321" s="54" t="s">
        <v>294</v>
      </c>
      <c r="F321" s="79">
        <v>45271</v>
      </c>
      <c r="G321" s="54" t="s">
        <v>2803</v>
      </c>
      <c r="H321" s="72">
        <v>2.7500000000719633</v>
      </c>
      <c r="I321" s="70" t="s">
        <v>3139</v>
      </c>
      <c r="J321" s="70" t="s">
        <v>2752</v>
      </c>
      <c r="K321" s="71">
        <v>7.8700000000000006E-2</v>
      </c>
      <c r="L321" s="71">
        <v>8.3299999999165236E-2</v>
      </c>
      <c r="M321" s="72">
        <v>9719.3646609999996</v>
      </c>
      <c r="N321" s="80">
        <v>100.43</v>
      </c>
      <c r="O321" s="72">
        <v>3.4739962129999999</v>
      </c>
      <c r="P321" s="73">
        <f t="shared" si="4"/>
        <v>2.4833733239793866E-4</v>
      </c>
      <c r="Q321" s="73">
        <f>O321/'סכום נכסי הקרן'!$C$41</f>
        <v>2.3341562859119453E-5</v>
      </c>
      <c r="T321" s="72"/>
    </row>
    <row r="322" spans="1:20">
      <c r="A322" s="69" t="s">
        <v>3201</v>
      </c>
      <c r="B322" s="70" t="s">
        <v>2813</v>
      </c>
      <c r="C322" s="54">
        <v>7088</v>
      </c>
      <c r="D322" s="118" t="s">
        <v>3256</v>
      </c>
      <c r="E322" s="54" t="s">
        <v>806</v>
      </c>
      <c r="F322" s="79">
        <v>43684</v>
      </c>
      <c r="G322" s="54" t="s">
        <v>802</v>
      </c>
      <c r="H322" s="72">
        <v>6.99</v>
      </c>
      <c r="I322" s="70" t="s">
        <v>3135</v>
      </c>
      <c r="J322" s="70" t="s">
        <v>134</v>
      </c>
      <c r="K322" s="71">
        <v>4.36E-2</v>
      </c>
      <c r="L322" s="71">
        <v>3.5899999999999994E-2</v>
      </c>
      <c r="M322" s="72">
        <v>7481.26</v>
      </c>
      <c r="N322" s="80">
        <v>107.83</v>
      </c>
      <c r="O322" s="72">
        <v>29.259150000000002</v>
      </c>
      <c r="P322" s="73">
        <f t="shared" si="4"/>
        <v>2.0915794991487368E-3</v>
      </c>
      <c r="Q322" s="73">
        <f>O322/'סכום נכסי הקרן'!$C$41</f>
        <v>1.9659039534174788E-4</v>
      </c>
      <c r="T322" s="72"/>
    </row>
    <row r="323" spans="1:20">
      <c r="A323" s="69" t="s">
        <v>3202</v>
      </c>
      <c r="B323" s="70" t="s">
        <v>2813</v>
      </c>
      <c r="C323" s="54">
        <v>7310</v>
      </c>
      <c r="D323" s="118" t="s">
        <v>3256</v>
      </c>
      <c r="E323" s="54" t="s">
        <v>912</v>
      </c>
      <c r="F323" s="79">
        <v>43811</v>
      </c>
      <c r="G323" s="54" t="s">
        <v>835</v>
      </c>
      <c r="H323" s="72">
        <v>7.1999999999999993</v>
      </c>
      <c r="I323" s="70" t="s">
        <v>3135</v>
      </c>
      <c r="J323" s="70" t="s">
        <v>134</v>
      </c>
      <c r="K323" s="71">
        <v>4.4800000000000006E-2</v>
      </c>
      <c r="L323" s="71">
        <v>6.0400000000000002E-2</v>
      </c>
      <c r="M323" s="72">
        <v>3649.47</v>
      </c>
      <c r="N323" s="80">
        <v>91.39</v>
      </c>
      <c r="O323" s="72">
        <v>12.09694</v>
      </c>
      <c r="P323" s="73">
        <f t="shared" si="4"/>
        <v>8.6474527477497869E-4</v>
      </c>
      <c r="Q323" s="73">
        <f>O323/'סכום נכסי הקרן'!$C$41</f>
        <v>8.1278581812028151E-5</v>
      </c>
      <c r="T323" s="72"/>
    </row>
    <row r="324" spans="1:20">
      <c r="A324" s="69" t="s">
        <v>3203</v>
      </c>
      <c r="B324" s="70" t="s">
        <v>2813</v>
      </c>
      <c r="C324" s="54" t="s">
        <v>3002</v>
      </c>
      <c r="D324" s="118" t="s">
        <v>3256</v>
      </c>
      <c r="E324" s="54" t="s">
        <v>814</v>
      </c>
      <c r="F324" s="79">
        <v>43185</v>
      </c>
      <c r="G324" s="54" t="s">
        <v>295</v>
      </c>
      <c r="H324" s="72">
        <v>3.8999999999797015</v>
      </c>
      <c r="I324" s="70" t="s">
        <v>3135</v>
      </c>
      <c r="J324" s="70" t="s">
        <v>142</v>
      </c>
      <c r="K324" s="71">
        <v>4.2199999999999994E-2</v>
      </c>
      <c r="L324" s="71">
        <v>6.6599999999512827E-2</v>
      </c>
      <c r="M324" s="72">
        <v>15742.038714</v>
      </c>
      <c r="N324" s="80">
        <v>91.4</v>
      </c>
      <c r="O324" s="72">
        <v>39.410784811999996</v>
      </c>
      <c r="P324" s="73">
        <f t="shared" si="4"/>
        <v>2.8172653531678667E-3</v>
      </c>
      <c r="Q324" s="73">
        <f>O324/'סכום נכסי הקרן'!$C$41</f>
        <v>2.6479859349706438E-4</v>
      </c>
      <c r="T324" s="72"/>
    </row>
    <row r="325" spans="1:20">
      <c r="A325" s="69" t="s">
        <v>3204</v>
      </c>
      <c r="B325" s="70" t="s">
        <v>2813</v>
      </c>
      <c r="C325" s="54">
        <v>6812</v>
      </c>
      <c r="D325" s="118" t="s">
        <v>3256</v>
      </c>
      <c r="E325" s="54" t="s">
        <v>643</v>
      </c>
      <c r="F325" s="79">
        <v>43536</v>
      </c>
      <c r="G325" s="118" t="s">
        <v>3256</v>
      </c>
      <c r="H325" s="72">
        <v>2.2999999999961083</v>
      </c>
      <c r="I325" s="70" t="s">
        <v>3135</v>
      </c>
      <c r="J325" s="70" t="s">
        <v>134</v>
      </c>
      <c r="K325" s="71">
        <v>7.9560000000000006E-2</v>
      </c>
      <c r="L325" s="71">
        <v>7.6699999999575802E-2</v>
      </c>
      <c r="M325" s="72">
        <v>13937.790419000001</v>
      </c>
      <c r="N325" s="80">
        <v>101.66</v>
      </c>
      <c r="O325" s="72">
        <v>51.391534954000001</v>
      </c>
      <c r="P325" s="73">
        <f t="shared" si="4"/>
        <v>3.6737048389844582E-3</v>
      </c>
      <c r="Q325" s="73">
        <f>O325/'סכום נכסי הקרן'!$C$41</f>
        <v>3.4529650293416299E-4</v>
      </c>
      <c r="T325" s="72"/>
    </row>
    <row r="326" spans="1:20">
      <c r="A326" s="69" t="s">
        <v>3204</v>
      </c>
      <c r="B326" s="70" t="s">
        <v>2813</v>
      </c>
      <c r="C326" s="54">
        <v>6872</v>
      </c>
      <c r="D326" s="118" t="s">
        <v>3256</v>
      </c>
      <c r="E326" s="54" t="s">
        <v>643</v>
      </c>
      <c r="F326" s="79">
        <v>43570</v>
      </c>
      <c r="G326" s="118" t="s">
        <v>3256</v>
      </c>
      <c r="H326" s="72">
        <v>2.3000000000048226</v>
      </c>
      <c r="I326" s="70" t="s">
        <v>3135</v>
      </c>
      <c r="J326" s="70" t="s">
        <v>134</v>
      </c>
      <c r="K326" s="71">
        <v>7.9560000000000006E-2</v>
      </c>
      <c r="L326" s="71">
        <v>7.670000000021221E-2</v>
      </c>
      <c r="M326" s="72">
        <v>11245.979368</v>
      </c>
      <c r="N326" s="80">
        <v>101.67</v>
      </c>
      <c r="O326" s="72">
        <v>41.470346136000003</v>
      </c>
      <c r="P326" s="73">
        <f t="shared" si="4"/>
        <v>2.9644923314812504E-3</v>
      </c>
      <c r="Q326" s="73">
        <f>O326/'סכום נכסי הקרן'!$C$41</f>
        <v>2.7863665697176325E-4</v>
      </c>
      <c r="T326" s="72"/>
    </row>
    <row r="327" spans="1:20">
      <c r="A327" s="69" t="s">
        <v>3204</v>
      </c>
      <c r="B327" s="70" t="s">
        <v>2813</v>
      </c>
      <c r="C327" s="54">
        <v>7258</v>
      </c>
      <c r="D327" s="118" t="s">
        <v>3256</v>
      </c>
      <c r="E327" s="54" t="s">
        <v>643</v>
      </c>
      <c r="F327" s="79">
        <v>43774</v>
      </c>
      <c r="G327" s="118" t="s">
        <v>3256</v>
      </c>
      <c r="H327" s="72">
        <v>2.3000000000000003</v>
      </c>
      <c r="I327" s="70" t="s">
        <v>3135</v>
      </c>
      <c r="J327" s="70" t="s">
        <v>134</v>
      </c>
      <c r="K327" s="71">
        <v>7.9560000000000006E-2</v>
      </c>
      <c r="L327" s="71">
        <v>7.5999999999735973E-2</v>
      </c>
      <c r="M327" s="72">
        <v>10270.495795999999</v>
      </c>
      <c r="N327" s="80">
        <v>101.67</v>
      </c>
      <c r="O327" s="72">
        <v>37.873181299999999</v>
      </c>
      <c r="P327" s="73">
        <f t="shared" si="4"/>
        <v>2.7073503356940748E-3</v>
      </c>
      <c r="Q327" s="73">
        <f>O327/'סכום נכסי הקרן'!$C$41</f>
        <v>2.5446753185299955E-4</v>
      </c>
      <c r="T327" s="72"/>
    </row>
    <row r="328" spans="1:20">
      <c r="A328" s="69" t="s">
        <v>3205</v>
      </c>
      <c r="B328" s="70" t="s">
        <v>2813</v>
      </c>
      <c r="C328" s="54">
        <v>6861</v>
      </c>
      <c r="D328" s="118" t="s">
        <v>3256</v>
      </c>
      <c r="E328" s="54" t="s">
        <v>643</v>
      </c>
      <c r="F328" s="79">
        <v>43563</v>
      </c>
      <c r="G328" s="118" t="s">
        <v>3256</v>
      </c>
      <c r="H328" s="72">
        <v>0.94</v>
      </c>
      <c r="I328" s="70" t="s">
        <v>3131</v>
      </c>
      <c r="J328" s="70" t="s">
        <v>134</v>
      </c>
      <c r="K328" s="71">
        <v>8.0427999999999999E-2</v>
      </c>
      <c r="L328" s="71">
        <v>8.2500000000000004E-2</v>
      </c>
      <c r="M328" s="72">
        <v>78762.194673000005</v>
      </c>
      <c r="N328" s="80">
        <v>100.86</v>
      </c>
      <c r="O328" s="72">
        <v>288.1272328</v>
      </c>
      <c r="P328" s="73">
        <f t="shared" ref="P328:P380" si="5">IFERROR(O328/$O$8,0)</f>
        <v>2.059666850441436E-2</v>
      </c>
      <c r="Q328" s="73">
        <f>O328/'סכום נכסי הקרן'!$C$41</f>
        <v>1.9359088218514832E-3</v>
      </c>
      <c r="T328" s="72"/>
    </row>
    <row r="329" spans="1:20">
      <c r="A329" s="69" t="s">
        <v>3206</v>
      </c>
      <c r="B329" s="70" t="s">
        <v>2813</v>
      </c>
      <c r="C329" s="54">
        <v>6932</v>
      </c>
      <c r="D329" s="118" t="s">
        <v>3256</v>
      </c>
      <c r="E329" s="54" t="s">
        <v>643</v>
      </c>
      <c r="F329" s="79">
        <v>43098</v>
      </c>
      <c r="G329" s="118" t="s">
        <v>3256</v>
      </c>
      <c r="H329" s="72">
        <v>1.3800000000066657</v>
      </c>
      <c r="I329" s="70" t="s">
        <v>3135</v>
      </c>
      <c r="J329" s="70" t="s">
        <v>134</v>
      </c>
      <c r="K329" s="71">
        <v>8.1890000000000004E-2</v>
      </c>
      <c r="L329" s="71">
        <v>6.8000000000507863E-2</v>
      </c>
      <c r="M329" s="72">
        <v>17061.898445999999</v>
      </c>
      <c r="N329" s="80">
        <v>101.82</v>
      </c>
      <c r="O329" s="72">
        <v>63.009786741000006</v>
      </c>
      <c r="P329" s="73">
        <f t="shared" si="5"/>
        <v>4.5042312641758045E-3</v>
      </c>
      <c r="Q329" s="73">
        <f>O329/'סכום נכסי הקרן'!$C$41</f>
        <v>4.2335880863977302E-4</v>
      </c>
      <c r="T329" s="72"/>
    </row>
    <row r="330" spans="1:20">
      <c r="A330" s="69" t="s">
        <v>3206</v>
      </c>
      <c r="B330" s="70" t="s">
        <v>2813</v>
      </c>
      <c r="C330" s="54">
        <v>9335</v>
      </c>
      <c r="D330" s="118" t="s">
        <v>3256</v>
      </c>
      <c r="E330" s="54" t="s">
        <v>643</v>
      </c>
      <c r="F330" s="79">
        <v>44064</v>
      </c>
      <c r="G330" s="118" t="s">
        <v>3256</v>
      </c>
      <c r="H330" s="72">
        <v>3.3699999999933974</v>
      </c>
      <c r="I330" s="70" t="s">
        <v>3135</v>
      </c>
      <c r="J330" s="70" t="s">
        <v>134</v>
      </c>
      <c r="K330" s="71">
        <v>9.2037999999999995E-2</v>
      </c>
      <c r="L330" s="71">
        <v>0.10939999999974712</v>
      </c>
      <c r="M330" s="72">
        <v>66493.161051999996</v>
      </c>
      <c r="N330" s="80">
        <v>96.08</v>
      </c>
      <c r="O330" s="72">
        <v>231.71679966899998</v>
      </c>
      <c r="P330" s="73">
        <f t="shared" si="5"/>
        <v>1.6564189588420548E-2</v>
      </c>
      <c r="Q330" s="73">
        <f>O330/'סכום נכסי הקרן'!$C$41</f>
        <v>1.5568906565725012E-3</v>
      </c>
      <c r="T330" s="72"/>
    </row>
    <row r="331" spans="1:20">
      <c r="A331" s="69" t="s">
        <v>3206</v>
      </c>
      <c r="B331" s="70" t="s">
        <v>2813</v>
      </c>
      <c r="C331" s="54" t="s">
        <v>3003</v>
      </c>
      <c r="D331" s="118" t="s">
        <v>3256</v>
      </c>
      <c r="E331" s="54" t="s">
        <v>643</v>
      </c>
      <c r="F331" s="79">
        <v>42817</v>
      </c>
      <c r="G331" s="118" t="s">
        <v>3256</v>
      </c>
      <c r="H331" s="72">
        <v>1.4000000000081516</v>
      </c>
      <c r="I331" s="70" t="s">
        <v>3135</v>
      </c>
      <c r="J331" s="70" t="s">
        <v>134</v>
      </c>
      <c r="K331" s="71">
        <v>5.7820000000000003E-2</v>
      </c>
      <c r="L331" s="71">
        <v>7.8400000000864084E-2</v>
      </c>
      <c r="M331" s="72">
        <v>6928.7755180000004</v>
      </c>
      <c r="N331" s="80">
        <v>97.63</v>
      </c>
      <c r="O331" s="72">
        <v>24.535072782</v>
      </c>
      <c r="P331" s="73">
        <f t="shared" si="5"/>
        <v>1.7538805891816188E-3</v>
      </c>
      <c r="Q331" s="73">
        <f>O331/'סכום נכסי הקרן'!$C$41</f>
        <v>1.6484961654565967E-4</v>
      </c>
      <c r="T331" s="72"/>
    </row>
    <row r="332" spans="1:20">
      <c r="A332" s="69" t="s">
        <v>3206</v>
      </c>
      <c r="B332" s="70" t="s">
        <v>2813</v>
      </c>
      <c r="C332" s="54">
        <v>7291</v>
      </c>
      <c r="D332" s="118" t="s">
        <v>3256</v>
      </c>
      <c r="E332" s="54" t="s">
        <v>643</v>
      </c>
      <c r="F332" s="79">
        <v>43798</v>
      </c>
      <c r="G332" s="118" t="s">
        <v>3256</v>
      </c>
      <c r="H332" s="72">
        <v>1.3800000000054415</v>
      </c>
      <c r="I332" s="70" t="s">
        <v>3135</v>
      </c>
      <c r="J332" s="70" t="s">
        <v>134</v>
      </c>
      <c r="K332" s="71">
        <v>8.1890000000000004E-2</v>
      </c>
      <c r="L332" s="71">
        <v>7.909999999561966E-2</v>
      </c>
      <c r="M332" s="72">
        <v>1003.641107</v>
      </c>
      <c r="N332" s="80">
        <v>100.97</v>
      </c>
      <c r="O332" s="72">
        <v>3.6755163709999996</v>
      </c>
      <c r="P332" s="73">
        <f t="shared" si="5"/>
        <v>2.6274292624253135E-4</v>
      </c>
      <c r="Q332" s="73">
        <f>O332/'סכום נכסי הקרן'!$C$41</f>
        <v>2.4695564172573584E-5</v>
      </c>
      <c r="T332" s="72"/>
    </row>
    <row r="333" spans="1:20">
      <c r="A333" s="69" t="s">
        <v>3207</v>
      </c>
      <c r="B333" s="70" t="s">
        <v>2813</v>
      </c>
      <c r="C333" s="54" t="s">
        <v>3004</v>
      </c>
      <c r="D333" s="118" t="s">
        <v>3256</v>
      </c>
      <c r="E333" s="54" t="s">
        <v>643</v>
      </c>
      <c r="F333" s="79">
        <v>43083</v>
      </c>
      <c r="G333" s="118" t="s">
        <v>3256</v>
      </c>
      <c r="H333" s="72">
        <v>0.5</v>
      </c>
      <c r="I333" s="70" t="s">
        <v>3135</v>
      </c>
      <c r="J333" s="70" t="s">
        <v>142</v>
      </c>
      <c r="K333" s="71">
        <v>7.2329999999999992E-2</v>
      </c>
      <c r="L333" s="71">
        <v>7.0799999999366425E-2</v>
      </c>
      <c r="M333" s="72">
        <v>1357.024177</v>
      </c>
      <c r="N333" s="80">
        <v>101.92</v>
      </c>
      <c r="O333" s="72">
        <v>3.7880066779999999</v>
      </c>
      <c r="P333" s="73">
        <f t="shared" si="5"/>
        <v>2.707842541681255E-4</v>
      </c>
      <c r="Q333" s="73">
        <f>O333/'סכום נכסי הקרן'!$C$41</f>
        <v>2.5451379496164481E-5</v>
      </c>
      <c r="T333" s="72"/>
    </row>
    <row r="334" spans="1:20">
      <c r="A334" s="69" t="s">
        <v>3207</v>
      </c>
      <c r="B334" s="70" t="s">
        <v>2813</v>
      </c>
      <c r="C334" s="54" t="s">
        <v>3005</v>
      </c>
      <c r="D334" s="118" t="s">
        <v>3256</v>
      </c>
      <c r="E334" s="54" t="s">
        <v>643</v>
      </c>
      <c r="F334" s="79">
        <v>43083</v>
      </c>
      <c r="G334" s="118" t="s">
        <v>3256</v>
      </c>
      <c r="H334" s="72">
        <v>4.820000000062846</v>
      </c>
      <c r="I334" s="70" t="s">
        <v>3135</v>
      </c>
      <c r="J334" s="70" t="s">
        <v>142</v>
      </c>
      <c r="K334" s="71">
        <v>7.3249999999999996E-2</v>
      </c>
      <c r="L334" s="71">
        <v>7.2200000000458606E-2</v>
      </c>
      <c r="M334" s="72">
        <v>4182.8885550000005</v>
      </c>
      <c r="N334" s="80">
        <v>102.77</v>
      </c>
      <c r="O334" s="72">
        <v>11.774719143</v>
      </c>
      <c r="P334" s="73">
        <f t="shared" si="5"/>
        <v>8.4171143617408511E-4</v>
      </c>
      <c r="Q334" s="73">
        <f>O334/'סכום נכסי הקרן'!$C$41</f>
        <v>7.9113600065634741E-5</v>
      </c>
      <c r="T334" s="72"/>
    </row>
    <row r="335" spans="1:20">
      <c r="A335" s="69" t="s">
        <v>3207</v>
      </c>
      <c r="B335" s="70" t="s">
        <v>2813</v>
      </c>
      <c r="C335" s="54" t="s">
        <v>3006</v>
      </c>
      <c r="D335" s="118" t="s">
        <v>3256</v>
      </c>
      <c r="E335" s="54" t="s">
        <v>643</v>
      </c>
      <c r="F335" s="79">
        <v>43083</v>
      </c>
      <c r="G335" s="118" t="s">
        <v>3256</v>
      </c>
      <c r="H335" s="72">
        <v>5.1500000000476822</v>
      </c>
      <c r="I335" s="70" t="s">
        <v>3135</v>
      </c>
      <c r="J335" s="70" t="s">
        <v>142</v>
      </c>
      <c r="K335" s="71">
        <v>4.4999999999999998E-2</v>
      </c>
      <c r="L335" s="71">
        <v>6.0900000000611743E-2</v>
      </c>
      <c r="M335" s="72">
        <v>16731.554200999999</v>
      </c>
      <c r="N335" s="80">
        <v>93.81</v>
      </c>
      <c r="O335" s="72">
        <v>42.992559792999998</v>
      </c>
      <c r="P335" s="73">
        <f t="shared" si="5"/>
        <v>3.0733072108713017E-3</v>
      </c>
      <c r="Q335" s="73">
        <f>O335/'סכום נכסי הקרן'!$C$41</f>
        <v>2.8886431514447969E-4</v>
      </c>
      <c r="T335" s="72"/>
    </row>
    <row r="336" spans="1:20">
      <c r="A336" s="69" t="s">
        <v>3208</v>
      </c>
      <c r="B336" s="70" t="s">
        <v>2813</v>
      </c>
      <c r="C336" s="54">
        <v>9186</v>
      </c>
      <c r="D336" s="118" t="s">
        <v>3256</v>
      </c>
      <c r="E336" s="54" t="s">
        <v>643</v>
      </c>
      <c r="F336" s="79">
        <v>44778</v>
      </c>
      <c r="G336" s="118" t="s">
        <v>3256</v>
      </c>
      <c r="H336" s="72">
        <v>3.249999999991271</v>
      </c>
      <c r="I336" s="70" t="s">
        <v>846</v>
      </c>
      <c r="J336" s="70" t="s">
        <v>136</v>
      </c>
      <c r="K336" s="71">
        <v>7.5700000000000003E-2</v>
      </c>
      <c r="L336" s="71">
        <v>7.3899999999713653E-2</v>
      </c>
      <c r="M336" s="72">
        <v>28118.374484</v>
      </c>
      <c r="N336" s="80">
        <v>101.55</v>
      </c>
      <c r="O336" s="72">
        <v>114.548067252</v>
      </c>
      <c r="P336" s="73">
        <f t="shared" si="5"/>
        <v>8.1884261549427777E-3</v>
      </c>
      <c r="Q336" s="73">
        <f>O336/'סכום נכסי הקרן'!$C$41</f>
        <v>7.6964128577569071E-4</v>
      </c>
      <c r="T336" s="72"/>
    </row>
    <row r="337" spans="1:20">
      <c r="A337" s="69" t="s">
        <v>3208</v>
      </c>
      <c r="B337" s="70" t="s">
        <v>2813</v>
      </c>
      <c r="C337" s="54">
        <v>9187</v>
      </c>
      <c r="D337" s="118" t="s">
        <v>3256</v>
      </c>
      <c r="E337" s="54" t="s">
        <v>643</v>
      </c>
      <c r="F337" s="79">
        <v>44778</v>
      </c>
      <c r="G337" s="118" t="s">
        <v>3256</v>
      </c>
      <c r="H337" s="72">
        <v>3.1700000000031454</v>
      </c>
      <c r="I337" s="70" t="s">
        <v>846</v>
      </c>
      <c r="J337" s="70" t="s">
        <v>134</v>
      </c>
      <c r="K337" s="71">
        <v>9.0955999999999995E-2</v>
      </c>
      <c r="L337" s="71">
        <v>9.5100000000059012E-2</v>
      </c>
      <c r="M337" s="72">
        <v>77428.995941999994</v>
      </c>
      <c r="N337" s="80">
        <v>100.78</v>
      </c>
      <c r="O337" s="72">
        <v>283.02547168299998</v>
      </c>
      <c r="P337" s="73">
        <f t="shared" si="5"/>
        <v>2.0231971000834407E-2</v>
      </c>
      <c r="Q337" s="73">
        <f>O337/'סכום נכסי הקרן'!$C$41</f>
        <v>1.9016304086053638E-3</v>
      </c>
      <c r="T337" s="72"/>
    </row>
    <row r="338" spans="1:20">
      <c r="A338" s="69" t="s">
        <v>3209</v>
      </c>
      <c r="B338" s="70" t="s">
        <v>2813</v>
      </c>
      <c r="C338" s="54" t="s">
        <v>3007</v>
      </c>
      <c r="D338" s="118" t="s">
        <v>3256</v>
      </c>
      <c r="E338" s="54" t="s">
        <v>643</v>
      </c>
      <c r="F338" s="79">
        <v>45116</v>
      </c>
      <c r="G338" s="118" t="s">
        <v>3256</v>
      </c>
      <c r="H338" s="72">
        <v>0.48999999997151811</v>
      </c>
      <c r="I338" s="70" t="s">
        <v>3135</v>
      </c>
      <c r="J338" s="70" t="s">
        <v>134</v>
      </c>
      <c r="K338" s="71">
        <v>8.2027000000000003E-2</v>
      </c>
      <c r="L338" s="71">
        <v>6.9599999997911333E-2</v>
      </c>
      <c r="M338" s="72">
        <v>2899.7102260000001</v>
      </c>
      <c r="N338" s="80">
        <v>100.15</v>
      </c>
      <c r="O338" s="72">
        <v>10.53302517</v>
      </c>
      <c r="P338" s="73">
        <f t="shared" si="5"/>
        <v>7.5294940248057907E-4</v>
      </c>
      <c r="Q338" s="73">
        <f>O338/'סכום נכסי הקרן'!$C$41</f>
        <v>7.0770736071105314E-5</v>
      </c>
      <c r="T338" s="72"/>
    </row>
    <row r="339" spans="1:20">
      <c r="A339" s="69" t="s">
        <v>3210</v>
      </c>
      <c r="B339" s="70" t="s">
        <v>2813</v>
      </c>
      <c r="C339" s="54">
        <v>8706</v>
      </c>
      <c r="D339" s="118" t="s">
        <v>3256</v>
      </c>
      <c r="E339" s="54" t="s">
        <v>643</v>
      </c>
      <c r="F339" s="79">
        <v>44498</v>
      </c>
      <c r="G339" s="118" t="s">
        <v>3256</v>
      </c>
      <c r="H339" s="72">
        <v>2.92</v>
      </c>
      <c r="I339" s="70" t="s">
        <v>3135</v>
      </c>
      <c r="J339" s="70" t="s">
        <v>134</v>
      </c>
      <c r="K339" s="71">
        <v>8.8596999999999995E-2</v>
      </c>
      <c r="L339" s="71">
        <v>9.3599999999999989E-2</v>
      </c>
      <c r="M339" s="72">
        <v>16127.28</v>
      </c>
      <c r="N339" s="80">
        <v>99.83</v>
      </c>
      <c r="O339" s="72">
        <v>58.39423</v>
      </c>
      <c r="P339" s="73">
        <f t="shared" si="5"/>
        <v>4.1742899003072926E-3</v>
      </c>
      <c r="Q339" s="73">
        <f>O339/'סכום נכסי הקרן'!$C$41</f>
        <v>3.9234717212827282E-4</v>
      </c>
      <c r="T339" s="72"/>
    </row>
    <row r="340" spans="1:20">
      <c r="A340" s="69" t="s">
        <v>3211</v>
      </c>
      <c r="B340" s="70" t="s">
        <v>2813</v>
      </c>
      <c r="C340" s="54">
        <v>8702</v>
      </c>
      <c r="D340" s="118" t="s">
        <v>3256</v>
      </c>
      <c r="E340" s="54" t="s">
        <v>643</v>
      </c>
      <c r="F340" s="79">
        <v>44497</v>
      </c>
      <c r="G340" s="118" t="s">
        <v>3256</v>
      </c>
      <c r="H340" s="72">
        <v>0.25</v>
      </c>
      <c r="I340" s="70" t="s">
        <v>3131</v>
      </c>
      <c r="J340" s="70" t="s">
        <v>134</v>
      </c>
      <c r="K340" s="71">
        <v>7.276500000000001E-2</v>
      </c>
      <c r="L340" s="71">
        <v>0</v>
      </c>
      <c r="M340" s="72">
        <v>62.359156000000006</v>
      </c>
      <c r="N340" s="80">
        <v>91.926800999999998</v>
      </c>
      <c r="O340" s="72">
        <v>0.20791698</v>
      </c>
      <c r="P340" s="73">
        <f t="shared" si="5"/>
        <v>1.4862868295658552E-5</v>
      </c>
      <c r="Q340" s="73">
        <f>O340/'סכום נכסי הקרן'!$C$41</f>
        <v>1.396981159618864E-6</v>
      </c>
      <c r="T340" s="72"/>
    </row>
    <row r="341" spans="1:20">
      <c r="A341" s="69" t="s">
        <v>3211</v>
      </c>
      <c r="B341" s="70" t="s">
        <v>2813</v>
      </c>
      <c r="C341" s="54">
        <v>9118</v>
      </c>
      <c r="D341" s="118" t="s">
        <v>3256</v>
      </c>
      <c r="E341" s="54" t="s">
        <v>643</v>
      </c>
      <c r="F341" s="79">
        <v>44733</v>
      </c>
      <c r="G341" s="118" t="s">
        <v>3256</v>
      </c>
      <c r="H341" s="72">
        <v>0.24999999969805192</v>
      </c>
      <c r="I341" s="70" t="s">
        <v>3131</v>
      </c>
      <c r="J341" s="70" t="s">
        <v>134</v>
      </c>
      <c r="K341" s="71">
        <v>7.276500000000001E-2</v>
      </c>
      <c r="L341" s="71">
        <v>0</v>
      </c>
      <c r="M341" s="72">
        <v>248.323646</v>
      </c>
      <c r="N341" s="80">
        <v>91.926798000000005</v>
      </c>
      <c r="O341" s="72">
        <v>0.82795699300000014</v>
      </c>
      <c r="P341" s="73">
        <f t="shared" si="5"/>
        <v>5.9186198940694937E-5</v>
      </c>
      <c r="Q341" s="73">
        <f>O341/'סכום נכסי הקרן'!$C$41</f>
        <v>5.5629911525056194E-6</v>
      </c>
      <c r="T341" s="72"/>
    </row>
    <row r="342" spans="1:20">
      <c r="A342" s="69" t="s">
        <v>3211</v>
      </c>
      <c r="B342" s="70" t="s">
        <v>2813</v>
      </c>
      <c r="C342" s="54">
        <v>9233</v>
      </c>
      <c r="D342" s="118" t="s">
        <v>3256</v>
      </c>
      <c r="E342" s="54" t="s">
        <v>643</v>
      </c>
      <c r="F342" s="79">
        <v>44819</v>
      </c>
      <c r="G342" s="118" t="s">
        <v>3256</v>
      </c>
      <c r="H342" s="72">
        <v>0.24999999692339064</v>
      </c>
      <c r="I342" s="70" t="s">
        <v>3131</v>
      </c>
      <c r="J342" s="70" t="s">
        <v>134</v>
      </c>
      <c r="K342" s="71">
        <v>7.276500000000001E-2</v>
      </c>
      <c r="L342" s="71">
        <v>0</v>
      </c>
      <c r="M342" s="72">
        <v>48.742524000000003</v>
      </c>
      <c r="N342" s="80">
        <v>91.926794000000001</v>
      </c>
      <c r="O342" s="72">
        <v>0.16251657</v>
      </c>
      <c r="P342" s="73">
        <f t="shared" si="5"/>
        <v>1.1617436804690861E-5</v>
      </c>
      <c r="Q342" s="73">
        <f>O342/'סכום נכסי הקרן'!$C$41</f>
        <v>1.0919386498201363E-6</v>
      </c>
      <c r="T342" s="72"/>
    </row>
    <row r="343" spans="1:20">
      <c r="A343" s="69" t="s">
        <v>3211</v>
      </c>
      <c r="B343" s="70" t="s">
        <v>2813</v>
      </c>
      <c r="C343" s="54">
        <v>9276</v>
      </c>
      <c r="D343" s="118" t="s">
        <v>3256</v>
      </c>
      <c r="E343" s="54" t="s">
        <v>643</v>
      </c>
      <c r="F343" s="79">
        <v>44854</v>
      </c>
      <c r="G343" s="118" t="s">
        <v>3256</v>
      </c>
      <c r="H343" s="72">
        <v>0.25</v>
      </c>
      <c r="I343" s="70" t="s">
        <v>3131</v>
      </c>
      <c r="J343" s="70" t="s">
        <v>134</v>
      </c>
      <c r="K343" s="71">
        <v>7.276500000000001E-2</v>
      </c>
      <c r="L343" s="71">
        <v>0</v>
      </c>
      <c r="M343" s="72">
        <v>11.694855</v>
      </c>
      <c r="N343" s="80">
        <v>91.926783</v>
      </c>
      <c r="O343" s="72">
        <v>3.8992807999999997E-2</v>
      </c>
      <c r="P343" s="73">
        <f t="shared" si="5"/>
        <v>2.7873864355951163E-6</v>
      </c>
      <c r="Q343" s="73">
        <f>O343/'סכום נכסי הקרן'!$C$41</f>
        <v>2.6199023348951927E-7</v>
      </c>
      <c r="T343" s="72"/>
    </row>
    <row r="344" spans="1:20">
      <c r="A344" s="69" t="s">
        <v>3211</v>
      </c>
      <c r="B344" s="70" t="s">
        <v>2813</v>
      </c>
      <c r="C344" s="54">
        <v>9430</v>
      </c>
      <c r="D344" s="118" t="s">
        <v>3256</v>
      </c>
      <c r="E344" s="54" t="s">
        <v>643</v>
      </c>
      <c r="F344" s="79">
        <v>44950</v>
      </c>
      <c r="G344" s="118" t="s">
        <v>3256</v>
      </c>
      <c r="H344" s="72">
        <v>0.25</v>
      </c>
      <c r="I344" s="70" t="s">
        <v>3131</v>
      </c>
      <c r="J344" s="70" t="s">
        <v>134</v>
      </c>
      <c r="K344" s="71">
        <v>7.276500000000001E-2</v>
      </c>
      <c r="L344" s="71">
        <v>0</v>
      </c>
      <c r="M344" s="72">
        <v>63.909173000000003</v>
      </c>
      <c r="N344" s="80">
        <v>91.926793000000004</v>
      </c>
      <c r="O344" s="72">
        <v>0.213084996</v>
      </c>
      <c r="P344" s="73">
        <f t="shared" si="5"/>
        <v>1.5232302005006658E-5</v>
      </c>
      <c r="Q344" s="73">
        <f>O344/'סכום נכסי הקרן'!$C$41</f>
        <v>1.4317047352720349E-6</v>
      </c>
      <c r="T344" s="72"/>
    </row>
    <row r="345" spans="1:20">
      <c r="A345" s="69" t="s">
        <v>3211</v>
      </c>
      <c r="B345" s="70" t="s">
        <v>2813</v>
      </c>
      <c r="C345" s="54">
        <v>9539</v>
      </c>
      <c r="D345" s="118" t="s">
        <v>3256</v>
      </c>
      <c r="E345" s="54" t="s">
        <v>643</v>
      </c>
      <c r="F345" s="79">
        <v>45029</v>
      </c>
      <c r="G345" s="118" t="s">
        <v>3256</v>
      </c>
      <c r="H345" s="72">
        <v>0.25</v>
      </c>
      <c r="I345" s="70" t="s">
        <v>3131</v>
      </c>
      <c r="J345" s="70" t="s">
        <v>134</v>
      </c>
      <c r="K345" s="71">
        <v>7.276500000000001E-2</v>
      </c>
      <c r="L345" s="71">
        <v>0</v>
      </c>
      <c r="M345" s="72">
        <v>21.303061</v>
      </c>
      <c r="N345" s="80">
        <v>91.926809000000006</v>
      </c>
      <c r="O345" s="72">
        <v>7.102837599999999E-2</v>
      </c>
      <c r="P345" s="73">
        <f t="shared" si="5"/>
        <v>5.077437146992586E-6</v>
      </c>
      <c r="Q345" s="73">
        <f>O345/'סכום נכסי הקרן'!$C$41</f>
        <v>4.7723520739058773E-7</v>
      </c>
      <c r="T345" s="72"/>
    </row>
    <row r="346" spans="1:20">
      <c r="A346" s="69" t="s">
        <v>3211</v>
      </c>
      <c r="B346" s="70" t="s">
        <v>2813</v>
      </c>
      <c r="C346" s="54">
        <v>8060</v>
      </c>
      <c r="D346" s="118" t="s">
        <v>3256</v>
      </c>
      <c r="E346" s="54" t="s">
        <v>643</v>
      </c>
      <c r="F346" s="79">
        <v>44150</v>
      </c>
      <c r="G346" s="118" t="s">
        <v>3256</v>
      </c>
      <c r="H346" s="72">
        <v>0.25000000000089623</v>
      </c>
      <c r="I346" s="70" t="s">
        <v>3131</v>
      </c>
      <c r="J346" s="70" t="s">
        <v>134</v>
      </c>
      <c r="K346" s="71">
        <v>7.276500000000001E-2</v>
      </c>
      <c r="L346" s="71">
        <v>0</v>
      </c>
      <c r="M346" s="72">
        <v>83661.717017000003</v>
      </c>
      <c r="N346" s="80">
        <v>91.926795999999996</v>
      </c>
      <c r="O346" s="72">
        <v>278.94363483900003</v>
      </c>
      <c r="P346" s="73">
        <f t="shared" si="5"/>
        <v>1.9940182406094631E-2</v>
      </c>
      <c r="Q346" s="73">
        <f>O346/'סכום נכסי הקרן'!$C$41</f>
        <v>1.8742048026365486E-3</v>
      </c>
      <c r="T346" s="72"/>
    </row>
    <row r="347" spans="1:20">
      <c r="A347" s="69" t="s">
        <v>3211</v>
      </c>
      <c r="B347" s="70" t="s">
        <v>2813</v>
      </c>
      <c r="C347" s="54">
        <v>8119</v>
      </c>
      <c r="D347" s="118" t="s">
        <v>3256</v>
      </c>
      <c r="E347" s="54" t="s">
        <v>643</v>
      </c>
      <c r="F347" s="79">
        <v>44169</v>
      </c>
      <c r="G347" s="118" t="s">
        <v>3256</v>
      </c>
      <c r="H347" s="72">
        <v>0.25000000075603535</v>
      </c>
      <c r="I347" s="70" t="s">
        <v>3131</v>
      </c>
      <c r="J347" s="70" t="s">
        <v>134</v>
      </c>
      <c r="K347" s="71">
        <v>7.276500000000001E-2</v>
      </c>
      <c r="L347" s="71">
        <v>0</v>
      </c>
      <c r="M347" s="72">
        <v>198.35274900000002</v>
      </c>
      <c r="N347" s="80">
        <v>91.926796999999993</v>
      </c>
      <c r="O347" s="72">
        <v>0.66134473400000005</v>
      </c>
      <c r="P347" s="73">
        <f t="shared" si="5"/>
        <v>4.727598332502395E-5</v>
      </c>
      <c r="Q347" s="73">
        <f>O347/'סכום נכסי הקרן'!$C$41</f>
        <v>4.4435338249485403E-6</v>
      </c>
      <c r="T347" s="72"/>
    </row>
    <row r="348" spans="1:20">
      <c r="A348" s="69" t="s">
        <v>3211</v>
      </c>
      <c r="B348" s="70" t="s">
        <v>2813</v>
      </c>
      <c r="C348" s="54">
        <v>8418</v>
      </c>
      <c r="D348" s="118" t="s">
        <v>3256</v>
      </c>
      <c r="E348" s="54" t="s">
        <v>643</v>
      </c>
      <c r="F348" s="79">
        <v>44326</v>
      </c>
      <c r="G348" s="118" t="s">
        <v>3256</v>
      </c>
      <c r="H348" s="72">
        <v>0.25</v>
      </c>
      <c r="I348" s="70" t="s">
        <v>3131</v>
      </c>
      <c r="J348" s="70" t="s">
        <v>134</v>
      </c>
      <c r="K348" s="71">
        <v>7.276500000000001E-2</v>
      </c>
      <c r="L348" s="71">
        <v>0</v>
      </c>
      <c r="M348" s="72">
        <v>41.969661000000002</v>
      </c>
      <c r="N348" s="80">
        <v>91.926799000000003</v>
      </c>
      <c r="O348" s="72">
        <v>0.13993461600000001</v>
      </c>
      <c r="P348" s="73">
        <f t="shared" si="5"/>
        <v>1.0003174188137756E-5</v>
      </c>
      <c r="Q348" s="73">
        <f>O348/'סכום נכסי הקרן'!$C$41</f>
        <v>9.402119159796398E-7</v>
      </c>
      <c r="T348" s="72"/>
    </row>
    <row r="349" spans="1:20">
      <c r="A349" s="69" t="s">
        <v>3212</v>
      </c>
      <c r="B349" s="70" t="s">
        <v>2813</v>
      </c>
      <c r="C349" s="54">
        <v>8718</v>
      </c>
      <c r="D349" s="118" t="s">
        <v>3256</v>
      </c>
      <c r="E349" s="54" t="s">
        <v>643</v>
      </c>
      <c r="F349" s="79">
        <v>44508</v>
      </c>
      <c r="G349" s="118" t="s">
        <v>3256</v>
      </c>
      <c r="H349" s="72">
        <v>2.8600000000035406</v>
      </c>
      <c r="I349" s="70" t="s">
        <v>3135</v>
      </c>
      <c r="J349" s="70" t="s">
        <v>134</v>
      </c>
      <c r="K349" s="71">
        <v>8.7600999999999998E-2</v>
      </c>
      <c r="L349" s="71">
        <v>9.1300000000061943E-2</v>
      </c>
      <c r="M349" s="72">
        <v>68417.630359000002</v>
      </c>
      <c r="N349" s="80">
        <v>100.15</v>
      </c>
      <c r="O349" s="72">
        <v>248.52296764200003</v>
      </c>
      <c r="P349" s="73">
        <f t="shared" si="5"/>
        <v>1.7765572280384497E-2</v>
      </c>
      <c r="Q349" s="73">
        <f>O349/'סכום נכסי הקרן'!$C$41</f>
        <v>1.6698102460339826E-3</v>
      </c>
      <c r="T349" s="72"/>
    </row>
    <row r="350" spans="1:20">
      <c r="A350" s="69" t="s">
        <v>3213</v>
      </c>
      <c r="B350" s="70" t="s">
        <v>2813</v>
      </c>
      <c r="C350" s="54">
        <v>8806</v>
      </c>
      <c r="D350" s="118" t="s">
        <v>3256</v>
      </c>
      <c r="E350" s="54" t="s">
        <v>643</v>
      </c>
      <c r="F350" s="79">
        <v>44137</v>
      </c>
      <c r="G350" s="118" t="s">
        <v>3256</v>
      </c>
      <c r="H350" s="72">
        <v>0.7000000000019958</v>
      </c>
      <c r="I350" s="70" t="s">
        <v>3131</v>
      </c>
      <c r="J350" s="70" t="s">
        <v>134</v>
      </c>
      <c r="K350" s="71">
        <v>7.4573E-2</v>
      </c>
      <c r="L350" s="71">
        <v>7.7000000000076993E-2</v>
      </c>
      <c r="M350" s="72">
        <v>96024.524873999995</v>
      </c>
      <c r="N350" s="80">
        <v>100.71</v>
      </c>
      <c r="O350" s="72">
        <v>350.75349311899998</v>
      </c>
      <c r="P350" s="73">
        <f t="shared" si="5"/>
        <v>2.5073483524384946E-2</v>
      </c>
      <c r="Q350" s="73">
        <f>O350/'סכום נכסי הקרן'!$C$41</f>
        <v>2.3566907404953064E-3</v>
      </c>
      <c r="T350" s="72"/>
    </row>
    <row r="351" spans="1:20">
      <c r="A351" s="69" t="s">
        <v>3213</v>
      </c>
      <c r="B351" s="70" t="s">
        <v>2813</v>
      </c>
      <c r="C351" s="54">
        <v>9044</v>
      </c>
      <c r="D351" s="118" t="s">
        <v>3256</v>
      </c>
      <c r="E351" s="54" t="s">
        <v>643</v>
      </c>
      <c r="F351" s="79">
        <v>44679</v>
      </c>
      <c r="G351" s="118" t="s">
        <v>3256</v>
      </c>
      <c r="H351" s="72">
        <v>0.70000000013243158</v>
      </c>
      <c r="I351" s="70" t="s">
        <v>3131</v>
      </c>
      <c r="J351" s="70" t="s">
        <v>134</v>
      </c>
      <c r="K351" s="71">
        <v>7.4580999999999995E-2</v>
      </c>
      <c r="L351" s="71">
        <v>7.6999999998013519E-2</v>
      </c>
      <c r="M351" s="72">
        <v>826.89099599999997</v>
      </c>
      <c r="N351" s="80">
        <v>100.71</v>
      </c>
      <c r="O351" s="72">
        <v>3.0204274080000006</v>
      </c>
      <c r="P351" s="73">
        <f t="shared" si="5"/>
        <v>2.1591413439008851E-4</v>
      </c>
      <c r="Q351" s="73">
        <f>O351/'סכום נכסי הקרן'!$C$41</f>
        <v>2.0294062480959662E-5</v>
      </c>
      <c r="T351" s="72"/>
    </row>
    <row r="352" spans="1:20">
      <c r="A352" s="69" t="s">
        <v>3213</v>
      </c>
      <c r="B352" s="70" t="s">
        <v>2813</v>
      </c>
      <c r="C352" s="54">
        <v>9224</v>
      </c>
      <c r="D352" s="118" t="s">
        <v>3256</v>
      </c>
      <c r="E352" s="54" t="s">
        <v>643</v>
      </c>
      <c r="F352" s="79">
        <v>44810</v>
      </c>
      <c r="G352" s="118" t="s">
        <v>3256</v>
      </c>
      <c r="H352" s="72">
        <v>0.70000000005488772</v>
      </c>
      <c r="I352" s="70" t="s">
        <v>3131</v>
      </c>
      <c r="J352" s="70" t="s">
        <v>134</v>
      </c>
      <c r="K352" s="71">
        <v>7.4580999999999995E-2</v>
      </c>
      <c r="L352" s="71">
        <v>7.7000000000548879E-2</v>
      </c>
      <c r="M352" s="72">
        <v>1496.3226239999997</v>
      </c>
      <c r="N352" s="80">
        <v>100.71</v>
      </c>
      <c r="O352" s="72">
        <v>5.4656948710000002</v>
      </c>
      <c r="P352" s="73">
        <f t="shared" si="5"/>
        <v>3.9071317317099095E-4</v>
      </c>
      <c r="Q352" s="73">
        <f>O352/'סכום נכסי הקרן'!$C$41</f>
        <v>3.6723661333540232E-5</v>
      </c>
      <c r="T352" s="72"/>
    </row>
    <row r="353" spans="1:20">
      <c r="A353" s="69" t="s">
        <v>3214</v>
      </c>
      <c r="B353" s="70" t="s">
        <v>2813</v>
      </c>
      <c r="C353" s="54">
        <v>9405</v>
      </c>
      <c r="D353" s="118" t="s">
        <v>3256</v>
      </c>
      <c r="E353" s="54" t="s">
        <v>643</v>
      </c>
      <c r="F353" s="79">
        <v>43866</v>
      </c>
      <c r="G353" s="118" t="s">
        <v>3256</v>
      </c>
      <c r="H353" s="72">
        <v>0.81999999999946149</v>
      </c>
      <c r="I353" s="70" t="s">
        <v>3131</v>
      </c>
      <c r="J353" s="70" t="s">
        <v>134</v>
      </c>
      <c r="K353" s="71">
        <v>7.7218999999999996E-2</v>
      </c>
      <c r="L353" s="71">
        <v>8.5100000000054521E-2</v>
      </c>
      <c r="M353" s="72">
        <v>81797.221277999997</v>
      </c>
      <c r="N353" s="80">
        <v>100.16</v>
      </c>
      <c r="O353" s="72">
        <v>297.15321223799998</v>
      </c>
      <c r="P353" s="73">
        <f t="shared" si="5"/>
        <v>2.1241887301004788E-2</v>
      </c>
      <c r="Q353" s="73">
        <f>O353/'סכום נכסי הקרן'!$C$41</f>
        <v>1.9965538120874575E-3</v>
      </c>
      <c r="T353" s="72"/>
    </row>
    <row r="354" spans="1:20">
      <c r="A354" s="69" t="s">
        <v>3214</v>
      </c>
      <c r="B354" s="70" t="s">
        <v>2813</v>
      </c>
      <c r="C354" s="54">
        <v>9439</v>
      </c>
      <c r="D354" s="118" t="s">
        <v>3256</v>
      </c>
      <c r="E354" s="54" t="s">
        <v>643</v>
      </c>
      <c r="F354" s="79">
        <v>44953</v>
      </c>
      <c r="G354" s="118" t="s">
        <v>3256</v>
      </c>
      <c r="H354" s="72">
        <v>0.82000000034944154</v>
      </c>
      <c r="I354" s="70" t="s">
        <v>3131</v>
      </c>
      <c r="J354" s="70" t="s">
        <v>134</v>
      </c>
      <c r="K354" s="71">
        <v>7.7218999999999996E-2</v>
      </c>
      <c r="L354" s="71">
        <v>7.7300000034361757E-2</v>
      </c>
      <c r="M354" s="72">
        <v>234.91502700000001</v>
      </c>
      <c r="N354" s="80">
        <v>100.76</v>
      </c>
      <c r="O354" s="72">
        <v>0.85851228499999999</v>
      </c>
      <c r="P354" s="73">
        <f t="shared" si="5"/>
        <v>6.1370432670577836E-5</v>
      </c>
      <c r="Q354" s="73">
        <f>O354/'סכום נכסי הקרן'!$C$41</f>
        <v>5.7682902447233535E-6</v>
      </c>
      <c r="T354" s="72"/>
    </row>
    <row r="355" spans="1:20">
      <c r="A355" s="69" t="s">
        <v>3214</v>
      </c>
      <c r="B355" s="70" t="s">
        <v>2813</v>
      </c>
      <c r="C355" s="54">
        <v>9447</v>
      </c>
      <c r="D355" s="118" t="s">
        <v>3256</v>
      </c>
      <c r="E355" s="54" t="s">
        <v>643</v>
      </c>
      <c r="F355" s="79">
        <v>44959</v>
      </c>
      <c r="G355" s="118" t="s">
        <v>3256</v>
      </c>
      <c r="H355" s="72">
        <v>0.819999999005393</v>
      </c>
      <c r="I355" s="70" t="s">
        <v>3131</v>
      </c>
      <c r="J355" s="70" t="s">
        <v>134</v>
      </c>
      <c r="K355" s="71">
        <v>7.7218999999999996E-2</v>
      </c>
      <c r="L355" s="71">
        <v>7.7299999964359919E-2</v>
      </c>
      <c r="M355" s="72">
        <v>132.05474799999999</v>
      </c>
      <c r="N355" s="80">
        <v>100.76</v>
      </c>
      <c r="O355" s="72">
        <v>0.48260266400000001</v>
      </c>
      <c r="P355" s="73">
        <f t="shared" si="5"/>
        <v>3.4498672663319543E-5</v>
      </c>
      <c r="Q355" s="73">
        <f>O355/'סכום נכסי הקרן'!$C$41</f>
        <v>3.2425770573902766E-6</v>
      </c>
      <c r="T355" s="72"/>
    </row>
    <row r="356" spans="1:20">
      <c r="A356" s="69" t="s">
        <v>3214</v>
      </c>
      <c r="B356" s="70" t="s">
        <v>2813</v>
      </c>
      <c r="C356" s="54">
        <v>9467</v>
      </c>
      <c r="D356" s="118" t="s">
        <v>3256</v>
      </c>
      <c r="E356" s="54" t="s">
        <v>643</v>
      </c>
      <c r="F356" s="79">
        <v>44966</v>
      </c>
      <c r="G356" s="118" t="s">
        <v>3256</v>
      </c>
      <c r="H356" s="72">
        <v>0.82000000052582489</v>
      </c>
      <c r="I356" s="70" t="s">
        <v>3131</v>
      </c>
      <c r="J356" s="70" t="s">
        <v>134</v>
      </c>
      <c r="K356" s="71">
        <v>7.7218999999999996E-2</v>
      </c>
      <c r="L356" s="71">
        <v>7.810000002476912E-2</v>
      </c>
      <c r="M356" s="72">
        <v>197.86334900000003</v>
      </c>
      <c r="N356" s="80">
        <v>100.7</v>
      </c>
      <c r="O356" s="72">
        <v>0.72267394100000004</v>
      </c>
      <c r="P356" s="73">
        <f t="shared" si="5"/>
        <v>5.1660078968959237E-5</v>
      </c>
      <c r="Q356" s="73">
        <f>O356/'סכום נכסי הקרן'!$C$41</f>
        <v>4.8556009236211231E-6</v>
      </c>
      <c r="T356" s="72"/>
    </row>
    <row r="357" spans="1:20">
      <c r="A357" s="69" t="s">
        <v>3214</v>
      </c>
      <c r="B357" s="70" t="s">
        <v>2813</v>
      </c>
      <c r="C357" s="54">
        <v>9491</v>
      </c>
      <c r="D357" s="118" t="s">
        <v>3256</v>
      </c>
      <c r="E357" s="54" t="s">
        <v>643</v>
      </c>
      <c r="F357" s="79">
        <v>44986</v>
      </c>
      <c r="G357" s="118" t="s">
        <v>3256</v>
      </c>
      <c r="H357" s="72">
        <v>0.82000000012094465</v>
      </c>
      <c r="I357" s="70" t="s">
        <v>3131</v>
      </c>
      <c r="J357" s="70" t="s">
        <v>134</v>
      </c>
      <c r="K357" s="71">
        <v>7.7218999999999996E-2</v>
      </c>
      <c r="L357" s="71">
        <v>7.8100000012343476E-2</v>
      </c>
      <c r="M357" s="72">
        <v>769.68871000000001</v>
      </c>
      <c r="N357" s="80">
        <v>100.7</v>
      </c>
      <c r="O357" s="72">
        <v>2.8112026129999999</v>
      </c>
      <c r="P357" s="73">
        <f t="shared" si="5"/>
        <v>2.009577774236148E-4</v>
      </c>
      <c r="Q357" s="73">
        <f>O357/'סכום נכסי הקרן'!$C$41</f>
        <v>1.8888294194309287E-5</v>
      </c>
      <c r="T357" s="72"/>
    </row>
    <row r="358" spans="1:20">
      <c r="A358" s="69" t="s">
        <v>3214</v>
      </c>
      <c r="B358" s="70" t="s">
        <v>2813</v>
      </c>
      <c r="C358" s="54">
        <v>9510</v>
      </c>
      <c r="D358" s="118" t="s">
        <v>3256</v>
      </c>
      <c r="E358" s="54" t="s">
        <v>643</v>
      </c>
      <c r="F358" s="79">
        <v>44994</v>
      </c>
      <c r="G358" s="118" t="s">
        <v>3256</v>
      </c>
      <c r="H358" s="72">
        <v>0.81999999945326141</v>
      </c>
      <c r="I358" s="70" t="s">
        <v>3131</v>
      </c>
      <c r="J358" s="70" t="s">
        <v>134</v>
      </c>
      <c r="K358" s="71">
        <v>7.7218999999999996E-2</v>
      </c>
      <c r="L358" s="71">
        <v>7.8099999979041684E-2</v>
      </c>
      <c r="M358" s="72">
        <v>150.23271199999999</v>
      </c>
      <c r="N358" s="80">
        <v>100.7</v>
      </c>
      <c r="O358" s="72">
        <v>0.54870831499999995</v>
      </c>
      <c r="P358" s="73">
        <f t="shared" si="5"/>
        <v>3.9224210637234748E-5</v>
      </c>
      <c r="Q358" s="73">
        <f>O358/'סכום נכסי הקרן'!$C$41</f>
        <v>3.6867367839856697E-6</v>
      </c>
      <c r="T358" s="72"/>
    </row>
    <row r="359" spans="1:20">
      <c r="A359" s="69" t="s">
        <v>3214</v>
      </c>
      <c r="B359" s="70" t="s">
        <v>2813</v>
      </c>
      <c r="C359" s="54">
        <v>9560</v>
      </c>
      <c r="D359" s="118" t="s">
        <v>3256</v>
      </c>
      <c r="E359" s="54" t="s">
        <v>643</v>
      </c>
      <c r="F359" s="79">
        <v>45058</v>
      </c>
      <c r="G359" s="118" t="s">
        <v>3256</v>
      </c>
      <c r="H359" s="72">
        <v>0.81999999997303397</v>
      </c>
      <c r="I359" s="70" t="s">
        <v>3131</v>
      </c>
      <c r="J359" s="70" t="s">
        <v>134</v>
      </c>
      <c r="K359" s="71">
        <v>7.7218999999999996E-2</v>
      </c>
      <c r="L359" s="71">
        <v>7.8100000002898837E-2</v>
      </c>
      <c r="M359" s="72">
        <v>812.26207899999997</v>
      </c>
      <c r="N359" s="80">
        <v>100.7</v>
      </c>
      <c r="O359" s="72">
        <v>2.9666970940000001</v>
      </c>
      <c r="P359" s="73">
        <f t="shared" si="5"/>
        <v>2.1207324279736537E-4</v>
      </c>
      <c r="Q359" s="73">
        <f>O359/'סכום נכסי הקרן'!$C$41</f>
        <v>1.9933051868173704E-5</v>
      </c>
      <c r="T359" s="72"/>
    </row>
    <row r="360" spans="1:20">
      <c r="A360" s="69" t="s">
        <v>3214</v>
      </c>
      <c r="B360" s="70" t="s">
        <v>2813</v>
      </c>
      <c r="C360" s="54">
        <v>9595</v>
      </c>
      <c r="D360" s="118" t="s">
        <v>3256</v>
      </c>
      <c r="E360" s="54" t="s">
        <v>643</v>
      </c>
      <c r="F360" s="79">
        <v>45237</v>
      </c>
      <c r="G360" s="118" t="s">
        <v>3256</v>
      </c>
      <c r="H360" s="72">
        <v>0.81999999997815265</v>
      </c>
      <c r="I360" s="70" t="s">
        <v>3131</v>
      </c>
      <c r="J360" s="70" t="s">
        <v>134</v>
      </c>
      <c r="K360" s="71">
        <v>7.7195E-2</v>
      </c>
      <c r="L360" s="71">
        <v>7.8099999996613656E-2</v>
      </c>
      <c r="M360" s="72">
        <v>2506.4273360000002</v>
      </c>
      <c r="N360" s="80">
        <v>100.7</v>
      </c>
      <c r="O360" s="72">
        <v>9.1544474100000013</v>
      </c>
      <c r="P360" s="73">
        <f t="shared" si="5"/>
        <v>6.5440228197986795E-4</v>
      </c>
      <c r="Q360" s="73">
        <f>O360/'סכום נכסי הקרן'!$C$41</f>
        <v>6.1508158489468763E-5</v>
      </c>
      <c r="T360" s="72"/>
    </row>
    <row r="361" spans="1:20">
      <c r="A361" s="69" t="s">
        <v>3215</v>
      </c>
      <c r="B361" s="70" t="s">
        <v>2813</v>
      </c>
      <c r="C361" s="54">
        <v>9606</v>
      </c>
      <c r="D361" s="118" t="s">
        <v>3256</v>
      </c>
      <c r="E361" s="54" t="s">
        <v>643</v>
      </c>
      <c r="F361" s="79">
        <v>44136</v>
      </c>
      <c r="G361" s="118" t="s">
        <v>3256</v>
      </c>
      <c r="H361" s="72">
        <v>0.24999999999719397</v>
      </c>
      <c r="I361" s="70" t="s">
        <v>3131</v>
      </c>
      <c r="J361" s="70" t="s">
        <v>134</v>
      </c>
      <c r="K361" s="71">
        <v>7.0095999999999992E-2</v>
      </c>
      <c r="L361" s="71">
        <v>0</v>
      </c>
      <c r="M361" s="72">
        <v>55821.620158999998</v>
      </c>
      <c r="N361" s="80">
        <v>88.007137999999998</v>
      </c>
      <c r="O361" s="72">
        <v>178.18367196599996</v>
      </c>
      <c r="P361" s="73">
        <f t="shared" si="5"/>
        <v>1.2737393785093859E-2</v>
      </c>
      <c r="Q361" s="73">
        <f>O361/'סכום נכסי הקרן'!$C$41</f>
        <v>1.1972049261595177E-3</v>
      </c>
      <c r="T361" s="72"/>
    </row>
    <row r="362" spans="1:20">
      <c r="A362" s="69" t="s">
        <v>3216</v>
      </c>
      <c r="B362" s="70" t="s">
        <v>2813</v>
      </c>
      <c r="C362" s="54">
        <v>6588</v>
      </c>
      <c r="D362" s="118" t="s">
        <v>3256</v>
      </c>
      <c r="E362" s="54" t="s">
        <v>643</v>
      </c>
      <c r="F362" s="79">
        <v>43397</v>
      </c>
      <c r="G362" s="118" t="s">
        <v>3256</v>
      </c>
      <c r="H362" s="72">
        <v>0.5099999999998921</v>
      </c>
      <c r="I362" s="70" t="s">
        <v>3131</v>
      </c>
      <c r="J362" s="70" t="s">
        <v>134</v>
      </c>
      <c r="K362" s="71">
        <v>7.7218999999999996E-2</v>
      </c>
      <c r="L362" s="71">
        <v>7.5599999999993533E-2</v>
      </c>
      <c r="M362" s="72">
        <v>50724.010256000001</v>
      </c>
      <c r="N362" s="80">
        <v>100.73</v>
      </c>
      <c r="O362" s="72">
        <v>185.31901300199999</v>
      </c>
      <c r="P362" s="73">
        <f t="shared" si="5"/>
        <v>1.3247460995875183E-2</v>
      </c>
      <c r="Q362" s="73">
        <f>O362/'סכום נכסי הקרן'!$C$41</f>
        <v>1.2451468354482509E-3</v>
      </c>
      <c r="T362" s="72"/>
    </row>
    <row r="363" spans="1:20">
      <c r="A363" s="69" t="s">
        <v>3217</v>
      </c>
      <c r="B363" s="70" t="s">
        <v>2813</v>
      </c>
      <c r="C363" s="54" t="s">
        <v>3008</v>
      </c>
      <c r="D363" s="118" t="s">
        <v>3256</v>
      </c>
      <c r="E363" s="54" t="s">
        <v>643</v>
      </c>
      <c r="F363" s="79">
        <v>44144</v>
      </c>
      <c r="G363" s="118" t="s">
        <v>3256</v>
      </c>
      <c r="H363" s="72">
        <v>1</v>
      </c>
      <c r="I363" s="70" t="s">
        <v>3131</v>
      </c>
      <c r="J363" s="70" t="s">
        <v>134</v>
      </c>
      <c r="K363" s="71">
        <v>7.8763E-2</v>
      </c>
      <c r="L363" s="71">
        <v>0</v>
      </c>
      <c r="M363" s="72">
        <v>63153.855256000003</v>
      </c>
      <c r="N363" s="80">
        <v>78.199742999999998</v>
      </c>
      <c r="O363" s="72">
        <v>179.12357454800002</v>
      </c>
      <c r="P363" s="73">
        <f t="shared" si="5"/>
        <v>1.2804582372995704E-2</v>
      </c>
      <c r="Q363" s="73">
        <f>O363/'סכום נכסי הקרן'!$C$41</f>
        <v>1.2035200727095071E-3</v>
      </c>
      <c r="T363" s="72"/>
    </row>
    <row r="364" spans="1:20">
      <c r="A364" s="69" t="s">
        <v>3218</v>
      </c>
      <c r="B364" s="70" t="s">
        <v>2813</v>
      </c>
      <c r="C364" s="54">
        <v>6826</v>
      </c>
      <c r="D364" s="118" t="s">
        <v>3256</v>
      </c>
      <c r="E364" s="54" t="s">
        <v>643</v>
      </c>
      <c r="F364" s="79">
        <v>43550</v>
      </c>
      <c r="G364" s="118" t="s">
        <v>3256</v>
      </c>
      <c r="H364" s="72">
        <v>1.7600000000094829</v>
      </c>
      <c r="I364" s="70" t="s">
        <v>3135</v>
      </c>
      <c r="J364" s="70" t="s">
        <v>134</v>
      </c>
      <c r="K364" s="71">
        <v>8.4559999999999996E-2</v>
      </c>
      <c r="L364" s="71">
        <v>8.5600000000353449E-2</v>
      </c>
      <c r="M364" s="72">
        <v>25430.669282999999</v>
      </c>
      <c r="N364" s="80">
        <v>100.61</v>
      </c>
      <c r="O364" s="72">
        <v>92.799680037000002</v>
      </c>
      <c r="P364" s="73">
        <f t="shared" si="5"/>
        <v>6.6337507512334252E-3</v>
      </c>
      <c r="Q364" s="73">
        <f>O364/'סכום נכסי הקרן'!$C$41</f>
        <v>6.235152349286134E-4</v>
      </c>
      <c r="T364" s="72"/>
    </row>
    <row r="365" spans="1:20">
      <c r="A365" s="69" t="s">
        <v>3219</v>
      </c>
      <c r="B365" s="70" t="s">
        <v>2813</v>
      </c>
      <c r="C365" s="54">
        <v>6528</v>
      </c>
      <c r="D365" s="118" t="s">
        <v>3256</v>
      </c>
      <c r="E365" s="54" t="s">
        <v>643</v>
      </c>
      <c r="F365" s="79">
        <v>43373</v>
      </c>
      <c r="G365" s="118" t="s">
        <v>3256</v>
      </c>
      <c r="H365" s="72">
        <v>4.269999999989988</v>
      </c>
      <c r="I365" s="70" t="s">
        <v>3135</v>
      </c>
      <c r="J365" s="70" t="s">
        <v>137</v>
      </c>
      <c r="K365" s="71">
        <v>3.032E-2</v>
      </c>
      <c r="L365" s="71">
        <v>6.2999999999907935E-2</v>
      </c>
      <c r="M365" s="72">
        <v>43029.731750999999</v>
      </c>
      <c r="N365" s="80">
        <v>87.41</v>
      </c>
      <c r="O365" s="72">
        <v>173.802625162</v>
      </c>
      <c r="P365" s="73">
        <f t="shared" si="5"/>
        <v>1.2424216277201203E-2</v>
      </c>
      <c r="Q365" s="73">
        <f>O365/'סכום נכסי הקרן'!$C$41</f>
        <v>1.1677689472192867E-3</v>
      </c>
      <c r="T365" s="72"/>
    </row>
    <row r="366" spans="1:20">
      <c r="A366" s="69" t="s">
        <v>3220</v>
      </c>
      <c r="B366" s="70" t="s">
        <v>2813</v>
      </c>
      <c r="C366" s="54">
        <v>8860</v>
      </c>
      <c r="D366" s="118" t="s">
        <v>3256</v>
      </c>
      <c r="E366" s="54" t="s">
        <v>643</v>
      </c>
      <c r="F366" s="79">
        <v>44585</v>
      </c>
      <c r="G366" s="118" t="s">
        <v>3256</v>
      </c>
      <c r="H366" s="72">
        <v>2.1600000000920945</v>
      </c>
      <c r="I366" s="70" t="s">
        <v>3139</v>
      </c>
      <c r="J366" s="70" t="s">
        <v>136</v>
      </c>
      <c r="K366" s="71">
        <v>6.5960000000000005E-2</v>
      </c>
      <c r="L366" s="71">
        <v>7.1300000001611658E-2</v>
      </c>
      <c r="M366" s="72">
        <v>2703.2480310000001</v>
      </c>
      <c r="N366" s="80">
        <v>100.13</v>
      </c>
      <c r="O366" s="72">
        <v>10.858447824999999</v>
      </c>
      <c r="P366" s="73">
        <f t="shared" si="5"/>
        <v>7.7621212042544596E-4</v>
      </c>
      <c r="Q366" s="73">
        <f>O366/'סכום נכסי הקרן'!$C$41</f>
        <v>7.2957230497621843E-5</v>
      </c>
      <c r="T366" s="72"/>
    </row>
    <row r="367" spans="1:20">
      <c r="A367" s="69" t="s">
        <v>3220</v>
      </c>
      <c r="B367" s="70" t="s">
        <v>2813</v>
      </c>
      <c r="C367" s="54">
        <v>8977</v>
      </c>
      <c r="D367" s="118" t="s">
        <v>3256</v>
      </c>
      <c r="E367" s="54" t="s">
        <v>643</v>
      </c>
      <c r="F367" s="79">
        <v>44553</v>
      </c>
      <c r="G367" s="118" t="s">
        <v>3256</v>
      </c>
      <c r="H367" s="72">
        <v>2.1600000003250588</v>
      </c>
      <c r="I367" s="70" t="s">
        <v>3139</v>
      </c>
      <c r="J367" s="70" t="s">
        <v>136</v>
      </c>
      <c r="K367" s="71">
        <v>6.5960000000000005E-2</v>
      </c>
      <c r="L367" s="71">
        <v>7.1500000008126466E-2</v>
      </c>
      <c r="M367" s="72">
        <v>398.37338999999997</v>
      </c>
      <c r="N367" s="80">
        <v>100.1</v>
      </c>
      <c r="O367" s="72">
        <v>1.5997128779999998</v>
      </c>
      <c r="P367" s="73">
        <f t="shared" si="5"/>
        <v>1.143548824948443E-4</v>
      </c>
      <c r="Q367" s="73">
        <f>O367/'סכום נכסי הקרן'!$C$41</f>
        <v>1.0748370582170202E-5</v>
      </c>
      <c r="T367" s="72"/>
    </row>
    <row r="368" spans="1:20">
      <c r="A368" s="69" t="s">
        <v>3220</v>
      </c>
      <c r="B368" s="70" t="s">
        <v>2813</v>
      </c>
      <c r="C368" s="54">
        <v>8978</v>
      </c>
      <c r="D368" s="118" t="s">
        <v>3256</v>
      </c>
      <c r="E368" s="54" t="s">
        <v>643</v>
      </c>
      <c r="F368" s="79">
        <v>44553</v>
      </c>
      <c r="G368" s="118" t="s">
        <v>3256</v>
      </c>
      <c r="H368" s="72">
        <v>2.1599999997466202</v>
      </c>
      <c r="I368" s="70" t="s">
        <v>3139</v>
      </c>
      <c r="J368" s="70" t="s">
        <v>136</v>
      </c>
      <c r="K368" s="71">
        <v>6.5960000000000005E-2</v>
      </c>
      <c r="L368" s="71">
        <v>7.2599999986746266E-2</v>
      </c>
      <c r="M368" s="72">
        <v>512.19436800000005</v>
      </c>
      <c r="N368" s="80">
        <v>99.88</v>
      </c>
      <c r="O368" s="72">
        <v>2.0522533219999999</v>
      </c>
      <c r="P368" s="73">
        <f t="shared" si="5"/>
        <v>1.4670456849755003E-4</v>
      </c>
      <c r="Q368" s="73">
        <f>O368/'סכום נכסי הקרן'!$C$41</f>
        <v>1.3788961467212662E-5</v>
      </c>
      <c r="T368" s="72"/>
    </row>
    <row r="369" spans="1:20">
      <c r="A369" s="69" t="s">
        <v>3220</v>
      </c>
      <c r="B369" s="70" t="s">
        <v>2813</v>
      </c>
      <c r="C369" s="54">
        <v>8979</v>
      </c>
      <c r="D369" s="118" t="s">
        <v>3256</v>
      </c>
      <c r="E369" s="54" t="s">
        <v>643</v>
      </c>
      <c r="F369" s="79">
        <v>44553</v>
      </c>
      <c r="G369" s="118" t="s">
        <v>3256</v>
      </c>
      <c r="H369" s="72">
        <v>2.1599999999666637</v>
      </c>
      <c r="I369" s="70" t="s">
        <v>3139</v>
      </c>
      <c r="J369" s="70" t="s">
        <v>136</v>
      </c>
      <c r="K369" s="71">
        <v>6.5960000000000005E-2</v>
      </c>
      <c r="L369" s="71">
        <v>7.1400000000229197E-2</v>
      </c>
      <c r="M369" s="72">
        <v>2390.2403210000002</v>
      </c>
      <c r="N369" s="80">
        <v>100.11</v>
      </c>
      <c r="O369" s="72">
        <v>9.5992359270000005</v>
      </c>
      <c r="P369" s="73">
        <f t="shared" si="5"/>
        <v>6.8619782435256043E-4</v>
      </c>
      <c r="Q369" s="73">
        <f>O369/'סכום נכסי הקרן'!$C$41</f>
        <v>6.4496664662768387E-5</v>
      </c>
      <c r="T369" s="72"/>
    </row>
    <row r="370" spans="1:20">
      <c r="A370" s="69" t="s">
        <v>3220</v>
      </c>
      <c r="B370" s="70" t="s">
        <v>2813</v>
      </c>
      <c r="C370" s="54">
        <v>8918</v>
      </c>
      <c r="D370" s="118" t="s">
        <v>3256</v>
      </c>
      <c r="E370" s="54" t="s">
        <v>643</v>
      </c>
      <c r="F370" s="79">
        <v>44553</v>
      </c>
      <c r="G370" s="118" t="s">
        <v>3256</v>
      </c>
      <c r="H370" s="72">
        <v>2.159999999649902</v>
      </c>
      <c r="I370" s="70" t="s">
        <v>3139</v>
      </c>
      <c r="J370" s="70" t="s">
        <v>136</v>
      </c>
      <c r="K370" s="71">
        <v>6.5960000000000005E-2</v>
      </c>
      <c r="L370" s="71">
        <v>7.1499999993070981E-2</v>
      </c>
      <c r="M370" s="72">
        <v>341.46290599999998</v>
      </c>
      <c r="N370" s="80">
        <v>100.09</v>
      </c>
      <c r="O370" s="72">
        <v>1.371045453</v>
      </c>
      <c r="P370" s="73">
        <f t="shared" si="5"/>
        <v>9.8008676325043374E-5</v>
      </c>
      <c r="Q370" s="73">
        <f>O370/'סכום נכסי הקרן'!$C$41</f>
        <v>9.2119684829113557E-6</v>
      </c>
      <c r="T370" s="72"/>
    </row>
    <row r="371" spans="1:20">
      <c r="A371" s="69" t="s">
        <v>3220</v>
      </c>
      <c r="B371" s="70" t="s">
        <v>2813</v>
      </c>
      <c r="C371" s="54">
        <v>9037</v>
      </c>
      <c r="D371" s="118" t="s">
        <v>3256</v>
      </c>
      <c r="E371" s="54" t="s">
        <v>643</v>
      </c>
      <c r="F371" s="79">
        <v>44671</v>
      </c>
      <c r="G371" s="118" t="s">
        <v>3256</v>
      </c>
      <c r="H371" s="72">
        <v>2.1600000012131875</v>
      </c>
      <c r="I371" s="70" t="s">
        <v>3139</v>
      </c>
      <c r="J371" s="70" t="s">
        <v>136</v>
      </c>
      <c r="K371" s="71">
        <v>6.5960000000000005E-2</v>
      </c>
      <c r="L371" s="71">
        <v>7.1300000040478442E-2</v>
      </c>
      <c r="M371" s="72">
        <v>213.41432100000003</v>
      </c>
      <c r="N371" s="80">
        <v>100.13</v>
      </c>
      <c r="O371" s="72">
        <v>0.8572458810000001</v>
      </c>
      <c r="P371" s="73">
        <f t="shared" si="5"/>
        <v>6.1279904249757694E-5</v>
      </c>
      <c r="Q371" s="73">
        <f>O371/'סכום נכסי הקרן'!$C$41</f>
        <v>5.7597813556058519E-6</v>
      </c>
      <c r="T371" s="72"/>
    </row>
    <row r="372" spans="1:20">
      <c r="A372" s="69" t="s">
        <v>3220</v>
      </c>
      <c r="B372" s="70" t="s">
        <v>2813</v>
      </c>
      <c r="C372" s="54">
        <v>9130</v>
      </c>
      <c r="D372" s="118" t="s">
        <v>3256</v>
      </c>
      <c r="E372" s="54" t="s">
        <v>643</v>
      </c>
      <c r="F372" s="79">
        <v>44742</v>
      </c>
      <c r="G372" s="118" t="s">
        <v>3256</v>
      </c>
      <c r="H372" s="72">
        <v>2.16000000027219</v>
      </c>
      <c r="I372" s="70" t="s">
        <v>3139</v>
      </c>
      <c r="J372" s="70" t="s">
        <v>136</v>
      </c>
      <c r="K372" s="71">
        <v>6.5960000000000005E-2</v>
      </c>
      <c r="L372" s="71">
        <v>7.130000000622147E-2</v>
      </c>
      <c r="M372" s="72">
        <v>1280.4859060000001</v>
      </c>
      <c r="N372" s="80">
        <v>100.13</v>
      </c>
      <c r="O372" s="72">
        <v>5.1434752599999998</v>
      </c>
      <c r="P372" s="73">
        <f t="shared" si="5"/>
        <v>3.676794236399457E-4</v>
      </c>
      <c r="Q372" s="73">
        <f>O372/'סכום נכסי הקרן'!$C$41</f>
        <v>3.455868795894274E-5</v>
      </c>
      <c r="T372" s="72"/>
    </row>
    <row r="373" spans="1:20">
      <c r="A373" s="69" t="s">
        <v>3220</v>
      </c>
      <c r="B373" s="70" t="s">
        <v>2813</v>
      </c>
      <c r="C373" s="54">
        <v>9313</v>
      </c>
      <c r="D373" s="118" t="s">
        <v>3256</v>
      </c>
      <c r="E373" s="54" t="s">
        <v>643</v>
      </c>
      <c r="F373" s="79">
        <v>44886</v>
      </c>
      <c r="G373" s="118" t="s">
        <v>3256</v>
      </c>
      <c r="H373" s="72">
        <v>2.1600000000682842</v>
      </c>
      <c r="I373" s="70" t="s">
        <v>3139</v>
      </c>
      <c r="J373" s="70" t="s">
        <v>136</v>
      </c>
      <c r="K373" s="71">
        <v>6.5960000000000005E-2</v>
      </c>
      <c r="L373" s="71">
        <v>7.1299999994153138E-2</v>
      </c>
      <c r="M373" s="72">
        <v>583.33246899999995</v>
      </c>
      <c r="N373" s="80">
        <v>100.13</v>
      </c>
      <c r="O373" s="72">
        <v>2.3431387490000004</v>
      </c>
      <c r="P373" s="73">
        <f t="shared" si="5"/>
        <v>1.6749840549262087E-4</v>
      </c>
      <c r="Q373" s="73">
        <f>O373/'סכום נכסי הקרן'!$C$41</f>
        <v>1.5743402423053253E-5</v>
      </c>
      <c r="T373" s="72"/>
    </row>
    <row r="374" spans="1:20">
      <c r="A374" s="69" t="s">
        <v>3220</v>
      </c>
      <c r="B374" s="70" t="s">
        <v>2813</v>
      </c>
      <c r="C374" s="54">
        <v>9496</v>
      </c>
      <c r="D374" s="118" t="s">
        <v>3256</v>
      </c>
      <c r="E374" s="54" t="s">
        <v>643</v>
      </c>
      <c r="F374" s="79">
        <v>44985</v>
      </c>
      <c r="G374" s="118" t="s">
        <v>3256</v>
      </c>
      <c r="H374" s="72">
        <v>2.1599999997375319</v>
      </c>
      <c r="I374" s="70" t="s">
        <v>3139</v>
      </c>
      <c r="J374" s="70" t="s">
        <v>136</v>
      </c>
      <c r="K374" s="71">
        <v>6.5960000000000005E-2</v>
      </c>
      <c r="L374" s="71">
        <v>7.1299999991715837E-2</v>
      </c>
      <c r="M374" s="72">
        <v>910.56775800000003</v>
      </c>
      <c r="N374" s="80">
        <v>100.13</v>
      </c>
      <c r="O374" s="72">
        <v>3.6575824309999998</v>
      </c>
      <c r="P374" s="73">
        <f t="shared" si="5"/>
        <v>2.6146092518498308E-4</v>
      </c>
      <c r="Q374" s="73">
        <f>O374/'סכום נכסי הקרן'!$C$41</f>
        <v>2.4575067153533894E-5</v>
      </c>
      <c r="T374" s="72"/>
    </row>
    <row r="375" spans="1:20">
      <c r="A375" s="69" t="s">
        <v>3220</v>
      </c>
      <c r="B375" s="70" t="s">
        <v>2813</v>
      </c>
      <c r="C375" s="54">
        <v>9547</v>
      </c>
      <c r="D375" s="118" t="s">
        <v>3256</v>
      </c>
      <c r="E375" s="54" t="s">
        <v>643</v>
      </c>
      <c r="F375" s="79">
        <v>45036</v>
      </c>
      <c r="G375" s="118" t="s">
        <v>3256</v>
      </c>
      <c r="H375" s="72">
        <v>2.1599999993467449</v>
      </c>
      <c r="I375" s="70" t="s">
        <v>3139</v>
      </c>
      <c r="J375" s="70" t="s">
        <v>136</v>
      </c>
      <c r="K375" s="71">
        <v>6.5960000000000005E-2</v>
      </c>
      <c r="L375" s="71">
        <v>7.1299999990317831E-2</v>
      </c>
      <c r="M375" s="72">
        <v>213.41432100000003</v>
      </c>
      <c r="N375" s="80">
        <v>100.13</v>
      </c>
      <c r="O375" s="72">
        <v>0.85724589100000004</v>
      </c>
      <c r="P375" s="73">
        <f t="shared" si="5"/>
        <v>6.127990496460398E-5</v>
      </c>
      <c r="Q375" s="73">
        <f>O375/'סכום נכסי הקרן'!$C$41</f>
        <v>5.7597814227952251E-6</v>
      </c>
      <c r="T375" s="72"/>
    </row>
    <row r="376" spans="1:20">
      <c r="A376" s="69" t="s">
        <v>3220</v>
      </c>
      <c r="B376" s="70" t="s">
        <v>2813</v>
      </c>
      <c r="C376" s="54">
        <v>9718</v>
      </c>
      <c r="D376" s="118" t="s">
        <v>3256</v>
      </c>
      <c r="E376" s="54" t="s">
        <v>643</v>
      </c>
      <c r="F376" s="79">
        <v>45163</v>
      </c>
      <c r="G376" s="118" t="s">
        <v>3256</v>
      </c>
      <c r="H376" s="72">
        <v>2.1400000001440036</v>
      </c>
      <c r="I376" s="70" t="s">
        <v>3139</v>
      </c>
      <c r="J376" s="70" t="s">
        <v>136</v>
      </c>
      <c r="K376" s="71">
        <v>6.4320000000000002E-2</v>
      </c>
      <c r="L376" s="71">
        <v>7.6000000003284301E-2</v>
      </c>
      <c r="M376" s="72">
        <v>1970.2409870000001</v>
      </c>
      <c r="N376" s="80">
        <v>100.16</v>
      </c>
      <c r="O376" s="72">
        <v>7.9164648489999996</v>
      </c>
      <c r="P376" s="73">
        <f t="shared" si="5"/>
        <v>5.6590555719834639E-4</v>
      </c>
      <c r="Q376" s="73">
        <f>O376/'סכום נכסי הקרן'!$C$41</f>
        <v>5.3190231239593775E-5</v>
      </c>
      <c r="T376" s="72"/>
    </row>
    <row r="377" spans="1:20">
      <c r="A377" s="69" t="s">
        <v>3220</v>
      </c>
      <c r="B377" s="70" t="s">
        <v>2813</v>
      </c>
      <c r="C377" s="54">
        <v>9799</v>
      </c>
      <c r="D377" s="118" t="s">
        <v>3256</v>
      </c>
      <c r="E377" s="54" t="s">
        <v>643</v>
      </c>
      <c r="F377" s="79">
        <v>45208</v>
      </c>
      <c r="G377" s="118" t="s">
        <v>3256</v>
      </c>
      <c r="H377" s="72">
        <v>2.1499999985429117</v>
      </c>
      <c r="I377" s="70" t="s">
        <v>3139</v>
      </c>
      <c r="J377" s="70" t="s">
        <v>136</v>
      </c>
      <c r="K377" s="71">
        <v>6.6130000000000008E-2</v>
      </c>
      <c r="L377" s="71">
        <v>6.9699999958080683E-2</v>
      </c>
      <c r="M377" s="72">
        <v>220.812667</v>
      </c>
      <c r="N377" s="80">
        <v>100.72</v>
      </c>
      <c r="O377" s="72">
        <v>0.89218994200000001</v>
      </c>
      <c r="P377" s="73">
        <f t="shared" si="5"/>
        <v>6.3777867505853742E-5</v>
      </c>
      <c r="Q377" s="73">
        <f>O377/'סכום נכסי הקרן'!$C$41</f>
        <v>5.9945683117148349E-6</v>
      </c>
      <c r="T377" s="72"/>
    </row>
    <row r="378" spans="1:20">
      <c r="A378" s="69" t="s">
        <v>3220</v>
      </c>
      <c r="B378" s="70" t="s">
        <v>2813</v>
      </c>
      <c r="C378" s="54">
        <v>8829</v>
      </c>
      <c r="D378" s="118" t="s">
        <v>3256</v>
      </c>
      <c r="E378" s="54" t="s">
        <v>643</v>
      </c>
      <c r="F378" s="79">
        <v>44553</v>
      </c>
      <c r="G378" s="118" t="s">
        <v>3256</v>
      </c>
      <c r="H378" s="72">
        <v>2.1600000000065651</v>
      </c>
      <c r="I378" s="70" t="s">
        <v>3139</v>
      </c>
      <c r="J378" s="70" t="s">
        <v>136</v>
      </c>
      <c r="K378" s="71">
        <v>6.6089999999999996E-2</v>
      </c>
      <c r="L378" s="71">
        <v>7.1400000000021252E-2</v>
      </c>
      <c r="M378" s="72">
        <v>25823.132556000004</v>
      </c>
      <c r="N378" s="80">
        <v>99.99</v>
      </c>
      <c r="O378" s="72">
        <v>103.58171592699998</v>
      </c>
      <c r="P378" s="73">
        <f t="shared" si="5"/>
        <v>7.4045005927910182E-3</v>
      </c>
      <c r="Q378" s="73">
        <f>O378/'סכום נכסי הקרן'!$C$41</f>
        <v>6.959590584232812E-4</v>
      </c>
      <c r="T378" s="72"/>
    </row>
    <row r="379" spans="1:20">
      <c r="A379" s="69" t="s">
        <v>3221</v>
      </c>
      <c r="B379" s="70" t="s">
        <v>2813</v>
      </c>
      <c r="C379" s="54">
        <v>7382</v>
      </c>
      <c r="D379" s="118" t="s">
        <v>3256</v>
      </c>
      <c r="E379" s="54" t="s">
        <v>643</v>
      </c>
      <c r="F379" s="79">
        <v>43860</v>
      </c>
      <c r="G379" s="118" t="s">
        <v>3256</v>
      </c>
      <c r="H379" s="72">
        <v>2.4800000000026419</v>
      </c>
      <c r="I379" s="70" t="s">
        <v>3135</v>
      </c>
      <c r="J379" s="70" t="s">
        <v>134</v>
      </c>
      <c r="K379" s="71">
        <v>8.1890000000000004E-2</v>
      </c>
      <c r="L379" s="71">
        <v>8.5600000000118873E-2</v>
      </c>
      <c r="M379" s="72">
        <v>41608.976815000002</v>
      </c>
      <c r="N379" s="80">
        <v>100.34</v>
      </c>
      <c r="O379" s="72">
        <v>151.42887564500001</v>
      </c>
      <c r="P379" s="73">
        <f t="shared" si="5"/>
        <v>1.0824837080989209E-2</v>
      </c>
      <c r="Q379" s="73">
        <f>O379/'סכום נכסי הקרן'!$C$41</f>
        <v>1.0174411262530499E-3</v>
      </c>
      <c r="T379" s="72"/>
    </row>
    <row r="380" spans="1:20">
      <c r="A380" s="69" t="s">
        <v>3222</v>
      </c>
      <c r="B380" s="70" t="s">
        <v>2813</v>
      </c>
      <c r="C380" s="54">
        <v>9158</v>
      </c>
      <c r="D380" s="118" t="s">
        <v>3256</v>
      </c>
      <c r="E380" s="54" t="s">
        <v>643</v>
      </c>
      <c r="F380" s="79">
        <v>44179</v>
      </c>
      <c r="G380" s="118" t="s">
        <v>3256</v>
      </c>
      <c r="H380" s="72">
        <v>2.2599999999960336</v>
      </c>
      <c r="I380" s="70" t="s">
        <v>3135</v>
      </c>
      <c r="J380" s="70" t="s">
        <v>134</v>
      </c>
      <c r="K380" s="71">
        <v>8.0809999999999993E-2</v>
      </c>
      <c r="L380" s="71">
        <v>9.2200000000119006E-2</v>
      </c>
      <c r="M380" s="72">
        <v>18335.967341</v>
      </c>
      <c r="N380" s="80">
        <v>98.56</v>
      </c>
      <c r="O380" s="72">
        <v>65.546888850999991</v>
      </c>
      <c r="P380" s="73">
        <f t="shared" si="5"/>
        <v>4.6855950686787709E-3</v>
      </c>
      <c r="Q380" s="73">
        <f>O380/'סכום נכסי הקרן'!$C$41</f>
        <v>4.4040543873077973E-4</v>
      </c>
      <c r="T380" s="72"/>
    </row>
    <row r="381" spans="1:20">
      <c r="A381" s="120" t="s">
        <v>3256</v>
      </c>
      <c r="B381" s="120" t="s">
        <v>3256</v>
      </c>
      <c r="C381" s="120" t="s">
        <v>3256</v>
      </c>
      <c r="D381" s="120" t="s">
        <v>3256</v>
      </c>
      <c r="E381" s="121" t="s">
        <v>3256</v>
      </c>
      <c r="F381" s="121" t="s">
        <v>3256</v>
      </c>
      <c r="G381" s="121" t="s">
        <v>3256</v>
      </c>
      <c r="H381" s="121" t="s">
        <v>3256</v>
      </c>
      <c r="I381" s="121" t="s">
        <v>3256</v>
      </c>
      <c r="J381" s="121" t="s">
        <v>3256</v>
      </c>
      <c r="K381" s="121" t="s">
        <v>3256</v>
      </c>
      <c r="L381" s="121" t="s">
        <v>3256</v>
      </c>
      <c r="M381" s="121" t="s">
        <v>3256</v>
      </c>
      <c r="N381" s="121" t="s">
        <v>3256</v>
      </c>
      <c r="O381" s="121" t="s">
        <v>3256</v>
      </c>
      <c r="P381" s="121" t="s">
        <v>3256</v>
      </c>
      <c r="Q381" s="121" t="s">
        <v>3256</v>
      </c>
      <c r="T381" s="72"/>
    </row>
    <row r="382" spans="1:20">
      <c r="A382" s="120" t="s">
        <v>3256</v>
      </c>
      <c r="B382" s="120" t="s">
        <v>3256</v>
      </c>
      <c r="C382" s="120" t="s">
        <v>3256</v>
      </c>
      <c r="D382" s="120" t="s">
        <v>3256</v>
      </c>
      <c r="E382" s="121" t="s">
        <v>3256</v>
      </c>
      <c r="F382" s="121" t="s">
        <v>3256</v>
      </c>
      <c r="G382" s="121" t="s">
        <v>3256</v>
      </c>
      <c r="H382" s="121" t="s">
        <v>3256</v>
      </c>
      <c r="I382" s="121" t="s">
        <v>3256</v>
      </c>
      <c r="J382" s="121" t="s">
        <v>3256</v>
      </c>
      <c r="K382" s="121" t="s">
        <v>3256</v>
      </c>
      <c r="L382" s="121" t="s">
        <v>3256</v>
      </c>
      <c r="M382" s="121" t="s">
        <v>3256</v>
      </c>
      <c r="N382" s="121" t="s">
        <v>3256</v>
      </c>
      <c r="O382" s="121" t="s">
        <v>3256</v>
      </c>
      <c r="P382" s="121" t="s">
        <v>3256</v>
      </c>
      <c r="Q382" s="121" t="s">
        <v>3256</v>
      </c>
    </row>
    <row r="383" spans="1:20">
      <c r="A383" s="120" t="s">
        <v>3256</v>
      </c>
      <c r="B383" s="120" t="s">
        <v>3256</v>
      </c>
      <c r="C383" s="120" t="s">
        <v>3256</v>
      </c>
      <c r="D383" s="120" t="s">
        <v>3256</v>
      </c>
      <c r="E383" s="121" t="s">
        <v>3256</v>
      </c>
      <c r="F383" s="121" t="s">
        <v>3256</v>
      </c>
      <c r="G383" s="121" t="s">
        <v>3256</v>
      </c>
      <c r="H383" s="121" t="s">
        <v>3256</v>
      </c>
      <c r="I383" s="121" t="s">
        <v>3256</v>
      </c>
      <c r="J383" s="121" t="s">
        <v>3256</v>
      </c>
      <c r="K383" s="121" t="s">
        <v>3256</v>
      </c>
      <c r="L383" s="121" t="s">
        <v>3256</v>
      </c>
      <c r="M383" s="121" t="s">
        <v>3256</v>
      </c>
      <c r="N383" s="121" t="s">
        <v>3256</v>
      </c>
      <c r="O383" s="121" t="s">
        <v>3256</v>
      </c>
      <c r="P383" s="121" t="s">
        <v>3256</v>
      </c>
      <c r="Q383" s="121" t="s">
        <v>3256</v>
      </c>
    </row>
    <row r="384" spans="1:20">
      <c r="A384" s="84" t="s">
        <v>212</v>
      </c>
      <c r="B384" s="120" t="s">
        <v>3256</v>
      </c>
      <c r="C384" s="120" t="s">
        <v>3256</v>
      </c>
      <c r="D384" s="120" t="s">
        <v>3256</v>
      </c>
      <c r="E384" s="121" t="s">
        <v>3256</v>
      </c>
      <c r="F384" s="121" t="s">
        <v>3256</v>
      </c>
      <c r="G384" s="121" t="s">
        <v>3256</v>
      </c>
      <c r="H384" s="121" t="s">
        <v>3256</v>
      </c>
      <c r="I384" s="121" t="s">
        <v>3256</v>
      </c>
      <c r="J384" s="121" t="s">
        <v>3256</v>
      </c>
      <c r="K384" s="121" t="s">
        <v>3256</v>
      </c>
      <c r="L384" s="121" t="s">
        <v>3256</v>
      </c>
      <c r="M384" s="121" t="s">
        <v>3256</v>
      </c>
      <c r="N384" s="121" t="s">
        <v>3256</v>
      </c>
      <c r="O384" s="121" t="s">
        <v>3256</v>
      </c>
      <c r="P384" s="121" t="s">
        <v>3256</v>
      </c>
      <c r="Q384" s="121" t="s">
        <v>3256</v>
      </c>
    </row>
    <row r="385" spans="1:17">
      <c r="A385" s="84" t="s">
        <v>115</v>
      </c>
      <c r="B385" s="120" t="s">
        <v>3256</v>
      </c>
      <c r="C385" s="120" t="s">
        <v>3256</v>
      </c>
      <c r="D385" s="120" t="s">
        <v>3256</v>
      </c>
      <c r="E385" s="121" t="s">
        <v>3256</v>
      </c>
      <c r="F385" s="121" t="s">
        <v>3256</v>
      </c>
      <c r="G385" s="121" t="s">
        <v>3256</v>
      </c>
      <c r="H385" s="121" t="s">
        <v>3256</v>
      </c>
      <c r="I385" s="121" t="s">
        <v>3256</v>
      </c>
      <c r="J385" s="121" t="s">
        <v>3256</v>
      </c>
      <c r="K385" s="121" t="s">
        <v>3256</v>
      </c>
      <c r="L385" s="121" t="s">
        <v>3256</v>
      </c>
      <c r="M385" s="121" t="s">
        <v>3256</v>
      </c>
      <c r="N385" s="121" t="s">
        <v>3256</v>
      </c>
      <c r="O385" s="121" t="s">
        <v>3256</v>
      </c>
      <c r="P385" s="121" t="s">
        <v>3256</v>
      </c>
      <c r="Q385" s="121" t="s">
        <v>3256</v>
      </c>
    </row>
    <row r="386" spans="1:17">
      <c r="A386" s="84" t="s">
        <v>195</v>
      </c>
      <c r="B386" s="120" t="s">
        <v>3256</v>
      </c>
      <c r="C386" s="120" t="s">
        <v>3256</v>
      </c>
      <c r="D386" s="120" t="s">
        <v>3256</v>
      </c>
      <c r="E386" s="121" t="s">
        <v>3256</v>
      </c>
      <c r="F386" s="121" t="s">
        <v>3256</v>
      </c>
      <c r="G386" s="121" t="s">
        <v>3256</v>
      </c>
      <c r="H386" s="121" t="s">
        <v>3256</v>
      </c>
      <c r="I386" s="121" t="s">
        <v>3256</v>
      </c>
      <c r="J386" s="121" t="s">
        <v>3256</v>
      </c>
      <c r="K386" s="121" t="s">
        <v>3256</v>
      </c>
      <c r="L386" s="121" t="s">
        <v>3256</v>
      </c>
      <c r="M386" s="121" t="s">
        <v>3256</v>
      </c>
      <c r="N386" s="121" t="s">
        <v>3256</v>
      </c>
      <c r="O386" s="121" t="s">
        <v>3256</v>
      </c>
      <c r="P386" s="121" t="s">
        <v>3256</v>
      </c>
      <c r="Q386" s="121" t="s">
        <v>3256</v>
      </c>
    </row>
    <row r="387" spans="1:17">
      <c r="A387" s="84" t="s">
        <v>203</v>
      </c>
      <c r="B387" s="120" t="s">
        <v>3256</v>
      </c>
      <c r="C387" s="120" t="s">
        <v>3256</v>
      </c>
      <c r="D387" s="120" t="s">
        <v>3256</v>
      </c>
      <c r="E387" s="121" t="s">
        <v>3256</v>
      </c>
      <c r="F387" s="121" t="s">
        <v>3256</v>
      </c>
      <c r="G387" s="121" t="s">
        <v>3256</v>
      </c>
      <c r="H387" s="121" t="s">
        <v>3256</v>
      </c>
      <c r="I387" s="121" t="s">
        <v>3256</v>
      </c>
      <c r="J387" s="121" t="s">
        <v>3256</v>
      </c>
      <c r="K387" s="121" t="s">
        <v>3256</v>
      </c>
      <c r="L387" s="121" t="s">
        <v>3256</v>
      </c>
      <c r="M387" s="121" t="s">
        <v>3256</v>
      </c>
      <c r="N387" s="121" t="s">
        <v>3256</v>
      </c>
      <c r="O387" s="121" t="s">
        <v>3256</v>
      </c>
      <c r="P387" s="121" t="s">
        <v>3256</v>
      </c>
      <c r="Q387" s="121" t="s">
        <v>3256</v>
      </c>
    </row>
    <row r="10000" spans="52:52" hidden="1">
      <c r="AZ10000"/>
    </row>
  </sheetData>
  <sheetProtection sheet="1" objects="1" scenarios="1"/>
  <phoneticPr fontId="4" type="noConversion"/>
  <conditionalFormatting sqref="A9:A41">
    <cfRule type="cellIs" dxfId="4" priority="9" operator="equal">
      <formula>"NR3"</formula>
    </cfRule>
  </conditionalFormatting>
  <conditionalFormatting sqref="A56:A380">
    <cfRule type="cellIs" dxfId="3" priority="1" operator="equal">
      <formula>2958465</formula>
    </cfRule>
    <cfRule type="cellIs" dxfId="2" priority="2" operator="equal">
      <formula>2958465</formula>
    </cfRule>
    <cfRule type="cellIs" dxfId="1" priority="3" operator="equal">
      <formula>"NR3"</formula>
    </cfRule>
    <cfRule type="cellIs" dxfId="0" priority="4" operator="equal">
      <formula>"דירוג פנימי"</formula>
    </cfRule>
  </conditionalFormatting>
  <dataValidations count="1">
    <dataValidation allowBlank="1" showInputMessage="1" showErrorMessage="1" sqref="C1:Q4 B5:Q7 A1:A7 T1:T7 A381:Q1048576 R1:S1048576 T382:T1048576 U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220</v>
      </c>
    </row>
    <row r="2" spans="1:14">
      <c r="A2" s="36" t="s">
        <v>147</v>
      </c>
      <c r="B2" s="36" t="s">
        <v>221</v>
      </c>
    </row>
    <row r="3" spans="1:14">
      <c r="A3" s="36" t="s">
        <v>149</v>
      </c>
      <c r="B3" s="36" t="s">
        <v>222</v>
      </c>
    </row>
    <row r="4" spans="1:14">
      <c r="A4" s="36" t="s">
        <v>150</v>
      </c>
      <c r="B4" s="36">
        <v>9455</v>
      </c>
    </row>
    <row r="5" spans="1:14" s="3" customFormat="1">
      <c r="A5" s="37" t="s">
        <v>119</v>
      </c>
      <c r="B5" s="38" t="s">
        <v>48</v>
      </c>
      <c r="C5" s="38" t="s">
        <v>120</v>
      </c>
      <c r="D5" s="38" t="s">
        <v>14</v>
      </c>
      <c r="E5" s="38" t="s">
        <v>71</v>
      </c>
      <c r="F5" s="38" t="s">
        <v>17</v>
      </c>
      <c r="G5" s="38" t="s">
        <v>106</v>
      </c>
      <c r="H5" s="38" t="s">
        <v>57</v>
      </c>
      <c r="I5" s="38" t="s">
        <v>18</v>
      </c>
      <c r="J5" s="38" t="s">
        <v>197</v>
      </c>
      <c r="K5" s="38" t="s">
        <v>196</v>
      </c>
      <c r="L5" s="38" t="s">
        <v>114</v>
      </c>
      <c r="M5" s="38" t="s">
        <v>151</v>
      </c>
      <c r="N5" s="40" t="s">
        <v>153</v>
      </c>
    </row>
    <row r="6" spans="1:14" s="3" customFormat="1">
      <c r="A6" s="113" t="s">
        <v>3256</v>
      </c>
      <c r="B6" s="114" t="s">
        <v>3256</v>
      </c>
      <c r="C6" s="114" t="s">
        <v>3256</v>
      </c>
      <c r="D6" s="114" t="s">
        <v>3256</v>
      </c>
      <c r="E6" s="114" t="s">
        <v>3256</v>
      </c>
      <c r="F6" s="26" t="s">
        <v>20</v>
      </c>
      <c r="G6" s="114" t="s">
        <v>3256</v>
      </c>
      <c r="H6" s="26" t="s">
        <v>19</v>
      </c>
      <c r="I6" s="26" t="s">
        <v>19</v>
      </c>
      <c r="J6" s="26" t="s">
        <v>204</v>
      </c>
      <c r="K6" s="114" t="s">
        <v>3256</v>
      </c>
      <c r="L6" s="26" t="s">
        <v>200</v>
      </c>
      <c r="M6" s="26" t="s">
        <v>19</v>
      </c>
      <c r="N6" s="13" t="s">
        <v>19</v>
      </c>
    </row>
    <row r="7" spans="1:14" s="4" customFormat="1" ht="20.25">
      <c r="A7" s="115" t="s">
        <v>3256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6" t="s">
        <v>3027</v>
      </c>
      <c r="B8" s="118" t="s">
        <v>3256</v>
      </c>
      <c r="C8" s="118" t="s">
        <v>3256</v>
      </c>
      <c r="D8" s="118" t="s">
        <v>3256</v>
      </c>
      <c r="E8" s="118" t="s">
        <v>3256</v>
      </c>
      <c r="F8" s="118" t="s">
        <v>3256</v>
      </c>
      <c r="G8" s="118" t="s">
        <v>3256</v>
      </c>
      <c r="H8" s="118" t="s">
        <v>3256</v>
      </c>
      <c r="I8" s="118" t="s">
        <v>3256</v>
      </c>
      <c r="J8" s="118" t="s">
        <v>3256</v>
      </c>
      <c r="K8" s="118" t="s">
        <v>3256</v>
      </c>
      <c r="L8" s="87">
        <v>0</v>
      </c>
      <c r="M8" s="88">
        <v>0</v>
      </c>
      <c r="N8" s="88">
        <v>0</v>
      </c>
    </row>
    <row r="9" spans="1:14">
      <c r="A9" s="84" t="s">
        <v>212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118" t="s">
        <v>3256</v>
      </c>
      <c r="I9" s="118" t="s">
        <v>3256</v>
      </c>
      <c r="J9" s="118" t="s">
        <v>3256</v>
      </c>
      <c r="K9" s="118" t="s">
        <v>3256</v>
      </c>
      <c r="L9" s="118" t="s">
        <v>3256</v>
      </c>
      <c r="M9" s="118" t="s">
        <v>3256</v>
      </c>
      <c r="N9" s="118" t="s">
        <v>3256</v>
      </c>
    </row>
    <row r="10" spans="1:14">
      <c r="A10" s="84" t="s">
        <v>115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118" t="s">
        <v>3256</v>
      </c>
      <c r="I10" s="118" t="s">
        <v>3256</v>
      </c>
      <c r="J10" s="118" t="s">
        <v>3256</v>
      </c>
      <c r="K10" s="118" t="s">
        <v>3256</v>
      </c>
      <c r="L10" s="118" t="s">
        <v>3256</v>
      </c>
      <c r="M10" s="118" t="s">
        <v>3256</v>
      </c>
      <c r="N10" s="118" t="s">
        <v>3256</v>
      </c>
    </row>
    <row r="11" spans="1:14">
      <c r="A11" s="84" t="s">
        <v>195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118" t="s">
        <v>3256</v>
      </c>
      <c r="H11" s="118" t="s">
        <v>3256</v>
      </c>
      <c r="I11" s="118" t="s">
        <v>3256</v>
      </c>
      <c r="J11" s="118" t="s">
        <v>3256</v>
      </c>
      <c r="K11" s="118" t="s">
        <v>3256</v>
      </c>
      <c r="L11" s="118" t="s">
        <v>3256</v>
      </c>
      <c r="M11" s="118" t="s">
        <v>3256</v>
      </c>
      <c r="N11" s="118" t="s">
        <v>3256</v>
      </c>
    </row>
    <row r="12" spans="1:14">
      <c r="A12" s="84" t="s">
        <v>203</v>
      </c>
      <c r="B12" s="118" t="s">
        <v>3256</v>
      </c>
      <c r="C12" s="118" t="s">
        <v>3256</v>
      </c>
      <c r="D12" s="118" t="s">
        <v>3256</v>
      </c>
      <c r="E12" s="118" t="s">
        <v>3256</v>
      </c>
      <c r="F12" s="118" t="s">
        <v>3256</v>
      </c>
      <c r="G12" s="118" t="s">
        <v>3256</v>
      </c>
      <c r="H12" s="118" t="s">
        <v>3256</v>
      </c>
      <c r="I12" s="118" t="s">
        <v>3256</v>
      </c>
      <c r="J12" s="118" t="s">
        <v>3256</v>
      </c>
      <c r="K12" s="118" t="s">
        <v>3256</v>
      </c>
      <c r="L12" s="118" t="s">
        <v>3256</v>
      </c>
      <c r="M12" s="118" t="s">
        <v>3256</v>
      </c>
      <c r="N12" s="118" t="s">
        <v>3256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2.140625" style="2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46.710937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148</v>
      </c>
      <c r="B1" s="36" t="s" vm="1">
        <v>220</v>
      </c>
    </row>
    <row r="2" spans="1:9">
      <c r="A2" s="36" t="s">
        <v>147</v>
      </c>
      <c r="B2" s="36" t="s">
        <v>221</v>
      </c>
    </row>
    <row r="3" spans="1:9">
      <c r="A3" s="36" t="s">
        <v>149</v>
      </c>
      <c r="B3" s="36" t="s">
        <v>222</v>
      </c>
    </row>
    <row r="4" spans="1:9">
      <c r="A4" s="36" t="s">
        <v>150</v>
      </c>
      <c r="B4" s="36">
        <v>9455</v>
      </c>
    </row>
    <row r="5" spans="1:9" s="3" customFormat="1">
      <c r="A5" s="37" t="s">
        <v>119</v>
      </c>
      <c r="B5" s="39" t="s">
        <v>59</v>
      </c>
      <c r="C5" s="39" t="s">
        <v>89</v>
      </c>
      <c r="D5" s="39" t="s">
        <v>60</v>
      </c>
      <c r="E5" s="39" t="s">
        <v>106</v>
      </c>
      <c r="F5" s="39" t="s">
        <v>178</v>
      </c>
      <c r="G5" s="39" t="s">
        <v>151</v>
      </c>
      <c r="H5" s="39" t="s">
        <v>152</v>
      </c>
      <c r="I5" s="51" t="s">
        <v>207</v>
      </c>
    </row>
    <row r="6" spans="1:9" s="3" customFormat="1">
      <c r="A6" s="113" t="s">
        <v>3256</v>
      </c>
      <c r="B6" s="12" t="s">
        <v>21</v>
      </c>
      <c r="C6" s="114" t="s">
        <v>3256</v>
      </c>
      <c r="D6" s="12" t="s">
        <v>19</v>
      </c>
      <c r="E6" s="114" t="s">
        <v>3256</v>
      </c>
      <c r="F6" s="12" t="s">
        <v>201</v>
      </c>
      <c r="G6" s="26" t="s">
        <v>19</v>
      </c>
      <c r="H6" s="26" t="s">
        <v>19</v>
      </c>
      <c r="I6" s="137" t="s">
        <v>3256</v>
      </c>
    </row>
    <row r="7" spans="1:9" s="4" customFormat="1" ht="20.25">
      <c r="A7" s="115" t="s">
        <v>3256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54" t="s">
        <v>44</v>
      </c>
      <c r="B8" s="118" t="s">
        <v>3256</v>
      </c>
      <c r="C8" s="118" t="s">
        <v>3256</v>
      </c>
      <c r="D8" s="94">
        <v>9.8448512386424408E-3</v>
      </c>
      <c r="E8" s="118" t="s">
        <v>3256</v>
      </c>
      <c r="F8" s="72">
        <v>800.37900999999999</v>
      </c>
      <c r="G8" s="73">
        <f>IFERROR(F8/$F$8,0)</f>
        <v>1</v>
      </c>
      <c r="H8" s="73">
        <f>F8/'סכום נכסי הקרן'!$C$41</f>
        <v>5.3776964128874824E-3</v>
      </c>
      <c r="I8" s="118" t="s">
        <v>3256</v>
      </c>
    </row>
    <row r="9" spans="1:9">
      <c r="A9" s="83" t="s">
        <v>194</v>
      </c>
      <c r="B9" s="118" t="s">
        <v>3256</v>
      </c>
      <c r="C9" s="118" t="s">
        <v>3256</v>
      </c>
      <c r="D9" s="94">
        <v>9.8448512386424408E-3</v>
      </c>
      <c r="E9" s="118" t="s">
        <v>3256</v>
      </c>
      <c r="F9" s="72">
        <v>800.37900999999999</v>
      </c>
      <c r="G9" s="73">
        <f t="shared" ref="G9:G18" si="0">IFERROR(F9/$F$8,0)</f>
        <v>1</v>
      </c>
      <c r="H9" s="73">
        <f>F9/'סכום נכסי הקרן'!$C$41</f>
        <v>5.3776964128874824E-3</v>
      </c>
      <c r="I9" s="118" t="s">
        <v>3256</v>
      </c>
    </row>
    <row r="10" spans="1:9">
      <c r="A10" s="68" t="s">
        <v>90</v>
      </c>
      <c r="B10" s="117" t="s">
        <v>3256</v>
      </c>
      <c r="C10" s="117" t="s">
        <v>3256</v>
      </c>
      <c r="D10" s="96">
        <v>1.4807487808415939E-2</v>
      </c>
      <c r="E10" s="117" t="s">
        <v>3256</v>
      </c>
      <c r="F10" s="66">
        <v>532.13701000000003</v>
      </c>
      <c r="G10" s="67">
        <f t="shared" si="0"/>
        <v>0.66485627852734419</v>
      </c>
      <c r="H10" s="67">
        <f>F10/'סכום נכסי הקרן'!$C$41</f>
        <v>3.5753952241222198E-3</v>
      </c>
      <c r="I10" s="117" t="s">
        <v>3256</v>
      </c>
    </row>
    <row r="11" spans="1:9">
      <c r="A11" s="69" t="s">
        <v>3009</v>
      </c>
      <c r="B11" s="79">
        <v>45291</v>
      </c>
      <c r="C11" s="54" t="s">
        <v>3010</v>
      </c>
      <c r="D11" s="94">
        <v>8.8999999999999999E-3</v>
      </c>
      <c r="E11" s="70" t="s">
        <v>135</v>
      </c>
      <c r="F11" s="72">
        <v>85.867009999999993</v>
      </c>
      <c r="G11" s="73">
        <f t="shared" si="0"/>
        <v>0.10728293586809579</v>
      </c>
      <c r="H11" s="73">
        <f>F11/'סכום נכסי הקרן'!$C$41</f>
        <v>5.7693505938189653E-4</v>
      </c>
      <c r="I11" s="54" t="s">
        <v>3011</v>
      </c>
    </row>
    <row r="12" spans="1:9">
      <c r="A12" s="69" t="s">
        <v>3012</v>
      </c>
      <c r="B12" s="79">
        <v>45291</v>
      </c>
      <c r="C12" s="54" t="s">
        <v>3010</v>
      </c>
      <c r="D12" s="94">
        <v>1.29E-2</v>
      </c>
      <c r="E12" s="70" t="s">
        <v>135</v>
      </c>
      <c r="F12" s="72">
        <v>264.654</v>
      </c>
      <c r="G12" s="73">
        <f t="shared" si="0"/>
        <v>0.3306608452912827</v>
      </c>
      <c r="H12" s="73">
        <f>F12/'סכום נכסי הקרן'!$C$41</f>
        <v>1.7781936416052736E-3</v>
      </c>
      <c r="I12" s="54" t="s">
        <v>3013</v>
      </c>
    </row>
    <row r="13" spans="1:9">
      <c r="A13" s="69" t="s">
        <v>3014</v>
      </c>
      <c r="B13" s="79">
        <v>45077</v>
      </c>
      <c r="C13" s="54" t="s">
        <v>3010</v>
      </c>
      <c r="D13" s="94">
        <v>2.0380138858811511E-2</v>
      </c>
      <c r="E13" s="70" t="s">
        <v>135</v>
      </c>
      <c r="F13" s="72">
        <v>181.61600000000001</v>
      </c>
      <c r="G13" s="73">
        <f t="shared" si="0"/>
        <v>0.22691249736796573</v>
      </c>
      <c r="H13" s="73">
        <f>F13/'סכום נכסי הקרן'!$C$41</f>
        <v>1.2202665231350496E-3</v>
      </c>
      <c r="I13" s="54" t="s">
        <v>3015</v>
      </c>
    </row>
    <row r="14" spans="1:9">
      <c r="A14" s="130" t="s">
        <v>3256</v>
      </c>
      <c r="B14" s="118" t="s">
        <v>3256</v>
      </c>
      <c r="C14" s="118" t="s">
        <v>3256</v>
      </c>
      <c r="D14" s="138" t="s">
        <v>3256</v>
      </c>
      <c r="E14" s="118" t="s">
        <v>3256</v>
      </c>
      <c r="F14" s="118" t="s">
        <v>3256</v>
      </c>
      <c r="G14" s="118" t="s">
        <v>3256</v>
      </c>
      <c r="H14" s="118" t="s">
        <v>3256</v>
      </c>
      <c r="I14" s="118" t="s">
        <v>3256</v>
      </c>
    </row>
    <row r="15" spans="1:9">
      <c r="A15" s="68" t="s">
        <v>91</v>
      </c>
      <c r="B15" s="117" t="s">
        <v>3256</v>
      </c>
      <c r="C15" s="117" t="s">
        <v>3256</v>
      </c>
      <c r="D15" s="96">
        <v>0</v>
      </c>
      <c r="E15" s="117" t="s">
        <v>3256</v>
      </c>
      <c r="F15" s="66">
        <v>268.24200000000002</v>
      </c>
      <c r="G15" s="67">
        <f t="shared" si="0"/>
        <v>0.33514372147265586</v>
      </c>
      <c r="H15" s="67">
        <f>F15/'סכום נכסי הקרן'!$C$41</f>
        <v>1.8023011887652626E-3</v>
      </c>
      <c r="I15" s="117" t="s">
        <v>3256</v>
      </c>
    </row>
    <row r="16" spans="1:9">
      <c r="A16" s="69" t="s">
        <v>3016</v>
      </c>
      <c r="B16" s="79">
        <v>44834</v>
      </c>
      <c r="C16" s="54" t="s">
        <v>29</v>
      </c>
      <c r="D16" s="94">
        <v>0</v>
      </c>
      <c r="E16" s="70" t="s">
        <v>135</v>
      </c>
      <c r="F16" s="72">
        <v>30.434009999999997</v>
      </c>
      <c r="G16" s="73">
        <f t="shared" si="0"/>
        <v>3.8024497918804738E-2</v>
      </c>
      <c r="H16" s="73">
        <f>F16/'סכום נכסי הקרן'!$C$41</f>
        <v>2.0448420605980377E-4</v>
      </c>
      <c r="I16" s="54" t="s">
        <v>3017</v>
      </c>
    </row>
    <row r="17" spans="1:9">
      <c r="A17" s="69" t="s">
        <v>3018</v>
      </c>
      <c r="B17" s="79">
        <v>44742</v>
      </c>
      <c r="C17" s="54" t="s">
        <v>29</v>
      </c>
      <c r="D17" s="94">
        <v>0</v>
      </c>
      <c r="E17" s="70" t="s">
        <v>135</v>
      </c>
      <c r="F17" s="72">
        <v>-1.000000000021828E-5</v>
      </c>
      <c r="G17" s="73">
        <f t="shared" si="0"/>
        <v>-1.2494080773330475E-8</v>
      </c>
      <c r="H17" s="73">
        <f>F17/'סכום נכסי הקרן'!$C$41</f>
        <v>-6.7189373357065755E-11</v>
      </c>
      <c r="I17" s="54" t="s">
        <v>3019</v>
      </c>
    </row>
    <row r="18" spans="1:9">
      <c r="A18" s="69" t="s">
        <v>3020</v>
      </c>
      <c r="B18" s="79">
        <v>45230</v>
      </c>
      <c r="C18" s="54" t="s">
        <v>29</v>
      </c>
      <c r="D18" s="94">
        <v>0</v>
      </c>
      <c r="E18" s="70" t="s">
        <v>135</v>
      </c>
      <c r="F18" s="72">
        <v>237.80799999999999</v>
      </c>
      <c r="G18" s="73">
        <f t="shared" si="0"/>
        <v>0.29711923604793183</v>
      </c>
      <c r="H18" s="73">
        <f>F18/'סכום נכסי הקרן'!$C$41</f>
        <v>1.597817049894832E-3</v>
      </c>
      <c r="I18" s="54" t="s">
        <v>3021</v>
      </c>
    </row>
    <row r="19" spans="1:9" hidden="1">
      <c r="A19" s="83"/>
      <c r="B19" s="79"/>
      <c r="C19" s="54"/>
      <c r="D19" s="94"/>
      <c r="E19" s="54"/>
      <c r="F19" s="54"/>
      <c r="G19" s="73"/>
      <c r="H19" s="54"/>
      <c r="I19" s="54"/>
    </row>
    <row r="20" spans="1:9" hidden="1">
      <c r="A20" s="54"/>
      <c r="B20" s="79"/>
      <c r="C20" s="54"/>
      <c r="D20" s="94"/>
      <c r="E20" s="54"/>
      <c r="F20" s="54"/>
      <c r="G20" s="54"/>
      <c r="H20" s="54"/>
      <c r="I20" s="54"/>
    </row>
    <row r="21" spans="1:9" hidden="1">
      <c r="A21" s="54"/>
      <c r="B21" s="79"/>
      <c r="C21" s="54"/>
      <c r="D21" s="94"/>
      <c r="E21" s="54"/>
      <c r="F21" s="54"/>
      <c r="G21" s="54"/>
      <c r="H21" s="54"/>
      <c r="I21" s="54"/>
    </row>
    <row r="22" spans="1:9" hidden="1">
      <c r="A22" s="97"/>
      <c r="B22" s="79"/>
      <c r="C22" s="54"/>
      <c r="D22" s="94"/>
      <c r="E22" s="54"/>
      <c r="F22" s="54"/>
      <c r="G22" s="54"/>
      <c r="H22" s="54"/>
      <c r="I22" s="54"/>
    </row>
    <row r="23" spans="1:9" hidden="1">
      <c r="A23" s="97"/>
      <c r="B23" s="79"/>
      <c r="C23" s="54"/>
      <c r="D23" s="94"/>
      <c r="E23" s="54"/>
      <c r="F23" s="54"/>
      <c r="G23" s="54"/>
      <c r="H23" s="54"/>
      <c r="I23" s="54"/>
    </row>
    <row r="24" spans="1:9" hidden="1">
      <c r="A24" s="54"/>
      <c r="B24" s="79"/>
      <c r="C24" s="54"/>
      <c r="D24" s="94"/>
      <c r="E24" s="54"/>
      <c r="F24" s="54"/>
      <c r="G24" s="54"/>
      <c r="H24" s="54"/>
      <c r="I24" s="54"/>
    </row>
    <row r="25" spans="1:9" hidden="1">
      <c r="A25" s="54"/>
      <c r="B25" s="79"/>
      <c r="C25" s="54"/>
      <c r="D25" s="94"/>
      <c r="E25" s="54"/>
      <c r="F25" s="54"/>
      <c r="G25" s="54"/>
      <c r="H25" s="54"/>
      <c r="I25" s="54"/>
    </row>
    <row r="26" spans="1:9" hidden="1">
      <c r="A26" s="54"/>
      <c r="B26" s="79"/>
      <c r="C26" s="54"/>
      <c r="D26" s="94"/>
      <c r="E26" s="54"/>
      <c r="F26" s="54"/>
      <c r="G26" s="54"/>
      <c r="H26" s="54"/>
      <c r="I26" s="54"/>
    </row>
    <row r="27" spans="1:9" hidden="1">
      <c r="A27" s="54"/>
      <c r="B27" s="79"/>
      <c r="C27" s="54"/>
      <c r="D27" s="94"/>
      <c r="E27" s="54"/>
      <c r="F27" s="54"/>
      <c r="G27" s="54"/>
      <c r="H27" s="54"/>
      <c r="I27" s="54"/>
    </row>
    <row r="28" spans="1:9" hidden="1">
      <c r="A28" s="54"/>
      <c r="B28" s="79"/>
      <c r="C28" s="54"/>
      <c r="D28" s="94"/>
      <c r="E28" s="54"/>
      <c r="F28" s="54"/>
      <c r="G28" s="54"/>
      <c r="H28" s="54"/>
      <c r="I28" s="54"/>
    </row>
    <row r="29" spans="1:9" hidden="1">
      <c r="A29" s="54"/>
      <c r="B29" s="79"/>
      <c r="C29" s="54"/>
      <c r="D29" s="94"/>
      <c r="E29" s="54"/>
      <c r="F29" s="54"/>
      <c r="G29" s="54"/>
      <c r="H29" s="54"/>
      <c r="I29" s="54"/>
    </row>
    <row r="30" spans="1:9" hidden="1">
      <c r="A30" s="54"/>
      <c r="B30" s="79"/>
      <c r="C30" s="54"/>
      <c r="D30" s="94"/>
      <c r="E30" s="54"/>
      <c r="F30" s="54"/>
      <c r="G30" s="54"/>
      <c r="H30" s="54"/>
      <c r="I30" s="54"/>
    </row>
    <row r="31" spans="1:9" hidden="1">
      <c r="A31" s="54"/>
      <c r="B31" s="79"/>
      <c r="C31" s="54"/>
      <c r="D31" s="94"/>
      <c r="E31" s="54"/>
      <c r="F31" s="54"/>
      <c r="G31" s="54"/>
      <c r="H31" s="54"/>
      <c r="I31" s="54"/>
    </row>
    <row r="32" spans="1:9" hidden="1">
      <c r="A32" s="54"/>
      <c r="B32" s="79"/>
      <c r="C32" s="54"/>
      <c r="D32" s="94"/>
      <c r="E32" s="54"/>
      <c r="F32" s="54"/>
      <c r="G32" s="54"/>
      <c r="H32" s="54"/>
      <c r="I32" s="54"/>
    </row>
    <row r="33" spans="1:9" hidden="1">
      <c r="A33" s="54"/>
      <c r="B33" s="79"/>
      <c r="C33" s="54"/>
      <c r="D33" s="94"/>
      <c r="E33" s="54"/>
      <c r="F33" s="54"/>
      <c r="G33" s="54"/>
      <c r="H33" s="54"/>
      <c r="I33" s="54"/>
    </row>
    <row r="34" spans="1:9" hidden="1">
      <c r="A34" s="54"/>
      <c r="B34" s="79"/>
      <c r="C34" s="54"/>
      <c r="D34" s="94"/>
      <c r="E34" s="54"/>
      <c r="F34" s="54"/>
      <c r="G34" s="54"/>
      <c r="H34" s="54"/>
      <c r="I34" s="54"/>
    </row>
    <row r="35" spans="1:9" hidden="1">
      <c r="A35" s="54"/>
      <c r="B35" s="79"/>
      <c r="C35" s="54"/>
      <c r="D35" s="94"/>
      <c r="E35" s="54"/>
      <c r="F35" s="54"/>
      <c r="G35" s="54"/>
      <c r="H35" s="54"/>
      <c r="I35" s="54"/>
    </row>
    <row r="36" spans="1:9" hidden="1">
      <c r="A36" s="54"/>
      <c r="B36" s="79"/>
      <c r="C36" s="54"/>
      <c r="D36" s="94"/>
      <c r="E36" s="54"/>
      <c r="F36" s="54"/>
      <c r="G36" s="54"/>
      <c r="H36" s="54"/>
      <c r="I36" s="54"/>
    </row>
    <row r="37" spans="1:9" hidden="1">
      <c r="A37" s="54"/>
      <c r="B37" s="79"/>
      <c r="C37" s="54"/>
      <c r="D37" s="94"/>
      <c r="E37" s="54"/>
      <c r="F37" s="54"/>
      <c r="G37" s="54"/>
      <c r="H37" s="54"/>
      <c r="I37" s="54"/>
    </row>
    <row r="38" spans="1:9" hidden="1">
      <c r="A38" s="54"/>
      <c r="B38" s="79"/>
      <c r="C38" s="54"/>
      <c r="D38" s="94"/>
      <c r="E38" s="54"/>
      <c r="F38" s="54"/>
      <c r="G38" s="54"/>
      <c r="H38" s="54"/>
      <c r="I38" s="54"/>
    </row>
    <row r="39" spans="1:9" hidden="1">
      <c r="A39" s="54"/>
      <c r="B39" s="79"/>
      <c r="C39" s="54"/>
      <c r="D39" s="94"/>
      <c r="E39" s="54"/>
      <c r="F39" s="54"/>
      <c r="G39" s="54"/>
      <c r="H39" s="54"/>
      <c r="I39" s="54"/>
    </row>
    <row r="40" spans="1:9" hidden="1">
      <c r="A40" s="54"/>
      <c r="B40" s="79"/>
      <c r="C40" s="54"/>
      <c r="D40" s="94"/>
      <c r="E40" s="54"/>
      <c r="F40" s="54"/>
      <c r="G40" s="54"/>
      <c r="H40" s="54"/>
      <c r="I40" s="54"/>
    </row>
    <row r="41" spans="1:9" hidden="1">
      <c r="A41" s="54"/>
      <c r="B41" s="79"/>
      <c r="C41" s="54"/>
      <c r="D41" s="94"/>
      <c r="E41" s="54"/>
      <c r="F41" s="54"/>
      <c r="G41" s="54"/>
      <c r="H41" s="54"/>
      <c r="I41" s="54"/>
    </row>
    <row r="42" spans="1:9" hidden="1">
      <c r="A42" s="54"/>
      <c r="B42" s="79"/>
      <c r="C42" s="54"/>
      <c r="D42" s="94"/>
      <c r="E42" s="54"/>
      <c r="F42" s="54"/>
      <c r="G42" s="54"/>
      <c r="H42" s="54"/>
      <c r="I42" s="54"/>
    </row>
    <row r="43" spans="1:9" hidden="1">
      <c r="A43" s="54"/>
      <c r="B43" s="79"/>
      <c r="C43" s="54"/>
      <c r="D43" s="94"/>
      <c r="E43" s="54"/>
      <c r="F43" s="54"/>
      <c r="G43" s="54"/>
      <c r="H43" s="54"/>
      <c r="I43" s="54"/>
    </row>
    <row r="44" spans="1:9" hidden="1">
      <c r="A44" s="54"/>
      <c r="B44" s="79"/>
      <c r="C44" s="54"/>
      <c r="D44" s="94"/>
      <c r="E44" s="54"/>
      <c r="F44" s="54"/>
      <c r="G44" s="54"/>
      <c r="H44" s="54"/>
      <c r="I44" s="54"/>
    </row>
    <row r="45" spans="1:9" hidden="1">
      <c r="A45" s="54"/>
      <c r="B45" s="79"/>
      <c r="C45" s="54"/>
      <c r="D45" s="94"/>
      <c r="E45" s="54"/>
      <c r="F45" s="54"/>
      <c r="G45" s="54"/>
      <c r="H45" s="54"/>
      <c r="I45" s="54"/>
    </row>
    <row r="46" spans="1:9" hidden="1">
      <c r="A46" s="54"/>
      <c r="B46" s="79"/>
      <c r="C46" s="54"/>
      <c r="D46" s="94"/>
      <c r="E46" s="54"/>
      <c r="F46" s="54"/>
      <c r="G46" s="54"/>
      <c r="H46" s="54"/>
      <c r="I46" s="54"/>
    </row>
    <row r="47" spans="1:9" hidden="1">
      <c r="A47" s="54"/>
      <c r="B47" s="79"/>
      <c r="C47" s="54"/>
      <c r="D47" s="94"/>
      <c r="E47" s="54"/>
      <c r="F47" s="54"/>
      <c r="G47" s="54"/>
      <c r="H47" s="54"/>
      <c r="I47" s="54"/>
    </row>
    <row r="48" spans="1:9" hidden="1">
      <c r="A48" s="54"/>
      <c r="B48" s="79"/>
      <c r="C48" s="54"/>
      <c r="D48" s="94"/>
      <c r="E48" s="54"/>
      <c r="F48" s="54"/>
      <c r="G48" s="54"/>
      <c r="H48" s="54"/>
      <c r="I48" s="54"/>
    </row>
    <row r="49" spans="1:9" hidden="1">
      <c r="A49" s="54"/>
      <c r="B49" s="79"/>
      <c r="C49" s="54"/>
      <c r="D49" s="94"/>
      <c r="E49" s="54"/>
      <c r="F49" s="54"/>
      <c r="G49" s="54"/>
      <c r="H49" s="54"/>
      <c r="I49" s="54"/>
    </row>
    <row r="50" spans="1:9" hidden="1">
      <c r="A50" s="54"/>
      <c r="B50" s="79"/>
      <c r="C50" s="54"/>
      <c r="D50" s="94"/>
      <c r="E50" s="54"/>
      <c r="F50" s="54"/>
      <c r="G50" s="54"/>
      <c r="H50" s="54"/>
      <c r="I50" s="54"/>
    </row>
    <row r="51" spans="1:9" hidden="1">
      <c r="A51" s="54"/>
      <c r="B51" s="79"/>
      <c r="C51" s="54"/>
      <c r="D51" s="94"/>
      <c r="E51" s="54"/>
      <c r="F51" s="54"/>
      <c r="G51" s="54"/>
      <c r="H51" s="54"/>
      <c r="I51" s="54"/>
    </row>
    <row r="52" spans="1:9" hidden="1">
      <c r="A52" s="54"/>
      <c r="B52" s="79"/>
      <c r="C52" s="54"/>
      <c r="D52" s="94"/>
      <c r="E52" s="54"/>
      <c r="F52" s="54"/>
      <c r="G52" s="54"/>
      <c r="H52" s="54"/>
      <c r="I52" s="54"/>
    </row>
    <row r="53" spans="1:9" hidden="1">
      <c r="A53" s="54"/>
      <c r="B53" s="79"/>
      <c r="C53" s="54"/>
      <c r="D53" s="94"/>
      <c r="E53" s="54"/>
      <c r="F53" s="54"/>
      <c r="G53" s="54"/>
      <c r="H53" s="54"/>
      <c r="I53" s="54"/>
    </row>
    <row r="54" spans="1:9" hidden="1">
      <c r="A54" s="54"/>
      <c r="B54" s="79"/>
      <c r="C54" s="54"/>
      <c r="D54" s="94"/>
      <c r="E54" s="54"/>
      <c r="F54" s="54"/>
      <c r="G54" s="54"/>
      <c r="H54" s="54"/>
      <c r="I54" s="54"/>
    </row>
    <row r="55" spans="1:9" hidden="1">
      <c r="A55" s="54"/>
      <c r="B55" s="79"/>
      <c r="C55" s="54"/>
      <c r="D55" s="94"/>
      <c r="E55" s="54"/>
      <c r="F55" s="54"/>
      <c r="G55" s="54"/>
      <c r="H55" s="54"/>
      <c r="I55" s="54"/>
    </row>
    <row r="56" spans="1:9" hidden="1">
      <c r="A56" s="54"/>
      <c r="B56" s="79"/>
      <c r="C56" s="54"/>
      <c r="D56" s="94"/>
      <c r="E56" s="54"/>
      <c r="F56" s="54"/>
      <c r="G56" s="54"/>
      <c r="H56" s="54"/>
      <c r="I56" s="54"/>
    </row>
    <row r="57" spans="1:9" hidden="1">
      <c r="A57" s="54"/>
      <c r="B57" s="79"/>
      <c r="C57" s="54"/>
      <c r="D57" s="94"/>
      <c r="E57" s="54"/>
      <c r="F57" s="54"/>
      <c r="G57" s="54"/>
      <c r="H57" s="54"/>
      <c r="I57" s="54"/>
    </row>
    <row r="58" spans="1:9" hidden="1">
      <c r="A58" s="54"/>
      <c r="B58" s="79"/>
      <c r="C58" s="54"/>
      <c r="D58" s="94"/>
      <c r="E58" s="54"/>
      <c r="F58" s="54"/>
      <c r="G58" s="54"/>
      <c r="H58" s="54"/>
      <c r="I58" s="54"/>
    </row>
    <row r="59" spans="1:9" hidden="1">
      <c r="A59" s="54"/>
      <c r="B59" s="79"/>
      <c r="C59" s="54"/>
      <c r="D59" s="94"/>
      <c r="E59" s="54"/>
      <c r="F59" s="54"/>
      <c r="G59" s="54"/>
      <c r="H59" s="54"/>
      <c r="I59" s="54"/>
    </row>
    <row r="60" spans="1:9" hidden="1">
      <c r="A60" s="54"/>
      <c r="B60" s="79"/>
      <c r="C60" s="54"/>
      <c r="D60" s="94"/>
      <c r="E60" s="54"/>
      <c r="F60" s="54"/>
      <c r="G60" s="54"/>
      <c r="H60" s="54"/>
      <c r="I60" s="54"/>
    </row>
    <row r="61" spans="1:9" hidden="1">
      <c r="A61" s="54"/>
      <c r="B61" s="79"/>
      <c r="C61" s="54"/>
      <c r="D61" s="94"/>
      <c r="E61" s="54"/>
      <c r="F61" s="54"/>
      <c r="G61" s="54"/>
      <c r="H61" s="54"/>
      <c r="I61" s="54"/>
    </row>
    <row r="62" spans="1:9" hidden="1">
      <c r="A62" s="54"/>
      <c r="B62" s="79"/>
      <c r="C62" s="54"/>
      <c r="D62" s="94"/>
      <c r="E62" s="54"/>
      <c r="F62" s="54"/>
      <c r="G62" s="54"/>
      <c r="H62" s="54"/>
      <c r="I62" s="54"/>
    </row>
    <row r="63" spans="1:9" hidden="1">
      <c r="A63" s="54"/>
      <c r="B63" s="79"/>
      <c r="C63" s="54"/>
      <c r="D63" s="94"/>
      <c r="E63" s="54"/>
      <c r="F63" s="54"/>
      <c r="G63" s="54"/>
      <c r="H63" s="54"/>
      <c r="I63" s="54"/>
    </row>
    <row r="64" spans="1:9" hidden="1">
      <c r="A64" s="54"/>
      <c r="B64" s="79"/>
      <c r="C64" s="54"/>
      <c r="D64" s="94"/>
      <c r="E64" s="54"/>
      <c r="F64" s="54"/>
      <c r="G64" s="54"/>
      <c r="H64" s="54"/>
      <c r="I64" s="54"/>
    </row>
    <row r="65" spans="1:9" hidden="1">
      <c r="A65" s="54"/>
      <c r="B65" s="79"/>
      <c r="C65" s="54"/>
      <c r="D65" s="94"/>
      <c r="E65" s="54"/>
      <c r="F65" s="54"/>
      <c r="G65" s="54"/>
      <c r="H65" s="54"/>
      <c r="I65" s="54"/>
    </row>
    <row r="66" spans="1:9" hidden="1">
      <c r="A66" s="54"/>
      <c r="B66" s="79"/>
      <c r="C66" s="54"/>
      <c r="D66" s="94"/>
      <c r="E66" s="54"/>
      <c r="F66" s="54"/>
      <c r="G66" s="54"/>
      <c r="H66" s="54"/>
      <c r="I66" s="54"/>
    </row>
    <row r="67" spans="1:9" hidden="1">
      <c r="A67" s="54"/>
      <c r="B67" s="79"/>
      <c r="C67" s="54"/>
      <c r="D67" s="94"/>
      <c r="E67" s="54"/>
      <c r="F67" s="54"/>
      <c r="G67" s="54"/>
      <c r="H67" s="54"/>
      <c r="I67" s="54"/>
    </row>
    <row r="68" spans="1:9" hidden="1">
      <c r="A68" s="54"/>
      <c r="B68" s="79"/>
      <c r="C68" s="54"/>
      <c r="D68" s="94"/>
      <c r="E68" s="54"/>
      <c r="F68" s="54"/>
      <c r="G68" s="54"/>
      <c r="H68" s="54"/>
      <c r="I68" s="54"/>
    </row>
    <row r="69" spans="1:9" hidden="1">
      <c r="A69" s="54"/>
      <c r="B69" s="79"/>
      <c r="C69" s="54"/>
      <c r="D69" s="94"/>
      <c r="E69" s="54"/>
      <c r="F69" s="54"/>
      <c r="G69" s="54"/>
      <c r="H69" s="54"/>
      <c r="I69" s="54"/>
    </row>
    <row r="70" spans="1:9" hidden="1">
      <c r="A70" s="54"/>
      <c r="B70" s="79"/>
      <c r="C70" s="54"/>
      <c r="D70" s="94"/>
      <c r="E70" s="54"/>
      <c r="F70" s="54"/>
      <c r="G70" s="54"/>
      <c r="H70" s="54"/>
      <c r="I70" s="54"/>
    </row>
    <row r="71" spans="1:9" hidden="1">
      <c r="A71" s="54"/>
      <c r="B71" s="79"/>
      <c r="C71" s="54"/>
      <c r="D71" s="94"/>
      <c r="E71" s="54"/>
      <c r="F71" s="54"/>
      <c r="G71" s="54"/>
      <c r="H71" s="54"/>
      <c r="I71" s="54"/>
    </row>
    <row r="72" spans="1:9" hidden="1">
      <c r="A72" s="54"/>
      <c r="B72" s="79"/>
      <c r="C72" s="54"/>
      <c r="D72" s="94"/>
      <c r="E72" s="54"/>
      <c r="F72" s="54"/>
      <c r="G72" s="54"/>
      <c r="H72" s="54"/>
      <c r="I72" s="54"/>
    </row>
    <row r="73" spans="1:9" hidden="1">
      <c r="A73" s="54"/>
      <c r="B73" s="79"/>
      <c r="C73" s="54"/>
      <c r="D73" s="94"/>
      <c r="E73" s="54"/>
      <c r="F73" s="54"/>
      <c r="G73" s="54"/>
      <c r="H73" s="54"/>
      <c r="I73" s="54"/>
    </row>
    <row r="74" spans="1:9" hidden="1">
      <c r="A74" s="54"/>
      <c r="B74" s="79"/>
      <c r="C74" s="54"/>
      <c r="D74" s="94"/>
      <c r="E74" s="54"/>
      <c r="F74" s="54"/>
      <c r="G74" s="54"/>
      <c r="H74" s="54"/>
      <c r="I74" s="54"/>
    </row>
    <row r="75" spans="1:9" hidden="1">
      <c r="A75" s="54"/>
      <c r="B75" s="79"/>
      <c r="C75" s="54"/>
      <c r="D75" s="94"/>
      <c r="E75" s="54"/>
      <c r="F75" s="54"/>
      <c r="G75" s="54"/>
      <c r="H75" s="54"/>
      <c r="I75" s="54"/>
    </row>
    <row r="76" spans="1:9" hidden="1">
      <c r="A76" s="54"/>
      <c r="B76" s="79"/>
      <c r="C76" s="54"/>
      <c r="D76" s="94"/>
      <c r="E76" s="54"/>
      <c r="F76" s="54"/>
      <c r="G76" s="54"/>
      <c r="H76" s="54"/>
      <c r="I76" s="54"/>
    </row>
    <row r="77" spans="1:9" hidden="1">
      <c r="A77" s="54"/>
      <c r="B77" s="79"/>
      <c r="C77" s="54"/>
      <c r="D77" s="94"/>
      <c r="E77" s="54"/>
      <c r="F77" s="54"/>
      <c r="G77" s="54"/>
      <c r="H77" s="54"/>
      <c r="I77" s="54"/>
    </row>
    <row r="78" spans="1:9" hidden="1">
      <c r="A78" s="54"/>
      <c r="B78" s="79"/>
      <c r="C78" s="54"/>
      <c r="D78" s="94"/>
      <c r="E78" s="54"/>
      <c r="F78" s="54"/>
      <c r="G78" s="54"/>
      <c r="H78" s="54"/>
      <c r="I78" s="54"/>
    </row>
    <row r="79" spans="1:9" hidden="1">
      <c r="A79" s="54"/>
      <c r="B79" s="79"/>
      <c r="C79" s="54"/>
      <c r="D79" s="94"/>
      <c r="E79" s="54"/>
      <c r="F79" s="54"/>
      <c r="G79" s="54"/>
      <c r="H79" s="54"/>
      <c r="I79" s="54"/>
    </row>
    <row r="80" spans="1:9" hidden="1">
      <c r="A80" s="54"/>
      <c r="B80" s="79"/>
      <c r="C80" s="54"/>
      <c r="D80" s="94"/>
      <c r="E80" s="54"/>
      <c r="F80" s="54"/>
      <c r="G80" s="54"/>
      <c r="H80" s="54"/>
      <c r="I80" s="54"/>
    </row>
    <row r="81" spans="1:9" hidden="1">
      <c r="A81" s="54"/>
      <c r="B81" s="79"/>
      <c r="C81" s="54"/>
      <c r="D81" s="94"/>
      <c r="E81" s="54"/>
      <c r="F81" s="54"/>
      <c r="G81" s="54"/>
      <c r="H81" s="54"/>
      <c r="I81" s="54"/>
    </row>
    <row r="82" spans="1:9" hidden="1">
      <c r="A82" s="54"/>
      <c r="B82" s="79"/>
      <c r="C82" s="54"/>
      <c r="D82" s="94"/>
      <c r="E82" s="54"/>
      <c r="F82" s="54"/>
      <c r="G82" s="54"/>
      <c r="H82" s="54"/>
      <c r="I82" s="54"/>
    </row>
    <row r="83" spans="1:9" hidden="1">
      <c r="A83" s="54"/>
      <c r="B83" s="79"/>
      <c r="C83" s="54"/>
      <c r="D83" s="94"/>
      <c r="E83" s="54"/>
      <c r="F83" s="54"/>
      <c r="G83" s="54"/>
      <c r="H83" s="54"/>
      <c r="I83" s="54"/>
    </row>
    <row r="84" spans="1:9" hidden="1">
      <c r="A84" s="54"/>
      <c r="B84" s="79"/>
      <c r="C84" s="54"/>
      <c r="D84" s="94"/>
      <c r="E84" s="54"/>
      <c r="F84" s="54"/>
      <c r="G84" s="54"/>
      <c r="H84" s="54"/>
      <c r="I84" s="54"/>
    </row>
    <row r="85" spans="1:9" hidden="1">
      <c r="A85" s="54"/>
      <c r="B85" s="79"/>
      <c r="C85" s="54"/>
      <c r="D85" s="94"/>
      <c r="E85" s="54"/>
      <c r="F85" s="54"/>
      <c r="G85" s="54"/>
      <c r="H85" s="54"/>
      <c r="I85" s="54"/>
    </row>
    <row r="86" spans="1:9" hidden="1">
      <c r="A86" s="54"/>
      <c r="B86" s="79"/>
      <c r="C86" s="54"/>
      <c r="D86" s="94"/>
      <c r="E86" s="54"/>
      <c r="F86" s="54"/>
      <c r="G86" s="54"/>
      <c r="H86" s="54"/>
      <c r="I86" s="54"/>
    </row>
    <row r="87" spans="1:9" hidden="1">
      <c r="A87" s="54"/>
      <c r="B87" s="79"/>
      <c r="C87" s="54"/>
      <c r="D87" s="94"/>
      <c r="E87" s="54"/>
      <c r="F87" s="54"/>
      <c r="G87" s="54"/>
      <c r="H87" s="54"/>
      <c r="I87" s="54"/>
    </row>
    <row r="88" spans="1:9" hidden="1">
      <c r="A88" s="54"/>
      <c r="B88" s="79"/>
      <c r="C88" s="54"/>
      <c r="D88" s="94"/>
      <c r="E88" s="54"/>
      <c r="F88" s="54"/>
      <c r="G88" s="54"/>
      <c r="H88" s="54"/>
      <c r="I88" s="54"/>
    </row>
    <row r="89" spans="1:9" hidden="1">
      <c r="A89" s="54"/>
      <c r="B89" s="79"/>
      <c r="C89" s="54"/>
      <c r="D89" s="94"/>
      <c r="E89" s="54"/>
      <c r="F89" s="54"/>
      <c r="G89" s="54"/>
      <c r="H89" s="54"/>
      <c r="I89" s="54"/>
    </row>
    <row r="90" spans="1:9" hidden="1">
      <c r="A90" s="54"/>
      <c r="B90" s="79"/>
      <c r="C90" s="54"/>
      <c r="D90" s="94"/>
      <c r="E90" s="54"/>
      <c r="F90" s="54"/>
      <c r="G90" s="54"/>
      <c r="H90" s="54"/>
      <c r="I90" s="54"/>
    </row>
    <row r="91" spans="1:9" hidden="1">
      <c r="A91" s="54"/>
      <c r="B91" s="79"/>
      <c r="C91" s="54"/>
      <c r="D91" s="94"/>
      <c r="E91" s="54"/>
      <c r="F91" s="54"/>
      <c r="G91" s="54"/>
      <c r="H91" s="54"/>
      <c r="I91" s="54"/>
    </row>
    <row r="92" spans="1:9" hidden="1">
      <c r="A92" s="54"/>
      <c r="B92" s="79"/>
      <c r="C92" s="54"/>
      <c r="D92" s="94"/>
      <c r="E92" s="54"/>
      <c r="F92" s="54"/>
      <c r="G92" s="54"/>
      <c r="H92" s="54"/>
      <c r="I92" s="54"/>
    </row>
    <row r="93" spans="1:9" hidden="1">
      <c r="A93" s="54"/>
      <c r="B93" s="79"/>
      <c r="C93" s="54"/>
      <c r="D93" s="94"/>
      <c r="E93" s="54"/>
      <c r="F93" s="54"/>
      <c r="G93" s="54"/>
      <c r="H93" s="54"/>
      <c r="I93" s="54"/>
    </row>
    <row r="94" spans="1:9" hidden="1">
      <c r="A94" s="54"/>
      <c r="B94" s="79"/>
      <c r="C94" s="54"/>
      <c r="D94" s="94"/>
      <c r="E94" s="54"/>
      <c r="F94" s="54"/>
      <c r="G94" s="54"/>
      <c r="H94" s="54"/>
      <c r="I94" s="54"/>
    </row>
    <row r="95" spans="1:9" hidden="1">
      <c r="A95" s="54"/>
      <c r="B95" s="79"/>
      <c r="C95" s="54"/>
      <c r="D95" s="94"/>
      <c r="E95" s="54"/>
      <c r="F95" s="54"/>
      <c r="G95" s="54"/>
      <c r="H95" s="54"/>
      <c r="I95" s="54"/>
    </row>
    <row r="96" spans="1:9" hidden="1">
      <c r="A96" s="54"/>
      <c r="B96" s="79"/>
      <c r="C96" s="54"/>
      <c r="D96" s="94"/>
      <c r="E96" s="54"/>
      <c r="F96" s="54"/>
      <c r="G96" s="54"/>
      <c r="H96" s="54"/>
      <c r="I96" s="54"/>
    </row>
    <row r="97" spans="1:9" hidden="1">
      <c r="A97" s="54"/>
      <c r="B97" s="79"/>
      <c r="C97" s="54"/>
      <c r="D97" s="94"/>
      <c r="E97" s="54"/>
      <c r="F97" s="54"/>
      <c r="G97" s="54"/>
      <c r="H97" s="54"/>
      <c r="I97" s="54"/>
    </row>
    <row r="98" spans="1:9" hidden="1">
      <c r="A98" s="54"/>
      <c r="B98" s="79"/>
      <c r="C98" s="54"/>
      <c r="D98" s="9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hidden="1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hidden="1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hidden="1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hidden="1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 hidden="1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hidden="1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 hidden="1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 hidden="1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 hidden="1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 hidden="1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 hidden="1">
      <c r="E119" s="3"/>
      <c r="F119" s="3"/>
      <c r="G119" s="3"/>
      <c r="H119" s="3"/>
    </row>
    <row r="120" spans="1:9" hidden="1">
      <c r="E120" s="3"/>
      <c r="F120" s="3"/>
      <c r="G120" s="3"/>
      <c r="H120" s="3"/>
    </row>
    <row r="121" spans="1:9" hidden="1">
      <c r="E121" s="3"/>
      <c r="F121" s="3"/>
      <c r="G121" s="3"/>
      <c r="H121" s="3"/>
    </row>
    <row r="122" spans="1:9" hidden="1">
      <c r="E122" s="3"/>
      <c r="F122" s="3"/>
      <c r="G122" s="3"/>
      <c r="H122" s="3"/>
    </row>
    <row r="123" spans="1:9" hidden="1">
      <c r="E123" s="3"/>
      <c r="F123" s="3"/>
      <c r="G123" s="3"/>
      <c r="H123" s="3"/>
    </row>
    <row r="124" spans="1:9" hidden="1">
      <c r="E124" s="3"/>
      <c r="F124" s="3"/>
      <c r="G124" s="3"/>
      <c r="H124" s="3"/>
    </row>
    <row r="125" spans="1:9" hidden="1">
      <c r="E125" s="3"/>
      <c r="F125" s="3"/>
      <c r="G125" s="3"/>
      <c r="H125" s="3"/>
    </row>
    <row r="126" spans="1:9" hidden="1">
      <c r="E126" s="3"/>
      <c r="F126" s="3"/>
      <c r="G126" s="3"/>
      <c r="H126" s="3"/>
    </row>
    <row r="127" spans="1:9" hidden="1">
      <c r="E127" s="3"/>
      <c r="F127" s="3"/>
      <c r="G127" s="3"/>
      <c r="H127" s="3"/>
    </row>
    <row r="128" spans="1:9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A22:A23 A1:A4 C1:I4 A5:I7 A119:I1048576 J1:AY1048576 BA1:XFD1048576 AZ1:AZ9999 AZ10001:AZ1048576" xr:uid="{00000000-0002-0000-17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220</v>
      </c>
    </row>
    <row r="2" spans="1:10">
      <c r="A2" s="36" t="s">
        <v>147</v>
      </c>
      <c r="B2" s="36" t="s">
        <v>221</v>
      </c>
    </row>
    <row r="3" spans="1:10">
      <c r="A3" s="36" t="s">
        <v>149</v>
      </c>
      <c r="B3" s="36" t="s">
        <v>222</v>
      </c>
    </row>
    <row r="4" spans="1:10">
      <c r="A4" s="36" t="s">
        <v>150</v>
      </c>
      <c r="B4" s="36">
        <v>9455</v>
      </c>
    </row>
    <row r="5" spans="1:10" s="3" customFormat="1">
      <c r="A5" s="37" t="s">
        <v>119</v>
      </c>
      <c r="B5" s="39" t="s">
        <v>120</v>
      </c>
      <c r="C5" s="39" t="s">
        <v>14</v>
      </c>
      <c r="D5" s="39" t="s">
        <v>15</v>
      </c>
      <c r="E5" s="39" t="s">
        <v>62</v>
      </c>
      <c r="F5" s="39" t="s">
        <v>106</v>
      </c>
      <c r="G5" s="39" t="s">
        <v>58</v>
      </c>
      <c r="H5" s="39" t="s">
        <v>114</v>
      </c>
      <c r="I5" s="39" t="s">
        <v>151</v>
      </c>
      <c r="J5" s="51" t="s">
        <v>152</v>
      </c>
    </row>
    <row r="6" spans="1:10" s="3" customFormat="1">
      <c r="A6" s="113" t="s">
        <v>3256</v>
      </c>
      <c r="B6" s="136" t="s">
        <v>3256</v>
      </c>
      <c r="C6" s="114" t="s">
        <v>3256</v>
      </c>
      <c r="D6" s="114" t="s">
        <v>3256</v>
      </c>
      <c r="E6" s="12" t="s">
        <v>19</v>
      </c>
      <c r="F6" s="114" t="s">
        <v>3256</v>
      </c>
      <c r="G6" s="12" t="s">
        <v>19</v>
      </c>
      <c r="H6" s="12" t="s">
        <v>200</v>
      </c>
      <c r="I6" s="26" t="s">
        <v>19</v>
      </c>
      <c r="J6" s="13" t="s">
        <v>19</v>
      </c>
    </row>
    <row r="7" spans="1:10" s="4" customFormat="1" ht="20.25">
      <c r="A7" s="115" t="s">
        <v>3256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6" t="s">
        <v>3028</v>
      </c>
      <c r="B8" s="118" t="s">
        <v>3256</v>
      </c>
      <c r="C8" s="118" t="s">
        <v>3256</v>
      </c>
      <c r="D8" s="118" t="s">
        <v>3256</v>
      </c>
      <c r="E8" s="118" t="s">
        <v>3256</v>
      </c>
      <c r="F8" s="118" t="s">
        <v>3256</v>
      </c>
      <c r="G8" s="118" t="s">
        <v>3256</v>
      </c>
      <c r="H8" s="87">
        <v>0</v>
      </c>
      <c r="I8" s="88">
        <v>0</v>
      </c>
      <c r="J8" s="88">
        <v>0</v>
      </c>
    </row>
    <row r="9" spans="1:10" hidden="1">
      <c r="A9" s="97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97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9.85546875" style="2" customWidth="1"/>
    <col min="2" max="2" width="38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220</v>
      </c>
    </row>
    <row r="2" spans="1:14">
      <c r="A2" s="36" t="s">
        <v>147</v>
      </c>
      <c r="B2" s="36" t="s">
        <v>221</v>
      </c>
    </row>
    <row r="3" spans="1:14">
      <c r="A3" s="36" t="s">
        <v>149</v>
      </c>
      <c r="B3" s="36" t="s">
        <v>222</v>
      </c>
    </row>
    <row r="4" spans="1:14">
      <c r="A4" s="36" t="s">
        <v>150</v>
      </c>
      <c r="B4" s="36">
        <v>9455</v>
      </c>
    </row>
    <row r="5" spans="1:14" s="3" customFormat="1">
      <c r="A5" s="37" t="s">
        <v>119</v>
      </c>
      <c r="B5" s="39" t="s">
        <v>48</v>
      </c>
      <c r="C5" s="39" t="s">
        <v>14</v>
      </c>
      <c r="D5" s="39" t="s">
        <v>15</v>
      </c>
      <c r="E5" s="39" t="s">
        <v>62</v>
      </c>
      <c r="F5" s="39" t="s">
        <v>106</v>
      </c>
      <c r="G5" s="39" t="s">
        <v>58</v>
      </c>
      <c r="H5" s="39" t="s">
        <v>114</v>
      </c>
      <c r="I5" s="39" t="s">
        <v>151</v>
      </c>
      <c r="J5" s="41" t="s">
        <v>152</v>
      </c>
    </row>
    <row r="6" spans="1:14" s="3" customFormat="1">
      <c r="A6" s="113" t="s">
        <v>3256</v>
      </c>
      <c r="B6" s="114" t="s">
        <v>3256</v>
      </c>
      <c r="C6" s="114" t="s">
        <v>3256</v>
      </c>
      <c r="D6" s="114" t="s">
        <v>3256</v>
      </c>
      <c r="E6" s="12" t="s">
        <v>19</v>
      </c>
      <c r="F6" s="114" t="s">
        <v>3256</v>
      </c>
      <c r="G6" s="12" t="s">
        <v>19</v>
      </c>
      <c r="H6" s="12" t="s">
        <v>200</v>
      </c>
      <c r="I6" s="26" t="s">
        <v>19</v>
      </c>
      <c r="J6" s="13" t="s">
        <v>19</v>
      </c>
    </row>
    <row r="7" spans="1:14" s="4" customFormat="1" ht="20.25">
      <c r="A7" s="115" t="s">
        <v>3256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61</v>
      </c>
      <c r="B8" s="118" t="s">
        <v>3256</v>
      </c>
      <c r="C8" s="118" t="s">
        <v>3256</v>
      </c>
      <c r="D8" s="118" t="s">
        <v>3256</v>
      </c>
      <c r="E8" s="118" t="s">
        <v>3256</v>
      </c>
      <c r="F8" s="118" t="s">
        <v>3256</v>
      </c>
      <c r="G8" s="118" t="s">
        <v>3256</v>
      </c>
      <c r="H8" s="72">
        <f>H9+H16</f>
        <v>-54.301013456777959</v>
      </c>
      <c r="I8" s="73">
        <f>IFERROR(H8/$H$8,0)</f>
        <v>1</v>
      </c>
      <c r="J8" s="73">
        <f>H8/'סכום נכסי הקרן'!$C$41</f>
        <v>-3.6484510667348676E-4</v>
      </c>
      <c r="N8" s="1"/>
    </row>
    <row r="9" spans="1:14">
      <c r="A9" s="83" t="s">
        <v>189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72">
        <f>SUM(H10:H15)</f>
        <v>-56.126513338945479</v>
      </c>
      <c r="I9" s="73">
        <f t="shared" ref="I9:I11" si="0">IFERROR(H9/$H$8,0)</f>
        <v>1.0336181549101393</v>
      </c>
      <c r="J9" s="73">
        <f>H9/'סכום נכסי הקרן'!$C$41</f>
        <v>-3.7711052598784231E-4</v>
      </c>
    </row>
    <row r="10" spans="1:14">
      <c r="A10" s="74" t="s">
        <v>3022</v>
      </c>
      <c r="B10" s="54" t="s">
        <v>3023</v>
      </c>
      <c r="C10" s="54" t="s">
        <v>643</v>
      </c>
      <c r="D10" s="118" t="s">
        <v>3256</v>
      </c>
      <c r="E10" s="71">
        <v>0</v>
      </c>
      <c r="F10" s="70" t="s">
        <v>135</v>
      </c>
      <c r="G10" s="71">
        <v>0</v>
      </c>
      <c r="H10" s="72">
        <v>-17.379185119000002</v>
      </c>
      <c r="I10" s="73">
        <f t="shared" si="0"/>
        <v>0.32005268433587031</v>
      </c>
      <c r="J10" s="73">
        <f>H10/'סכום נכסי הקרן'!$C$41</f>
        <v>-1.1676965575765639E-4</v>
      </c>
    </row>
    <row r="11" spans="1:14">
      <c r="A11" s="74" t="s">
        <v>3024</v>
      </c>
      <c r="B11" s="54" t="s">
        <v>3025</v>
      </c>
      <c r="C11" s="54" t="s">
        <v>643</v>
      </c>
      <c r="D11" s="118" t="s">
        <v>3256</v>
      </c>
      <c r="E11" s="71">
        <v>0</v>
      </c>
      <c r="F11" s="70" t="s">
        <v>135</v>
      </c>
      <c r="G11" s="71">
        <v>0</v>
      </c>
      <c r="H11" s="72">
        <v>-2.8833499089999997</v>
      </c>
      <c r="I11" s="73">
        <f t="shared" si="0"/>
        <v>5.3099375599961189E-2</v>
      </c>
      <c r="J11" s="73">
        <f>H11/'סכום נכסי הקרן'!$C$41</f>
        <v>-1.9373047355063378E-5</v>
      </c>
    </row>
    <row r="12" spans="1:14">
      <c r="A12" s="74" t="s">
        <v>3248</v>
      </c>
      <c r="B12" s="54">
        <v>7562</v>
      </c>
      <c r="C12" s="54" t="s">
        <v>643</v>
      </c>
      <c r="D12" s="118" t="s">
        <v>3256</v>
      </c>
      <c r="E12" s="71">
        <v>0</v>
      </c>
      <c r="F12" s="70" t="s">
        <v>135</v>
      </c>
      <c r="G12" s="71">
        <v>0</v>
      </c>
      <c r="H12" s="72">
        <v>-5.6750534530137102</v>
      </c>
      <c r="I12" s="73">
        <f t="shared" ref="I12:I22" si="1">IFERROR(H12/$H$8,0)</f>
        <v>0.10451100433937369</v>
      </c>
      <c r="J12" s="73">
        <f>H12/'סכום נכסי הקרן'!$C$41</f>
        <v>-3.8130328526752029E-5</v>
      </c>
    </row>
    <row r="13" spans="1:14">
      <c r="A13" s="74" t="s">
        <v>3249</v>
      </c>
      <c r="B13" s="54">
        <v>9483</v>
      </c>
      <c r="C13" s="54" t="s">
        <v>643</v>
      </c>
      <c r="D13" s="118" t="s">
        <v>3256</v>
      </c>
      <c r="E13" s="71">
        <v>0</v>
      </c>
      <c r="F13" s="70" t="s">
        <v>134</v>
      </c>
      <c r="G13" s="71">
        <v>0</v>
      </c>
      <c r="H13" s="72">
        <v>1.0035650105094402</v>
      </c>
      <c r="I13" s="73">
        <f t="shared" si="1"/>
        <v>-1.8481515290837972E-2</v>
      </c>
      <c r="J13" s="73">
        <f>H13/'סכום נכסי הקרן'!$C$41</f>
        <v>6.742890417773456E-6</v>
      </c>
    </row>
    <row r="14" spans="1:14">
      <c r="A14" s="74" t="s">
        <v>3250</v>
      </c>
      <c r="B14" s="54">
        <v>9724</v>
      </c>
      <c r="C14" s="54" t="s">
        <v>643</v>
      </c>
      <c r="D14" s="118" t="s">
        <v>3256</v>
      </c>
      <c r="E14" s="71">
        <v>0</v>
      </c>
      <c r="F14" s="70" t="s">
        <v>135</v>
      </c>
      <c r="G14" s="71">
        <v>0</v>
      </c>
      <c r="H14" s="72">
        <v>-31.196848287174792</v>
      </c>
      <c r="I14" s="73">
        <f t="shared" si="1"/>
        <v>0.57451686996609341</v>
      </c>
      <c r="J14" s="73">
        <f>H14/'סכום נכסי הקרן'!$C$41</f>
        <v>-2.0960966870849708E-4</v>
      </c>
    </row>
    <row r="15" spans="1:14">
      <c r="A15" s="74" t="s">
        <v>3018</v>
      </c>
      <c r="B15" s="54">
        <v>8892</v>
      </c>
      <c r="C15" s="54" t="s">
        <v>643</v>
      </c>
      <c r="D15" s="118" t="s">
        <v>3256</v>
      </c>
      <c r="E15" s="71">
        <v>0</v>
      </c>
      <c r="F15" s="70" t="s">
        <v>135</v>
      </c>
      <c r="G15" s="71">
        <v>0</v>
      </c>
      <c r="H15" s="72">
        <v>4.358418733580509E-3</v>
      </c>
      <c r="I15" s="73">
        <f t="shared" si="1"/>
        <v>-8.0264040321267392E-5</v>
      </c>
      <c r="J15" s="73">
        <f>H15/'סכום נכסי הקרן'!$C$41</f>
        <v>2.9283942353057842E-8</v>
      </c>
    </row>
    <row r="16" spans="1:14">
      <c r="A16" s="98" t="s">
        <v>188</v>
      </c>
      <c r="B16" s="139" t="s">
        <v>3256</v>
      </c>
      <c r="C16" s="140" t="s">
        <v>3256</v>
      </c>
      <c r="D16" s="139" t="s">
        <v>3256</v>
      </c>
      <c r="E16" s="139" t="s">
        <v>3256</v>
      </c>
      <c r="F16" s="139" t="s">
        <v>3256</v>
      </c>
      <c r="G16" s="139" t="s">
        <v>3256</v>
      </c>
      <c r="H16" s="99">
        <f>SUM(H17:H22)</f>
        <v>1.8254998821675201</v>
      </c>
      <c r="I16" s="118" t="s">
        <v>3256</v>
      </c>
      <c r="J16" s="118" t="s">
        <v>3256</v>
      </c>
    </row>
    <row r="17" spans="1:10">
      <c r="A17" s="74" t="s">
        <v>3251</v>
      </c>
      <c r="B17" s="54">
        <v>7890</v>
      </c>
      <c r="C17" s="54" t="s">
        <v>643</v>
      </c>
      <c r="D17" s="118" t="s">
        <v>3256</v>
      </c>
      <c r="E17" s="71">
        <v>0</v>
      </c>
      <c r="F17" s="70" t="s">
        <v>134</v>
      </c>
      <c r="G17" s="71">
        <v>0</v>
      </c>
      <c r="H17" s="72">
        <v>0.39388373430170998</v>
      </c>
      <c r="I17" s="73">
        <f t="shared" si="1"/>
        <v>-7.2537087105239775E-3</v>
      </c>
      <c r="J17" s="73">
        <f>H17/'סכום נכסי הקרן'!$C$41</f>
        <v>2.6464801282695207E-6</v>
      </c>
    </row>
    <row r="18" spans="1:10">
      <c r="A18" s="74" t="s">
        <v>3252</v>
      </c>
      <c r="B18" s="54">
        <v>8397</v>
      </c>
      <c r="C18" s="54" t="s">
        <v>643</v>
      </c>
      <c r="D18" s="118" t="s">
        <v>3256</v>
      </c>
      <c r="E18" s="71">
        <v>0</v>
      </c>
      <c r="F18" s="70" t="s">
        <v>134</v>
      </c>
      <c r="G18" s="71">
        <v>0</v>
      </c>
      <c r="H18" s="72">
        <v>1.9643469299999998</v>
      </c>
      <c r="I18" s="73">
        <f t="shared" si="1"/>
        <v>-3.6175143058122909E-2</v>
      </c>
      <c r="J18" s="73">
        <f>H18/'סכום נכסי הקרן'!$C$41</f>
        <v>1.3198323927969497E-5</v>
      </c>
    </row>
    <row r="19" spans="1:10">
      <c r="A19" s="74" t="s">
        <v>3251</v>
      </c>
      <c r="B19" s="54">
        <v>7760</v>
      </c>
      <c r="C19" s="54" t="s">
        <v>643</v>
      </c>
      <c r="D19" s="118" t="s">
        <v>3256</v>
      </c>
      <c r="E19" s="71">
        <v>0</v>
      </c>
      <c r="F19" s="70" t="s">
        <v>134</v>
      </c>
      <c r="G19" s="71">
        <v>0</v>
      </c>
      <c r="H19" s="72">
        <v>-2.096015774852E-2</v>
      </c>
      <c r="I19" s="73">
        <f t="shared" si="1"/>
        <v>3.8599938406681268E-4</v>
      </c>
      <c r="J19" s="73">
        <f>H19/'סכום נכסי הקרן'!$C$41</f>
        <v>-1.4082998645575645E-7</v>
      </c>
    </row>
    <row r="20" spans="1:10">
      <c r="A20" s="74" t="s">
        <v>3253</v>
      </c>
      <c r="B20" s="54">
        <v>8295</v>
      </c>
      <c r="C20" s="54" t="s">
        <v>643</v>
      </c>
      <c r="D20" s="118" t="s">
        <v>3256</v>
      </c>
      <c r="E20" s="71">
        <v>0</v>
      </c>
      <c r="F20" s="70" t="s">
        <v>137</v>
      </c>
      <c r="G20" s="71">
        <v>0</v>
      </c>
      <c r="H20" s="72">
        <v>-0.26573564937749</v>
      </c>
      <c r="I20" s="73">
        <f t="shared" si="1"/>
        <v>4.8937511928577159E-3</v>
      </c>
      <c r="J20" s="73">
        <f>H20/'סכום נכסי הקרן'!$C$41</f>
        <v>-1.7854611759916763E-6</v>
      </c>
    </row>
    <row r="21" spans="1:10">
      <c r="A21" s="74" t="s">
        <v>3254</v>
      </c>
      <c r="B21" s="54">
        <v>8770</v>
      </c>
      <c r="C21" s="54" t="s">
        <v>643</v>
      </c>
      <c r="D21" s="118" t="s">
        <v>3256</v>
      </c>
      <c r="E21" s="71">
        <v>0</v>
      </c>
      <c r="F21" s="70" t="s">
        <v>2752</v>
      </c>
      <c r="G21" s="71">
        <v>0</v>
      </c>
      <c r="H21" s="72">
        <v>-0.37593890975576</v>
      </c>
      <c r="I21" s="73">
        <f t="shared" si="1"/>
        <v>6.9232392882500535E-3</v>
      </c>
      <c r="J21" s="73">
        <f>H21/'סכום נכסי הקרן'!$C$41</f>
        <v>-2.5259099766476651E-6</v>
      </c>
    </row>
    <row r="22" spans="1:10">
      <c r="A22" s="74" t="s">
        <v>3255</v>
      </c>
      <c r="B22" s="54">
        <v>8919</v>
      </c>
      <c r="C22" s="54" t="s">
        <v>643</v>
      </c>
      <c r="D22" s="118" t="s">
        <v>3256</v>
      </c>
      <c r="E22" s="71">
        <v>0</v>
      </c>
      <c r="F22" s="70" t="s">
        <v>136</v>
      </c>
      <c r="G22" s="71">
        <v>0</v>
      </c>
      <c r="H22" s="72">
        <v>0.12990393474758</v>
      </c>
      <c r="I22" s="73">
        <f t="shared" si="1"/>
        <v>-2.3922930066669896E-3</v>
      </c>
      <c r="J22" s="73">
        <f>H22/'סכום נכסי הקרן'!$C$41</f>
        <v>8.7281639721165417E-7</v>
      </c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38.28515625" style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148</v>
      </c>
      <c r="B1" s="36" t="s" vm="1">
        <v>220</v>
      </c>
    </row>
    <row r="2" spans="1:5">
      <c r="A2" s="36" t="s">
        <v>147</v>
      </c>
      <c r="B2" s="36" t="s">
        <v>221</v>
      </c>
    </row>
    <row r="3" spans="1:5">
      <c r="A3" s="36" t="s">
        <v>149</v>
      </c>
      <c r="B3" s="36" t="s">
        <v>222</v>
      </c>
    </row>
    <row r="4" spans="1:5">
      <c r="A4" s="36" t="s">
        <v>150</v>
      </c>
      <c r="B4" s="36">
        <v>9455</v>
      </c>
    </row>
    <row r="5" spans="1:5" s="3" customFormat="1">
      <c r="A5" s="37" t="s">
        <v>119</v>
      </c>
      <c r="B5" s="42" t="s">
        <v>111</v>
      </c>
      <c r="C5" s="43" t="s">
        <v>110</v>
      </c>
    </row>
    <row r="6" spans="1:5" s="3" customFormat="1">
      <c r="A6" s="113" t="s">
        <v>3256</v>
      </c>
      <c r="B6" s="26" t="s">
        <v>200</v>
      </c>
      <c r="C6" s="13" t="s">
        <v>21</v>
      </c>
    </row>
    <row r="7" spans="1:5" s="4" customFormat="1" ht="20.25">
      <c r="A7" s="115" t="s">
        <v>3256</v>
      </c>
      <c r="B7" s="14" t="s">
        <v>0</v>
      </c>
      <c r="C7" s="15" t="s">
        <v>1</v>
      </c>
    </row>
    <row r="8" spans="1:5" s="4" customFormat="1" ht="20.25">
      <c r="A8" s="64" t="s">
        <v>3029</v>
      </c>
      <c r="B8" s="66">
        <v>8950.3103265606314</v>
      </c>
      <c r="C8" s="117" t="s">
        <v>3256</v>
      </c>
    </row>
    <row r="9" spans="1:5">
      <c r="A9" s="63" t="s">
        <v>27</v>
      </c>
      <c r="B9" s="66">
        <v>3282.5699357626795</v>
      </c>
      <c r="C9" s="117" t="s">
        <v>3256</v>
      </c>
    </row>
    <row r="10" spans="1:5">
      <c r="A10" s="69" t="s">
        <v>3035</v>
      </c>
      <c r="B10" s="72">
        <v>2.1961884360494426</v>
      </c>
      <c r="C10" s="79">
        <v>45640</v>
      </c>
      <c r="D10" s="3"/>
      <c r="E10" s="3"/>
    </row>
    <row r="11" spans="1:5">
      <c r="A11" s="69" t="s">
        <v>3036</v>
      </c>
      <c r="B11" s="72">
        <v>20.345853667886466</v>
      </c>
      <c r="C11" s="79">
        <v>46772</v>
      </c>
      <c r="D11" s="3"/>
      <c r="E11" s="3"/>
    </row>
    <row r="12" spans="1:5">
      <c r="A12" s="69" t="s">
        <v>3223</v>
      </c>
      <c r="B12" s="72">
        <v>128.34404102801702</v>
      </c>
      <c r="C12" s="79">
        <v>46338</v>
      </c>
    </row>
    <row r="13" spans="1:5">
      <c r="A13" s="69" t="s">
        <v>1947</v>
      </c>
      <c r="B13" s="72">
        <v>12.518996692923865</v>
      </c>
      <c r="C13" s="79">
        <v>48274</v>
      </c>
      <c r="D13" s="3"/>
      <c r="E13" s="3"/>
    </row>
    <row r="14" spans="1:5">
      <c r="A14" s="69" t="s">
        <v>1948</v>
      </c>
      <c r="B14" s="72">
        <v>6.5906457971438455</v>
      </c>
      <c r="C14" s="79">
        <v>48274</v>
      </c>
      <c r="D14" s="3"/>
      <c r="E14" s="3"/>
    </row>
    <row r="15" spans="1:5">
      <c r="A15" s="69" t="s">
        <v>3037</v>
      </c>
      <c r="B15" s="72">
        <v>2.9414683538237099</v>
      </c>
      <c r="C15" s="79">
        <v>46054</v>
      </c>
    </row>
    <row r="16" spans="1:5">
      <c r="A16" s="69" t="s">
        <v>3038</v>
      </c>
      <c r="B16" s="72">
        <v>2.7555067937024784</v>
      </c>
      <c r="C16" s="79">
        <v>47209</v>
      </c>
    </row>
    <row r="17" spans="1:3">
      <c r="A17" s="69" t="s">
        <v>1958</v>
      </c>
      <c r="B17" s="72">
        <v>33.322928418645375</v>
      </c>
      <c r="C17" s="79">
        <v>48297</v>
      </c>
    </row>
    <row r="18" spans="1:3">
      <c r="A18" s="69" t="s">
        <v>1949</v>
      </c>
      <c r="B18" s="72">
        <v>0.24692615999999998</v>
      </c>
      <c r="C18" s="79">
        <v>47907</v>
      </c>
    </row>
    <row r="19" spans="1:3">
      <c r="A19" s="69" t="s">
        <v>3039</v>
      </c>
      <c r="B19" s="72">
        <v>5.0028299099999991</v>
      </c>
      <c r="C19" s="79">
        <v>47848</v>
      </c>
    </row>
    <row r="20" spans="1:3">
      <c r="A20" s="69" t="s">
        <v>1959</v>
      </c>
      <c r="B20" s="72">
        <v>0.44318312999999993</v>
      </c>
      <c r="C20" s="79">
        <v>47848</v>
      </c>
    </row>
    <row r="21" spans="1:3">
      <c r="A21" s="69" t="s">
        <v>3224</v>
      </c>
      <c r="B21" s="72">
        <v>231.26928682034406</v>
      </c>
      <c r="C21" s="79">
        <v>46022</v>
      </c>
    </row>
    <row r="22" spans="1:3">
      <c r="A22" s="69" t="s">
        <v>3040</v>
      </c>
      <c r="B22" s="72">
        <v>97.982079999999996</v>
      </c>
      <c r="C22" s="79">
        <v>47969</v>
      </c>
    </row>
    <row r="23" spans="1:3">
      <c r="A23" s="69" t="s">
        <v>3041</v>
      </c>
      <c r="B23" s="72">
        <v>10.586763719049799</v>
      </c>
      <c r="C23" s="79">
        <v>47209</v>
      </c>
    </row>
    <row r="24" spans="1:3">
      <c r="A24" s="69" t="s">
        <v>3042</v>
      </c>
      <c r="B24" s="72">
        <v>28.918582245111963</v>
      </c>
      <c r="C24" s="79">
        <v>47308</v>
      </c>
    </row>
    <row r="25" spans="1:3">
      <c r="A25" s="69" t="s">
        <v>3043</v>
      </c>
      <c r="B25" s="72">
        <v>27.201553874732003</v>
      </c>
      <c r="C25" s="79">
        <v>50770</v>
      </c>
    </row>
    <row r="26" spans="1:3">
      <c r="A26" s="69" t="s">
        <v>3044</v>
      </c>
      <c r="B26" s="72">
        <v>40.83887</v>
      </c>
      <c r="C26" s="79">
        <v>48700</v>
      </c>
    </row>
    <row r="27" spans="1:3">
      <c r="A27" s="69" t="s">
        <v>3045</v>
      </c>
      <c r="B27" s="72">
        <v>370.21916999999996</v>
      </c>
      <c r="C27" s="79">
        <v>47938</v>
      </c>
    </row>
    <row r="28" spans="1:3">
      <c r="A28" s="69" t="s">
        <v>1963</v>
      </c>
      <c r="B28" s="72">
        <v>3.3450183788325223</v>
      </c>
      <c r="C28" s="79">
        <v>46752</v>
      </c>
    </row>
    <row r="29" spans="1:3">
      <c r="A29" s="69" t="s">
        <v>1964</v>
      </c>
      <c r="B29" s="72">
        <v>28.577348428371614</v>
      </c>
      <c r="C29" s="79">
        <v>48233</v>
      </c>
    </row>
    <row r="30" spans="1:3">
      <c r="A30" s="69" t="s">
        <v>1965</v>
      </c>
      <c r="B30" s="72">
        <v>1.8984706400588469</v>
      </c>
      <c r="C30" s="79">
        <v>45322</v>
      </c>
    </row>
    <row r="31" spans="1:3">
      <c r="A31" s="69" t="s">
        <v>3046</v>
      </c>
      <c r="B31" s="72">
        <v>0.1895962814876099</v>
      </c>
      <c r="C31" s="79">
        <v>48944</v>
      </c>
    </row>
    <row r="32" spans="1:3">
      <c r="A32" s="69" t="s">
        <v>3047</v>
      </c>
      <c r="B32" s="72">
        <v>9.5773389968028244</v>
      </c>
      <c r="C32" s="79">
        <v>48212</v>
      </c>
    </row>
    <row r="33" spans="1:3">
      <c r="A33" s="69" t="s">
        <v>3048</v>
      </c>
      <c r="B33" s="72">
        <v>0.31036238999999993</v>
      </c>
      <c r="C33" s="79">
        <v>48297</v>
      </c>
    </row>
    <row r="34" spans="1:3">
      <c r="A34" s="69" t="s">
        <v>3049</v>
      </c>
      <c r="B34" s="72">
        <v>0.44586711000000001</v>
      </c>
      <c r="C34" s="79">
        <v>47566</v>
      </c>
    </row>
    <row r="35" spans="1:3">
      <c r="A35" s="69" t="s">
        <v>3050</v>
      </c>
      <c r="B35" s="72">
        <v>7.0955610087187795</v>
      </c>
      <c r="C35" s="79">
        <v>48212</v>
      </c>
    </row>
    <row r="36" spans="1:3">
      <c r="A36" s="69" t="s">
        <v>3051</v>
      </c>
      <c r="B36" s="72">
        <v>1.1416460238425128E-2</v>
      </c>
      <c r="C36" s="79">
        <v>46234</v>
      </c>
    </row>
    <row r="37" spans="1:3">
      <c r="A37" s="69" t="s">
        <v>3225</v>
      </c>
      <c r="B37" s="72">
        <v>12.069105383691502</v>
      </c>
      <c r="C37" s="79">
        <v>45383</v>
      </c>
    </row>
    <row r="38" spans="1:3">
      <c r="A38" s="69" t="s">
        <v>3226</v>
      </c>
      <c r="B38" s="72">
        <v>309.81034642642049</v>
      </c>
      <c r="C38" s="79">
        <v>46871</v>
      </c>
    </row>
    <row r="39" spans="1:3">
      <c r="A39" s="69" t="s">
        <v>3227</v>
      </c>
      <c r="B39" s="72">
        <v>10.954997161867</v>
      </c>
      <c r="C39" s="79">
        <v>48482</v>
      </c>
    </row>
    <row r="40" spans="1:3">
      <c r="A40" s="69" t="s">
        <v>3228</v>
      </c>
      <c r="B40" s="72">
        <v>194.37250049426152</v>
      </c>
      <c r="C40" s="79">
        <v>47525</v>
      </c>
    </row>
    <row r="41" spans="1:3">
      <c r="A41" s="69" t="s">
        <v>3229</v>
      </c>
      <c r="B41" s="72">
        <v>95.145579483118013</v>
      </c>
      <c r="C41" s="79">
        <v>45473</v>
      </c>
    </row>
    <row r="42" spans="1:3">
      <c r="A42" s="69" t="s">
        <v>3230</v>
      </c>
      <c r="B42" s="72">
        <v>238.64030774551992</v>
      </c>
      <c r="C42" s="79">
        <v>46022</v>
      </c>
    </row>
    <row r="43" spans="1:3">
      <c r="A43" s="69" t="s">
        <v>3231</v>
      </c>
      <c r="B43" s="72">
        <v>0.83960123255999997</v>
      </c>
      <c r="C43" s="79">
        <v>48844</v>
      </c>
    </row>
    <row r="44" spans="1:3">
      <c r="A44" s="69" t="s">
        <v>3232</v>
      </c>
      <c r="B44" s="72">
        <v>0.81314613568000005</v>
      </c>
      <c r="C44" s="79">
        <v>48844</v>
      </c>
    </row>
    <row r="45" spans="1:3">
      <c r="A45" s="69" t="s">
        <v>3233</v>
      </c>
      <c r="B45" s="72">
        <v>1.0162586229100001</v>
      </c>
      <c r="C45" s="79">
        <v>48844</v>
      </c>
    </row>
    <row r="46" spans="1:3">
      <c r="A46" s="69" t="s">
        <v>3234</v>
      </c>
      <c r="B46" s="72">
        <v>0.69601271331000003</v>
      </c>
      <c r="C46" s="79">
        <v>48844</v>
      </c>
    </row>
    <row r="47" spans="1:3">
      <c r="A47" s="69" t="s">
        <v>3235</v>
      </c>
      <c r="B47" s="72">
        <v>0.71550594259000011</v>
      </c>
      <c r="C47" s="79">
        <v>48844</v>
      </c>
    </row>
    <row r="48" spans="1:3">
      <c r="A48" s="69" t="s">
        <v>3236</v>
      </c>
      <c r="B48" s="72">
        <v>7.7826557237645009</v>
      </c>
      <c r="C48" s="79">
        <v>45340</v>
      </c>
    </row>
    <row r="49" spans="1:3">
      <c r="A49" s="69" t="s">
        <v>3237</v>
      </c>
      <c r="B49" s="72">
        <v>123.429573539389</v>
      </c>
      <c r="C49" s="79">
        <v>45838</v>
      </c>
    </row>
    <row r="50" spans="1:3">
      <c r="A50" s="69" t="s">
        <v>3238</v>
      </c>
      <c r="B50" s="72">
        <v>251.07578146475001</v>
      </c>
      <c r="C50" s="79">
        <v>47191</v>
      </c>
    </row>
    <row r="51" spans="1:3">
      <c r="A51" s="69" t="s">
        <v>3239</v>
      </c>
      <c r="B51" s="72">
        <v>290.9277378118619</v>
      </c>
      <c r="C51" s="79">
        <v>45935</v>
      </c>
    </row>
    <row r="52" spans="1:3">
      <c r="A52" s="69" t="s">
        <v>3240</v>
      </c>
      <c r="B52" s="72">
        <v>612.82266506298322</v>
      </c>
      <c r="C52" s="79">
        <v>47391</v>
      </c>
    </row>
    <row r="53" spans="1:3">
      <c r="A53" s="69" t="s">
        <v>3241</v>
      </c>
      <c r="B53" s="72">
        <v>16.631056076061999</v>
      </c>
      <c r="C53" s="79">
        <v>52047</v>
      </c>
    </row>
    <row r="54" spans="1:3">
      <c r="A54" s="69" t="s">
        <v>3242</v>
      </c>
      <c r="B54" s="72">
        <v>41.651249999999997</v>
      </c>
      <c r="C54" s="79">
        <v>45363</v>
      </c>
    </row>
    <row r="55" spans="1:3">
      <c r="A55" s="63" t="s">
        <v>43</v>
      </c>
      <c r="B55" s="66">
        <v>5667.7403907979524</v>
      </c>
      <c r="C55" s="117" t="s">
        <v>3256</v>
      </c>
    </row>
    <row r="56" spans="1:3">
      <c r="A56" s="69" t="s">
        <v>3052</v>
      </c>
      <c r="B56" s="72">
        <v>36.36448198281628</v>
      </c>
      <c r="C56" s="79">
        <v>47201</v>
      </c>
    </row>
    <row r="57" spans="1:3">
      <c r="A57" s="69" t="s">
        <v>3053</v>
      </c>
      <c r="B57" s="72">
        <v>81.138661715999987</v>
      </c>
      <c r="C57" s="79">
        <v>48366</v>
      </c>
    </row>
    <row r="58" spans="1:3">
      <c r="A58" s="69" t="s">
        <v>3054</v>
      </c>
      <c r="B58" s="72">
        <v>106.97604372000001</v>
      </c>
      <c r="C58" s="79">
        <v>48914</v>
      </c>
    </row>
    <row r="59" spans="1:3">
      <c r="A59" s="69" t="s">
        <v>2000</v>
      </c>
      <c r="B59" s="72">
        <v>4.271893715091637</v>
      </c>
      <c r="C59" s="79">
        <v>47467</v>
      </c>
    </row>
    <row r="60" spans="1:3">
      <c r="A60" s="69" t="s">
        <v>2003</v>
      </c>
      <c r="B60" s="72">
        <v>12.273771954315174</v>
      </c>
      <c r="C60" s="79">
        <v>47848</v>
      </c>
    </row>
    <row r="61" spans="1:3">
      <c r="A61" s="69" t="s">
        <v>3055</v>
      </c>
      <c r="B61" s="72">
        <v>18.718665861437628</v>
      </c>
      <c r="C61" s="79">
        <v>45778</v>
      </c>
    </row>
    <row r="62" spans="1:3">
      <c r="A62" s="69" t="s">
        <v>3056</v>
      </c>
      <c r="B62" s="72">
        <v>42.013180307391508</v>
      </c>
      <c r="C62" s="79">
        <v>46997</v>
      </c>
    </row>
    <row r="63" spans="1:3">
      <c r="A63" s="69" t="s">
        <v>2007</v>
      </c>
      <c r="B63" s="72">
        <v>66.135387412237037</v>
      </c>
      <c r="C63" s="79">
        <v>48304</v>
      </c>
    </row>
    <row r="64" spans="1:3">
      <c r="A64" s="69" t="s">
        <v>3057</v>
      </c>
      <c r="B64" s="72">
        <v>75.115066308082888</v>
      </c>
      <c r="C64" s="79">
        <v>46997</v>
      </c>
    </row>
    <row r="65" spans="1:3">
      <c r="A65" s="69" t="s">
        <v>3058</v>
      </c>
      <c r="B65" s="72">
        <v>33.584915997210224</v>
      </c>
      <c r="C65" s="79">
        <v>45343</v>
      </c>
    </row>
    <row r="66" spans="1:3">
      <c r="A66" s="69" t="s">
        <v>3059</v>
      </c>
      <c r="B66" s="72">
        <v>41.897004745097412</v>
      </c>
      <c r="C66" s="79">
        <v>47082</v>
      </c>
    </row>
    <row r="67" spans="1:3">
      <c r="A67" s="69" t="s">
        <v>1967</v>
      </c>
      <c r="B67" s="72">
        <v>50.215304199206919</v>
      </c>
      <c r="C67" s="79">
        <v>47398</v>
      </c>
    </row>
    <row r="68" spans="1:3">
      <c r="A68" s="69" t="s">
        <v>2010</v>
      </c>
      <c r="B68" s="72">
        <v>52.150719767999995</v>
      </c>
      <c r="C68" s="79">
        <v>48054</v>
      </c>
    </row>
    <row r="69" spans="1:3">
      <c r="A69" s="69" t="s">
        <v>2011</v>
      </c>
      <c r="B69" s="72">
        <v>24.532340597871823</v>
      </c>
      <c r="C69" s="79">
        <v>48757</v>
      </c>
    </row>
    <row r="70" spans="1:3">
      <c r="A70" s="69" t="s">
        <v>3060</v>
      </c>
      <c r="B70" s="72">
        <v>2.6834959899944857</v>
      </c>
      <c r="C70" s="79">
        <v>46326</v>
      </c>
    </row>
    <row r="71" spans="1:3">
      <c r="A71" s="69" t="s">
        <v>3061</v>
      </c>
      <c r="B71" s="72">
        <v>51.091510631253271</v>
      </c>
      <c r="C71" s="79">
        <v>47301</v>
      </c>
    </row>
    <row r="72" spans="1:3">
      <c r="A72" s="69" t="s">
        <v>3062</v>
      </c>
      <c r="B72" s="72">
        <v>19.893165647604221</v>
      </c>
      <c r="C72" s="79">
        <v>47301</v>
      </c>
    </row>
    <row r="73" spans="1:3">
      <c r="A73" s="69" t="s">
        <v>3063</v>
      </c>
      <c r="B73" s="72">
        <v>0.11119201351108275</v>
      </c>
      <c r="C73" s="79">
        <v>48122</v>
      </c>
    </row>
    <row r="74" spans="1:3">
      <c r="A74" s="69" t="s">
        <v>3064</v>
      </c>
      <c r="B74" s="72">
        <v>30.854567776964728</v>
      </c>
      <c r="C74" s="79">
        <v>48395</v>
      </c>
    </row>
    <row r="75" spans="1:3">
      <c r="A75" s="69" t="s">
        <v>3065</v>
      </c>
      <c r="B75" s="72">
        <v>488.70915839999998</v>
      </c>
      <c r="C75" s="79">
        <v>49396</v>
      </c>
    </row>
    <row r="76" spans="1:3">
      <c r="A76" s="69" t="s">
        <v>3066</v>
      </c>
      <c r="B76" s="72">
        <v>12.448668622211073</v>
      </c>
      <c r="C76" s="79">
        <v>45494</v>
      </c>
    </row>
    <row r="77" spans="1:3">
      <c r="A77" s="69" t="s">
        <v>2014</v>
      </c>
      <c r="B77" s="72">
        <v>184.66594848</v>
      </c>
      <c r="C77" s="79">
        <v>48365</v>
      </c>
    </row>
    <row r="78" spans="1:3">
      <c r="A78" s="69" t="s">
        <v>1970</v>
      </c>
      <c r="B78" s="72">
        <v>9.9871257772544233</v>
      </c>
      <c r="C78" s="79">
        <v>48395</v>
      </c>
    </row>
    <row r="79" spans="1:3">
      <c r="A79" s="69" t="s">
        <v>3067</v>
      </c>
      <c r="B79" s="72">
        <v>44.043041980897286</v>
      </c>
      <c r="C79" s="79">
        <v>48669</v>
      </c>
    </row>
    <row r="80" spans="1:3">
      <c r="A80" s="69" t="s">
        <v>2023</v>
      </c>
      <c r="B80" s="72">
        <v>5.2519105498500585</v>
      </c>
      <c r="C80" s="79">
        <v>46753</v>
      </c>
    </row>
    <row r="81" spans="1:3">
      <c r="A81" s="69" t="s">
        <v>3068</v>
      </c>
      <c r="B81" s="72">
        <v>119.21821309199998</v>
      </c>
      <c r="C81" s="79">
        <v>49427</v>
      </c>
    </row>
    <row r="82" spans="1:3">
      <c r="A82" s="69" t="s">
        <v>3069</v>
      </c>
      <c r="B82" s="72">
        <v>45.503086061101463</v>
      </c>
      <c r="C82" s="79">
        <v>46933</v>
      </c>
    </row>
    <row r="83" spans="1:3">
      <c r="A83" s="69" t="s">
        <v>3070</v>
      </c>
      <c r="B83" s="72">
        <v>64.770872184621382</v>
      </c>
      <c r="C83" s="79">
        <v>45557</v>
      </c>
    </row>
    <row r="84" spans="1:3">
      <c r="A84" s="69" t="s">
        <v>2027</v>
      </c>
      <c r="B84" s="72">
        <v>51.925464831313462</v>
      </c>
      <c r="C84" s="79">
        <v>46149</v>
      </c>
    </row>
    <row r="85" spans="1:3">
      <c r="A85" s="69" t="s">
        <v>3071</v>
      </c>
      <c r="B85" s="72">
        <v>21.460730958179358</v>
      </c>
      <c r="C85" s="79">
        <v>46012</v>
      </c>
    </row>
    <row r="86" spans="1:3">
      <c r="A86" s="69" t="s">
        <v>3072</v>
      </c>
      <c r="B86" s="72">
        <v>69.871411691121963</v>
      </c>
      <c r="C86" s="79">
        <v>48693</v>
      </c>
    </row>
    <row r="87" spans="1:3">
      <c r="A87" s="69" t="s">
        <v>2030</v>
      </c>
      <c r="B87" s="72">
        <v>12.265524791526007</v>
      </c>
      <c r="C87" s="79">
        <v>46752</v>
      </c>
    </row>
    <row r="88" spans="1:3">
      <c r="A88" s="69" t="s">
        <v>2031</v>
      </c>
      <c r="B88" s="72">
        <v>141.6592320112855</v>
      </c>
      <c r="C88" s="79">
        <v>49126</v>
      </c>
    </row>
    <row r="89" spans="1:3">
      <c r="A89" s="69" t="s">
        <v>3073</v>
      </c>
      <c r="B89" s="72">
        <v>1.2481589798481738</v>
      </c>
      <c r="C89" s="79">
        <v>49126</v>
      </c>
    </row>
    <row r="90" spans="1:3">
      <c r="A90" s="69" t="s">
        <v>3243</v>
      </c>
      <c r="B90" s="72">
        <v>12.09267692274925</v>
      </c>
      <c r="C90" s="79">
        <v>45515</v>
      </c>
    </row>
    <row r="91" spans="1:3">
      <c r="A91" s="69" t="s">
        <v>2033</v>
      </c>
      <c r="B91" s="72">
        <v>54.01086757175149</v>
      </c>
      <c r="C91" s="79">
        <v>47665</v>
      </c>
    </row>
    <row r="92" spans="1:3">
      <c r="A92" s="69" t="s">
        <v>3074</v>
      </c>
      <c r="B92" s="72">
        <v>85.033776720170351</v>
      </c>
      <c r="C92" s="79">
        <v>47665</v>
      </c>
    </row>
    <row r="93" spans="1:3">
      <c r="A93" s="69" t="s">
        <v>3075</v>
      </c>
      <c r="B93" s="72">
        <v>125.73058863690001</v>
      </c>
      <c r="C93" s="79">
        <v>46752</v>
      </c>
    </row>
    <row r="94" spans="1:3">
      <c r="A94" s="69" t="s">
        <v>3076</v>
      </c>
      <c r="B94" s="72">
        <v>261.90403313489998</v>
      </c>
      <c r="C94" s="79">
        <v>47927</v>
      </c>
    </row>
    <row r="95" spans="1:3">
      <c r="A95" s="69" t="s">
        <v>3244</v>
      </c>
      <c r="B95" s="72">
        <v>32.053609999999999</v>
      </c>
      <c r="C95" s="79">
        <v>45615</v>
      </c>
    </row>
    <row r="96" spans="1:3">
      <c r="A96" s="69" t="s">
        <v>3077</v>
      </c>
      <c r="B96" s="72">
        <v>122.87359420829999</v>
      </c>
      <c r="C96" s="79">
        <v>47528</v>
      </c>
    </row>
    <row r="97" spans="1:3">
      <c r="A97" s="69" t="s">
        <v>3078</v>
      </c>
      <c r="B97" s="72">
        <v>48.227338477207745</v>
      </c>
      <c r="C97" s="79">
        <v>48332</v>
      </c>
    </row>
    <row r="98" spans="1:3">
      <c r="A98" s="69" t="s">
        <v>3079</v>
      </c>
      <c r="B98" s="72">
        <v>106.81667986281406</v>
      </c>
      <c r="C98" s="79">
        <v>47715</v>
      </c>
    </row>
    <row r="99" spans="1:3">
      <c r="A99" s="69" t="s">
        <v>3080</v>
      </c>
      <c r="B99" s="72">
        <v>38.313974818728639</v>
      </c>
      <c r="C99" s="79">
        <v>47715</v>
      </c>
    </row>
    <row r="100" spans="1:3">
      <c r="A100" s="69" t="s">
        <v>2043</v>
      </c>
      <c r="B100" s="72">
        <v>8.514580883999999</v>
      </c>
      <c r="C100" s="79">
        <v>48466</v>
      </c>
    </row>
    <row r="101" spans="1:3">
      <c r="A101" s="69" t="s">
        <v>2044</v>
      </c>
      <c r="B101" s="72">
        <v>9.8811449099999997</v>
      </c>
      <c r="C101" s="79">
        <v>48466</v>
      </c>
    </row>
    <row r="102" spans="1:3">
      <c r="A102" s="69" t="s">
        <v>3081</v>
      </c>
      <c r="B102" s="72">
        <v>39.988001306160569</v>
      </c>
      <c r="C102" s="79">
        <v>48446</v>
      </c>
    </row>
    <row r="103" spans="1:3">
      <c r="A103" s="69" t="s">
        <v>2046</v>
      </c>
      <c r="B103" s="72">
        <v>4.4087235280799995</v>
      </c>
      <c r="C103" s="79">
        <v>48319</v>
      </c>
    </row>
    <row r="104" spans="1:3">
      <c r="A104" s="69" t="s">
        <v>3082</v>
      </c>
      <c r="B104" s="72">
        <v>208.13957134653714</v>
      </c>
      <c r="C104" s="79">
        <v>49124</v>
      </c>
    </row>
    <row r="105" spans="1:3">
      <c r="A105" s="69" t="s">
        <v>3083</v>
      </c>
      <c r="B105" s="72">
        <v>94.67438408999999</v>
      </c>
      <c r="C105" s="79">
        <v>50770</v>
      </c>
    </row>
    <row r="106" spans="1:3">
      <c r="A106" s="69" t="s">
        <v>3245</v>
      </c>
      <c r="B106" s="72">
        <v>50.125195100879388</v>
      </c>
      <c r="C106" s="79">
        <v>46418</v>
      </c>
    </row>
    <row r="107" spans="1:3">
      <c r="A107" s="69" t="s">
        <v>3084</v>
      </c>
      <c r="B107" s="72">
        <v>0.190771991245136</v>
      </c>
      <c r="C107" s="79">
        <v>48944</v>
      </c>
    </row>
    <row r="108" spans="1:3">
      <c r="A108" s="69" t="s">
        <v>1972</v>
      </c>
      <c r="B108" s="72">
        <v>29.167958248807761</v>
      </c>
      <c r="C108" s="79">
        <v>48760</v>
      </c>
    </row>
    <row r="109" spans="1:3">
      <c r="A109" s="69" t="s">
        <v>1973</v>
      </c>
      <c r="B109" s="72">
        <v>0.20916908999999997</v>
      </c>
      <c r="C109" s="79">
        <v>47453</v>
      </c>
    </row>
    <row r="110" spans="1:3">
      <c r="A110" s="69" t="s">
        <v>2052</v>
      </c>
      <c r="B110" s="72">
        <v>54.600831653999997</v>
      </c>
      <c r="C110" s="79">
        <v>45930</v>
      </c>
    </row>
    <row r="111" spans="1:3">
      <c r="A111" s="69" t="s">
        <v>3085</v>
      </c>
      <c r="B111" s="72">
        <v>135.69660982499872</v>
      </c>
      <c r="C111" s="79">
        <v>47665</v>
      </c>
    </row>
    <row r="112" spans="1:3">
      <c r="A112" s="69" t="s">
        <v>3086</v>
      </c>
      <c r="B112" s="72">
        <v>17.608186668391284</v>
      </c>
      <c r="C112" s="79">
        <v>45485</v>
      </c>
    </row>
    <row r="113" spans="1:3">
      <c r="A113" s="69" t="s">
        <v>3087</v>
      </c>
      <c r="B113" s="72">
        <v>36.308887145448601</v>
      </c>
      <c r="C113" s="79">
        <v>46417</v>
      </c>
    </row>
    <row r="114" spans="1:3">
      <c r="A114" s="69" t="s">
        <v>3088</v>
      </c>
      <c r="B114" s="72">
        <v>49.683072172499998</v>
      </c>
      <c r="C114" s="79">
        <v>47987</v>
      </c>
    </row>
    <row r="115" spans="1:3">
      <c r="A115" s="69" t="s">
        <v>2060</v>
      </c>
      <c r="B115" s="72">
        <v>31.469491868255847</v>
      </c>
      <c r="C115" s="79">
        <v>48180</v>
      </c>
    </row>
    <row r="116" spans="1:3">
      <c r="A116" s="69" t="s">
        <v>3089</v>
      </c>
      <c r="B116" s="72">
        <v>153.02802644999997</v>
      </c>
      <c r="C116" s="79">
        <v>47735</v>
      </c>
    </row>
    <row r="117" spans="1:3">
      <c r="A117" s="69" t="s">
        <v>3090</v>
      </c>
      <c r="B117" s="72">
        <v>5.0528716289999993</v>
      </c>
      <c r="C117" s="79">
        <v>48151</v>
      </c>
    </row>
    <row r="118" spans="1:3">
      <c r="A118" s="69" t="s">
        <v>3091</v>
      </c>
      <c r="B118" s="72">
        <v>28.907711324958807</v>
      </c>
      <c r="C118" s="79">
        <v>47848</v>
      </c>
    </row>
    <row r="119" spans="1:3">
      <c r="A119" s="69" t="s">
        <v>3092</v>
      </c>
      <c r="B119" s="72">
        <v>5.1478616213589756</v>
      </c>
      <c r="C119" s="79">
        <v>45710</v>
      </c>
    </row>
    <row r="120" spans="1:3">
      <c r="A120" s="69" t="s">
        <v>3093</v>
      </c>
      <c r="B120" s="72">
        <v>43.237940822537318</v>
      </c>
      <c r="C120" s="79">
        <v>46573</v>
      </c>
    </row>
    <row r="121" spans="1:3">
      <c r="A121" s="69" t="s">
        <v>3094</v>
      </c>
      <c r="B121" s="72">
        <v>46.293415022499651</v>
      </c>
      <c r="C121" s="79">
        <v>47832</v>
      </c>
    </row>
    <row r="122" spans="1:3">
      <c r="A122" s="69" t="s">
        <v>3095</v>
      </c>
      <c r="B122" s="72">
        <v>2.174253762986011</v>
      </c>
      <c r="C122" s="79">
        <v>46524</v>
      </c>
    </row>
    <row r="123" spans="1:3">
      <c r="A123" s="69" t="s">
        <v>3096</v>
      </c>
      <c r="B123" s="72">
        <v>46.331328632390232</v>
      </c>
      <c r="C123" s="79">
        <v>48121</v>
      </c>
    </row>
    <row r="124" spans="1:3">
      <c r="A124" s="69" t="s">
        <v>3097</v>
      </c>
      <c r="B124" s="72">
        <v>7.8505872454991668</v>
      </c>
      <c r="C124" s="79">
        <v>48121</v>
      </c>
    </row>
    <row r="125" spans="1:3">
      <c r="A125" s="69" t="s">
        <v>3098</v>
      </c>
      <c r="B125" s="72">
        <v>8.2880623640920046</v>
      </c>
      <c r="C125" s="79">
        <v>47255</v>
      </c>
    </row>
    <row r="126" spans="1:3">
      <c r="A126" s="69" t="s">
        <v>3099</v>
      </c>
      <c r="B126" s="72">
        <v>4.5813428160979646</v>
      </c>
      <c r="C126" s="79">
        <v>48029</v>
      </c>
    </row>
    <row r="127" spans="1:3">
      <c r="A127" s="69" t="s">
        <v>3100</v>
      </c>
      <c r="B127" s="72">
        <v>19.930256190000001</v>
      </c>
      <c r="C127" s="79">
        <v>48294</v>
      </c>
    </row>
    <row r="128" spans="1:3">
      <c r="A128" s="69" t="s">
        <v>2076</v>
      </c>
      <c r="B128" s="72">
        <v>62.614400947907995</v>
      </c>
      <c r="C128" s="79">
        <v>47937</v>
      </c>
    </row>
    <row r="129" spans="1:3">
      <c r="A129" s="69" t="s">
        <v>3101</v>
      </c>
      <c r="B129" s="72">
        <v>19.02278060388192</v>
      </c>
      <c r="C129" s="79">
        <v>46572</v>
      </c>
    </row>
    <row r="130" spans="1:3">
      <c r="A130" s="69" t="s">
        <v>1991</v>
      </c>
      <c r="B130" s="72">
        <v>175.63029507599998</v>
      </c>
      <c r="C130" s="79">
        <v>48781</v>
      </c>
    </row>
    <row r="131" spans="1:3">
      <c r="A131" s="69" t="s">
        <v>3246</v>
      </c>
      <c r="B131" s="72">
        <v>26.075540023134458</v>
      </c>
      <c r="C131" s="79">
        <v>45553</v>
      </c>
    </row>
    <row r="132" spans="1:3">
      <c r="A132" s="69" t="s">
        <v>3247</v>
      </c>
      <c r="B132" s="72">
        <v>26.483029307520667</v>
      </c>
      <c r="C132" s="79">
        <v>45602</v>
      </c>
    </row>
    <row r="133" spans="1:3">
      <c r="A133" s="69" t="s">
        <v>3102</v>
      </c>
      <c r="B133" s="72">
        <v>44.999035688660797</v>
      </c>
      <c r="C133" s="79">
        <v>50770</v>
      </c>
    </row>
    <row r="134" spans="1:3">
      <c r="A134" s="69" t="s">
        <v>3103</v>
      </c>
      <c r="B134" s="72">
        <v>9.1422333624938386</v>
      </c>
      <c r="C134" s="79">
        <v>45869</v>
      </c>
    </row>
    <row r="135" spans="1:3">
      <c r="A135" s="69" t="s">
        <v>3104</v>
      </c>
      <c r="B135" s="72">
        <v>9.3316718445119768</v>
      </c>
      <c r="C135" s="79">
        <v>46938</v>
      </c>
    </row>
    <row r="136" spans="1:3">
      <c r="A136" s="69" t="s">
        <v>3105</v>
      </c>
      <c r="B136" s="72">
        <v>18.176845455353252</v>
      </c>
      <c r="C136" s="79">
        <v>46201</v>
      </c>
    </row>
    <row r="137" spans="1:3">
      <c r="A137" s="69" t="s">
        <v>3106</v>
      </c>
      <c r="B137" s="72">
        <v>27.442743125213454</v>
      </c>
      <c r="C137" s="79">
        <v>46203</v>
      </c>
    </row>
    <row r="138" spans="1:3">
      <c r="A138" s="69" t="s">
        <v>2082</v>
      </c>
      <c r="B138" s="72">
        <v>55.789683736749275</v>
      </c>
      <c r="C138" s="79">
        <v>47312</v>
      </c>
    </row>
    <row r="139" spans="1:3">
      <c r="A139" s="69" t="s">
        <v>3107</v>
      </c>
      <c r="B139" s="72">
        <v>39.564100520099998</v>
      </c>
      <c r="C139" s="79">
        <v>46660</v>
      </c>
    </row>
    <row r="140" spans="1:3">
      <c r="A140" s="69" t="s">
        <v>2087</v>
      </c>
      <c r="B140" s="72">
        <v>29.246749739999998</v>
      </c>
      <c r="C140" s="79">
        <v>47301</v>
      </c>
    </row>
    <row r="141" spans="1:3">
      <c r="A141" s="69" t="s">
        <v>3108</v>
      </c>
      <c r="B141" s="72">
        <v>59.3732207133</v>
      </c>
      <c r="C141" s="79">
        <v>48176</v>
      </c>
    </row>
    <row r="142" spans="1:3">
      <c r="A142" s="69" t="s">
        <v>3109</v>
      </c>
      <c r="B142" s="72">
        <v>47.13087807880521</v>
      </c>
      <c r="C142" s="79">
        <v>48944</v>
      </c>
    </row>
    <row r="143" spans="1:3">
      <c r="A143" s="69" t="s">
        <v>3110</v>
      </c>
      <c r="B143" s="72">
        <v>7.5701174752394804</v>
      </c>
      <c r="C143" s="79">
        <v>46722</v>
      </c>
    </row>
    <row r="144" spans="1:3">
      <c r="A144" s="69" t="s">
        <v>3111</v>
      </c>
      <c r="B144" s="72">
        <v>10.864443140895043</v>
      </c>
      <c r="C144" s="79">
        <v>46794</v>
      </c>
    </row>
    <row r="145" spans="1:3">
      <c r="A145" s="69" t="s">
        <v>3112</v>
      </c>
      <c r="B145" s="72">
        <v>99.501158975999985</v>
      </c>
      <c r="C145" s="79">
        <v>48234</v>
      </c>
    </row>
    <row r="146" spans="1:3">
      <c r="A146" s="69" t="s">
        <v>2099</v>
      </c>
      <c r="B146" s="72">
        <v>7.5456966256790912</v>
      </c>
      <c r="C146" s="79">
        <v>47467</v>
      </c>
    </row>
    <row r="147" spans="1:3">
      <c r="A147" s="69" t="s">
        <v>3113</v>
      </c>
      <c r="B147" s="72">
        <v>3.4922932200000001</v>
      </c>
      <c r="C147" s="79">
        <v>47599</v>
      </c>
    </row>
    <row r="148" spans="1:3">
      <c r="A148" s="69" t="s">
        <v>2107</v>
      </c>
      <c r="B148" s="72">
        <v>0.11659861828986229</v>
      </c>
      <c r="C148" s="79">
        <v>46082</v>
      </c>
    </row>
    <row r="149" spans="1:3">
      <c r="A149" s="69" t="s">
        <v>1980</v>
      </c>
      <c r="B149" s="72">
        <v>15.836586517636828</v>
      </c>
      <c r="C149" s="79">
        <v>47236</v>
      </c>
    </row>
    <row r="150" spans="1:3">
      <c r="A150" s="69" t="s">
        <v>3114</v>
      </c>
      <c r="B150" s="72">
        <v>47.617855432837842</v>
      </c>
      <c r="C150" s="79">
        <v>46465</v>
      </c>
    </row>
    <row r="151" spans="1:3">
      <c r="A151" s="69" t="s">
        <v>3115</v>
      </c>
      <c r="B151" s="72">
        <v>3.1649541212062</v>
      </c>
      <c r="C151" s="79">
        <v>45869</v>
      </c>
    </row>
    <row r="152" spans="1:3">
      <c r="A152" s="69" t="s">
        <v>2119</v>
      </c>
      <c r="B152" s="72">
        <v>10.197738027728731</v>
      </c>
      <c r="C152" s="79">
        <v>47848</v>
      </c>
    </row>
    <row r="153" spans="1:3">
      <c r="A153" s="69" t="s">
        <v>3116</v>
      </c>
      <c r="B153" s="72">
        <v>28.175639333399999</v>
      </c>
      <c r="C153" s="79">
        <v>48942</v>
      </c>
    </row>
    <row r="154" spans="1:3">
      <c r="A154" s="69" t="s">
        <v>3117</v>
      </c>
      <c r="B154" s="72">
        <v>40.901702938199996</v>
      </c>
      <c r="C154" s="79">
        <v>48942</v>
      </c>
    </row>
    <row r="155" spans="1:3">
      <c r="A155" s="69" t="s">
        <v>2122</v>
      </c>
      <c r="B155" s="72">
        <v>174.76387577999998</v>
      </c>
      <c r="C155" s="79">
        <v>49405</v>
      </c>
    </row>
    <row r="156" spans="1:3">
      <c r="A156" s="69" t="s">
        <v>3118</v>
      </c>
      <c r="B156" s="72">
        <v>22.751542680978385</v>
      </c>
      <c r="C156" s="79">
        <v>46933</v>
      </c>
    </row>
    <row r="157" spans="1:3">
      <c r="A157" s="69" t="s">
        <v>3119</v>
      </c>
      <c r="B157" s="72">
        <v>81.378955839598362</v>
      </c>
      <c r="C157" s="79">
        <v>46643</v>
      </c>
    </row>
    <row r="158" spans="1:3">
      <c r="A158" s="69" t="s">
        <v>2125</v>
      </c>
      <c r="B158" s="72">
        <v>69.915243832199991</v>
      </c>
      <c r="C158" s="79">
        <v>46742</v>
      </c>
    </row>
    <row r="159" spans="1:3">
      <c r="A159" s="69" t="s">
        <v>3120</v>
      </c>
      <c r="B159" s="72">
        <v>33.181790849999999</v>
      </c>
      <c r="C159" s="79">
        <v>46112</v>
      </c>
    </row>
    <row r="160" spans="1:3">
      <c r="A160" s="69" t="s">
        <v>2126</v>
      </c>
      <c r="B160" s="72">
        <v>210.659478705</v>
      </c>
      <c r="C160" s="79">
        <v>46722</v>
      </c>
    </row>
    <row r="161" spans="1:3">
      <c r="A161" s="69" t="s">
        <v>3121</v>
      </c>
      <c r="B161" s="72">
        <v>81.088977285289189</v>
      </c>
      <c r="C161" s="79">
        <v>47409</v>
      </c>
    </row>
    <row r="162" spans="1:3">
      <c r="A162" s="69" t="s">
        <v>2127</v>
      </c>
      <c r="B162" s="72">
        <v>17.000837100000002</v>
      </c>
      <c r="C162" s="79">
        <v>46722</v>
      </c>
    </row>
    <row r="163" spans="1:3">
      <c r="A163" s="69" t="s">
        <v>1982</v>
      </c>
      <c r="B163" s="72">
        <v>0.39439925460000003</v>
      </c>
      <c r="C163" s="79">
        <v>48030</v>
      </c>
    </row>
    <row r="164" spans="1:3" hidden="1">
      <c r="A164" s="69"/>
      <c r="B164" s="72"/>
      <c r="C164" s="79"/>
    </row>
    <row r="165" spans="1:3" hidden="1">
      <c r="A165" s="69"/>
      <c r="B165" s="72"/>
      <c r="C165" s="79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220</v>
      </c>
    </row>
    <row r="2" spans="1:15">
      <c r="A2" s="36" t="s">
        <v>147</v>
      </c>
      <c r="B2" s="36" t="s">
        <v>221</v>
      </c>
    </row>
    <row r="3" spans="1:15">
      <c r="A3" s="36" t="s">
        <v>149</v>
      </c>
      <c r="B3" s="36" t="s">
        <v>222</v>
      </c>
    </row>
    <row r="4" spans="1:15">
      <c r="A4" s="36" t="s">
        <v>150</v>
      </c>
      <c r="B4" s="36">
        <v>9455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174</v>
      </c>
      <c r="K5" s="38" t="s">
        <v>202</v>
      </c>
      <c r="L5" s="38" t="s">
        <v>175</v>
      </c>
      <c r="M5" s="38" t="s">
        <v>63</v>
      </c>
      <c r="N5" s="38" t="s">
        <v>151</v>
      </c>
      <c r="O5" s="40" t="s">
        <v>153</v>
      </c>
    </row>
    <row r="6" spans="1:15" s="3" customFormat="1">
      <c r="A6" s="113" t="s">
        <v>3256</v>
      </c>
      <c r="B6" s="114" t="s">
        <v>3256</v>
      </c>
      <c r="C6" s="114" t="s">
        <v>3256</v>
      </c>
      <c r="D6" s="114" t="s">
        <v>3256</v>
      </c>
      <c r="E6" s="114" t="s">
        <v>3256</v>
      </c>
      <c r="F6" s="26" t="s">
        <v>21</v>
      </c>
      <c r="G6" s="26" t="s">
        <v>20</v>
      </c>
      <c r="H6" s="114" t="s">
        <v>3256</v>
      </c>
      <c r="I6" s="26" t="s">
        <v>19</v>
      </c>
      <c r="J6" s="26" t="s">
        <v>19</v>
      </c>
      <c r="K6" s="26" t="s">
        <v>204</v>
      </c>
      <c r="L6" s="26" t="s">
        <v>200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5" t="s">
        <v>3256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3030</v>
      </c>
      <c r="B8" s="118" t="s">
        <v>3256</v>
      </c>
      <c r="C8" s="118" t="s">
        <v>3256</v>
      </c>
      <c r="D8" s="118" t="s">
        <v>3256</v>
      </c>
      <c r="E8" s="118" t="s">
        <v>3256</v>
      </c>
      <c r="F8" s="118" t="s">
        <v>3256</v>
      </c>
      <c r="G8" s="118" t="s">
        <v>3256</v>
      </c>
      <c r="H8" s="118" t="s">
        <v>3256</v>
      </c>
      <c r="I8" s="118" t="s">
        <v>3256</v>
      </c>
      <c r="J8" s="118" t="s">
        <v>3256</v>
      </c>
      <c r="K8" s="118" t="s">
        <v>3256</v>
      </c>
      <c r="L8" s="87">
        <v>0</v>
      </c>
      <c r="M8" s="118" t="s">
        <v>3256</v>
      </c>
      <c r="N8" s="88">
        <v>0</v>
      </c>
      <c r="O8" s="88">
        <v>0</v>
      </c>
    </row>
    <row r="9" spans="1:15">
      <c r="A9" s="84" t="s">
        <v>212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118" t="s">
        <v>3256</v>
      </c>
      <c r="I9" s="118" t="s">
        <v>3256</v>
      </c>
      <c r="J9" s="118" t="s">
        <v>3256</v>
      </c>
      <c r="K9" s="118" t="s">
        <v>3256</v>
      </c>
      <c r="L9" s="118" t="s">
        <v>3256</v>
      </c>
      <c r="M9" s="118" t="s">
        <v>3256</v>
      </c>
      <c r="N9" s="118" t="s">
        <v>3256</v>
      </c>
      <c r="O9" s="118" t="s">
        <v>3256</v>
      </c>
    </row>
    <row r="10" spans="1:15">
      <c r="A10" s="84" t="s">
        <v>115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118" t="s">
        <v>3256</v>
      </c>
      <c r="I10" s="118" t="s">
        <v>3256</v>
      </c>
      <c r="J10" s="118" t="s">
        <v>3256</v>
      </c>
      <c r="K10" s="118" t="s">
        <v>3256</v>
      </c>
      <c r="L10" s="118" t="s">
        <v>3256</v>
      </c>
      <c r="M10" s="118" t="s">
        <v>3256</v>
      </c>
      <c r="N10" s="118" t="s">
        <v>3256</v>
      </c>
      <c r="O10" s="118" t="s">
        <v>3256</v>
      </c>
    </row>
    <row r="11" spans="1:15">
      <c r="A11" s="84" t="s">
        <v>203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118" t="s">
        <v>3256</v>
      </c>
      <c r="H11" s="118" t="s">
        <v>3256</v>
      </c>
      <c r="I11" s="118" t="s">
        <v>3256</v>
      </c>
      <c r="J11" s="118" t="s">
        <v>3256</v>
      </c>
      <c r="K11" s="118" t="s">
        <v>3256</v>
      </c>
      <c r="L11" s="118" t="s">
        <v>3256</v>
      </c>
      <c r="M11" s="118" t="s">
        <v>3256</v>
      </c>
      <c r="N11" s="118" t="s">
        <v>3256</v>
      </c>
      <c r="O11" s="118" t="s">
        <v>3256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220</v>
      </c>
    </row>
    <row r="2" spans="1:15">
      <c r="A2" s="36" t="s">
        <v>147</v>
      </c>
      <c r="B2" s="36" t="s">
        <v>221</v>
      </c>
    </row>
    <row r="3" spans="1:15">
      <c r="A3" s="36" t="s">
        <v>149</v>
      </c>
      <c r="B3" s="36" t="s">
        <v>222</v>
      </c>
    </row>
    <row r="4" spans="1:15">
      <c r="A4" s="36" t="s">
        <v>150</v>
      </c>
      <c r="B4" s="36">
        <v>9455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174</v>
      </c>
      <c r="K5" s="38" t="s">
        <v>197</v>
      </c>
      <c r="L5" s="38" t="s">
        <v>175</v>
      </c>
      <c r="M5" s="38" t="s">
        <v>63</v>
      </c>
      <c r="N5" s="38" t="s">
        <v>151</v>
      </c>
      <c r="O5" s="40" t="s">
        <v>153</v>
      </c>
    </row>
    <row r="6" spans="1:15" s="3" customFormat="1">
      <c r="A6" s="113" t="s">
        <v>3256</v>
      </c>
      <c r="B6" s="114" t="s">
        <v>3256</v>
      </c>
      <c r="C6" s="114" t="s">
        <v>3256</v>
      </c>
      <c r="D6" s="114" t="s">
        <v>3256</v>
      </c>
      <c r="E6" s="114" t="s">
        <v>3256</v>
      </c>
      <c r="F6" s="26" t="s">
        <v>21</v>
      </c>
      <c r="G6" s="26" t="s">
        <v>20</v>
      </c>
      <c r="H6" s="114" t="s">
        <v>3256</v>
      </c>
      <c r="I6" s="26" t="s">
        <v>19</v>
      </c>
      <c r="J6" s="26" t="s">
        <v>19</v>
      </c>
      <c r="K6" s="26" t="s">
        <v>204</v>
      </c>
      <c r="L6" s="26" t="s">
        <v>200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5" t="s">
        <v>3256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3031</v>
      </c>
      <c r="B8" s="118" t="s">
        <v>3256</v>
      </c>
      <c r="C8" s="118" t="s">
        <v>3256</v>
      </c>
      <c r="D8" s="118" t="s">
        <v>3256</v>
      </c>
      <c r="E8" s="118" t="s">
        <v>3256</v>
      </c>
      <c r="F8" s="118" t="s">
        <v>3256</v>
      </c>
      <c r="G8" s="118" t="s">
        <v>3256</v>
      </c>
      <c r="H8" s="118" t="s">
        <v>3256</v>
      </c>
      <c r="I8" s="118" t="s">
        <v>3256</v>
      </c>
      <c r="J8" s="118" t="s">
        <v>3256</v>
      </c>
      <c r="K8" s="118" t="s">
        <v>3256</v>
      </c>
      <c r="L8" s="87">
        <v>0</v>
      </c>
      <c r="M8" s="118" t="s">
        <v>3256</v>
      </c>
      <c r="N8" s="88">
        <v>0</v>
      </c>
      <c r="O8" s="88">
        <v>0</v>
      </c>
    </row>
    <row r="9" spans="1:15">
      <c r="A9" s="84" t="s">
        <v>212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118" t="s">
        <v>3256</v>
      </c>
      <c r="I9" s="118" t="s">
        <v>3256</v>
      </c>
      <c r="J9" s="118" t="s">
        <v>3256</v>
      </c>
      <c r="K9" s="118" t="s">
        <v>3256</v>
      </c>
      <c r="L9" s="118" t="s">
        <v>3256</v>
      </c>
      <c r="M9" s="118" t="s">
        <v>3256</v>
      </c>
      <c r="N9" s="118" t="s">
        <v>3256</v>
      </c>
      <c r="O9" s="118" t="s">
        <v>3256</v>
      </c>
    </row>
    <row r="10" spans="1:15">
      <c r="A10" s="84" t="s">
        <v>115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118" t="s">
        <v>3256</v>
      </c>
      <c r="I10" s="118" t="s">
        <v>3256</v>
      </c>
      <c r="J10" s="118" t="s">
        <v>3256</v>
      </c>
      <c r="K10" s="118" t="s">
        <v>3256</v>
      </c>
      <c r="L10" s="118" t="s">
        <v>3256</v>
      </c>
      <c r="M10" s="118" t="s">
        <v>3256</v>
      </c>
      <c r="N10" s="118" t="s">
        <v>3256</v>
      </c>
      <c r="O10" s="118" t="s">
        <v>3256</v>
      </c>
    </row>
    <row r="11" spans="1:15">
      <c r="A11" s="84" t="s">
        <v>203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118" t="s">
        <v>3256</v>
      </c>
      <c r="H11" s="118" t="s">
        <v>3256</v>
      </c>
      <c r="I11" s="118" t="s">
        <v>3256</v>
      </c>
      <c r="J11" s="118" t="s">
        <v>3256</v>
      </c>
      <c r="K11" s="118" t="s">
        <v>3256</v>
      </c>
      <c r="L11" s="118" t="s">
        <v>3256</v>
      </c>
      <c r="M11" s="118" t="s">
        <v>3256</v>
      </c>
      <c r="N11" s="118" t="s">
        <v>3256</v>
      </c>
      <c r="O11" s="118" t="s">
        <v>3256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0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220</v>
      </c>
    </row>
    <row r="2" spans="1:15">
      <c r="A2" s="36" t="s">
        <v>147</v>
      </c>
      <c r="B2" s="36" t="s">
        <v>221</v>
      </c>
    </row>
    <row r="3" spans="1:15">
      <c r="A3" s="36" t="s">
        <v>149</v>
      </c>
      <c r="B3" s="36" t="s">
        <v>222</v>
      </c>
    </row>
    <row r="4" spans="1:15">
      <c r="A4" s="36" t="s">
        <v>150</v>
      </c>
      <c r="B4" s="36">
        <v>9455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174</v>
      </c>
      <c r="K5" s="38" t="s">
        <v>197</v>
      </c>
      <c r="L5" s="38" t="s">
        <v>175</v>
      </c>
      <c r="M5" s="38" t="s">
        <v>63</v>
      </c>
      <c r="N5" s="38" t="s">
        <v>151</v>
      </c>
      <c r="O5" s="40" t="s">
        <v>153</v>
      </c>
    </row>
    <row r="6" spans="1:15" s="3" customFormat="1">
      <c r="A6" s="113" t="s">
        <v>3256</v>
      </c>
      <c r="B6" s="114" t="s">
        <v>3256</v>
      </c>
      <c r="C6" s="114" t="s">
        <v>3256</v>
      </c>
      <c r="D6" s="114" t="s">
        <v>3256</v>
      </c>
      <c r="E6" s="114" t="s">
        <v>3256</v>
      </c>
      <c r="F6" s="26" t="s">
        <v>21</v>
      </c>
      <c r="G6" s="26" t="s">
        <v>20</v>
      </c>
      <c r="H6" s="114" t="s">
        <v>3256</v>
      </c>
      <c r="I6" s="26" t="s">
        <v>19</v>
      </c>
      <c r="J6" s="26" t="s">
        <v>19</v>
      </c>
      <c r="K6" s="26" t="s">
        <v>204</v>
      </c>
      <c r="L6" s="26" t="s">
        <v>200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5" t="s">
        <v>3256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3032</v>
      </c>
      <c r="B8" s="118" t="s">
        <v>3256</v>
      </c>
      <c r="C8" s="118" t="s">
        <v>3256</v>
      </c>
      <c r="D8" s="118" t="s">
        <v>3256</v>
      </c>
      <c r="E8" s="118" t="s">
        <v>3256</v>
      </c>
      <c r="F8" s="118" t="s">
        <v>3256</v>
      </c>
      <c r="G8" s="118" t="s">
        <v>3256</v>
      </c>
      <c r="H8" s="118" t="s">
        <v>3256</v>
      </c>
      <c r="I8" s="118" t="s">
        <v>3256</v>
      </c>
      <c r="J8" s="118" t="s">
        <v>3256</v>
      </c>
      <c r="K8" s="118" t="s">
        <v>3256</v>
      </c>
      <c r="L8" s="87">
        <v>0</v>
      </c>
      <c r="M8" s="118" t="s">
        <v>3256</v>
      </c>
      <c r="N8" s="88">
        <v>0</v>
      </c>
      <c r="O8" s="88">
        <v>0</v>
      </c>
    </row>
    <row r="9" spans="1:15">
      <c r="A9" s="84" t="s">
        <v>212</v>
      </c>
      <c r="B9" s="118" t="s">
        <v>3256</v>
      </c>
      <c r="C9" s="118" t="s">
        <v>3256</v>
      </c>
      <c r="D9" s="118" t="s">
        <v>3256</v>
      </c>
      <c r="E9" s="118" t="s">
        <v>3256</v>
      </c>
      <c r="F9" s="118" t="s">
        <v>3256</v>
      </c>
      <c r="G9" s="118" t="s">
        <v>3256</v>
      </c>
      <c r="H9" s="118" t="s">
        <v>3256</v>
      </c>
      <c r="I9" s="118" t="s">
        <v>3256</v>
      </c>
      <c r="J9" s="118" t="s">
        <v>3256</v>
      </c>
      <c r="K9" s="118" t="s">
        <v>3256</v>
      </c>
      <c r="L9" s="118" t="s">
        <v>3256</v>
      </c>
      <c r="M9" s="118" t="s">
        <v>3256</v>
      </c>
      <c r="N9" s="118" t="s">
        <v>3256</v>
      </c>
      <c r="O9" s="118" t="s">
        <v>3256</v>
      </c>
    </row>
    <row r="10" spans="1:15">
      <c r="A10" s="84" t="s">
        <v>115</v>
      </c>
      <c r="B10" s="118" t="s">
        <v>3256</v>
      </c>
      <c r="C10" s="118" t="s">
        <v>3256</v>
      </c>
      <c r="D10" s="118" t="s">
        <v>3256</v>
      </c>
      <c r="E10" s="118" t="s">
        <v>3256</v>
      </c>
      <c r="F10" s="118" t="s">
        <v>3256</v>
      </c>
      <c r="G10" s="118" t="s">
        <v>3256</v>
      </c>
      <c r="H10" s="118" t="s">
        <v>3256</v>
      </c>
      <c r="I10" s="118" t="s">
        <v>3256</v>
      </c>
      <c r="J10" s="118" t="s">
        <v>3256</v>
      </c>
      <c r="K10" s="118" t="s">
        <v>3256</v>
      </c>
      <c r="L10" s="118" t="s">
        <v>3256</v>
      </c>
      <c r="M10" s="118" t="s">
        <v>3256</v>
      </c>
      <c r="N10" s="118" t="s">
        <v>3256</v>
      </c>
      <c r="O10" s="118" t="s">
        <v>3256</v>
      </c>
    </row>
    <row r="11" spans="1:15">
      <c r="A11" s="84" t="s">
        <v>203</v>
      </c>
      <c r="B11" s="118" t="s">
        <v>3256</v>
      </c>
      <c r="C11" s="118" t="s">
        <v>3256</v>
      </c>
      <c r="D11" s="118" t="s">
        <v>3256</v>
      </c>
      <c r="E11" s="118" t="s">
        <v>3256</v>
      </c>
      <c r="F11" s="118" t="s">
        <v>3256</v>
      </c>
      <c r="G11" s="118" t="s">
        <v>3256</v>
      </c>
      <c r="H11" s="118" t="s">
        <v>3256</v>
      </c>
      <c r="I11" s="118" t="s">
        <v>3256</v>
      </c>
      <c r="J11" s="118" t="s">
        <v>3256</v>
      </c>
      <c r="K11" s="118" t="s">
        <v>3256</v>
      </c>
      <c r="L11" s="118" t="s">
        <v>3256</v>
      </c>
      <c r="M11" s="118" t="s">
        <v>3256</v>
      </c>
      <c r="N11" s="118" t="s">
        <v>3256</v>
      </c>
      <c r="O11" s="118" t="s">
        <v>3256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a46656d4-8850-49b3-aebd-68bd05f7f43d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